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ables/table17.xml" ContentType="application/vnd.openxmlformats-officedocument.spreadsheetml.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Máximo\Dropbox\Dissertação\Dados\Dados - 10 estados - atual\Github and ZENODO\"/>
    </mc:Choice>
  </mc:AlternateContent>
  <xr:revisionPtr revIDLastSave="0" documentId="13_ncr:1_{FC8A6D4E-5867-4787-87AF-03C346B9314D}" xr6:coauthVersionLast="47" xr6:coauthVersionMax="47" xr10:uidLastSave="{00000000-0000-0000-0000-000000000000}"/>
  <bookViews>
    <workbookView xWindow="-120" yWindow="-120" windowWidth="20730" windowHeight="11040" tabRatio="908" xr2:uid="{98C7BCA4-0D90-46B7-92E7-F3DB35ACCE8F}"/>
  </bookViews>
  <sheets>
    <sheet name="Analyses" sheetId="38" r:id="rId1"/>
    <sheet name="CT" sheetId="42" r:id="rId2"/>
    <sheet name="Sigma" sheetId="41" r:id="rId3"/>
    <sheet name="pNA Data" sheetId="1" r:id="rId4"/>
    <sheet name="pNA Graph" sheetId="2" r:id="rId5"/>
    <sheet name="NH2 Data" sheetId="7" r:id="rId6"/>
    <sheet name="NH2 Graph" sheetId="8" r:id="rId7"/>
    <sheet name="NO2 Data" sheetId="9" r:id="rId8"/>
    <sheet name="NO2 Graph" sheetId="10" r:id="rId9"/>
    <sheet name="OH Data" sheetId="11" r:id="rId10"/>
    <sheet name="OH Graph" sheetId="12" r:id="rId11"/>
    <sheet name="OCH3 Data" sheetId="13" r:id="rId12"/>
    <sheet name="OCH3 Graph" sheetId="14" r:id="rId13"/>
    <sheet name="CF3 Data" sheetId="25" r:id="rId14"/>
    <sheet name="CF3 Graph" sheetId="26" r:id="rId15"/>
    <sheet name="CCl3 Data" sheetId="27" r:id="rId16"/>
    <sheet name="CCl3 Graph" sheetId="28" r:id="rId17"/>
    <sheet name="CCH Data" sheetId="29" r:id="rId18"/>
    <sheet name="CCH Graph" sheetId="30" r:id="rId19"/>
    <sheet name="C6H5 Data" sheetId="31" r:id="rId20"/>
    <sheet name="C6H5 Graph" sheetId="32" r:id="rId21"/>
    <sheet name="CH3 Data" sheetId="23" r:id="rId22"/>
    <sheet name="CH3 Graph" sheetId="24" r:id="rId23"/>
    <sheet name="Cl Data" sheetId="21" r:id="rId24"/>
    <sheet name="Cl Graph" sheetId="22" r:id="rId25"/>
    <sheet name="F Data" sheetId="15" r:id="rId26"/>
    <sheet name="F Graph" sheetId="16" r:id="rId27"/>
    <sheet name="Br Data" sheetId="33" r:id="rId28"/>
    <sheet name="Br Graph" sheetId="34" r:id="rId29"/>
    <sheet name="COOH Data" sheetId="17" r:id="rId30"/>
    <sheet name="COOH Graph" sheetId="18" r:id="rId31"/>
    <sheet name="CN Data" sheetId="19" r:id="rId32"/>
    <sheet name="CN Graph" sheetId="20" r:id="rId33"/>
    <sheet name="SO2H Data" sheetId="35" r:id="rId34"/>
    <sheet name="SO2H Graph" sheetId="36" r:id="rId35"/>
    <sheet name="ABS Data - ADC(2)" sheetId="39" r:id="rId36"/>
    <sheet name="All substituents abs" sheetId="37" r:id="rId37"/>
    <sheet name="nm to eV" sheetId="4" r:id="rId38"/>
    <sheet name="Ref" sheetId="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" i="39" l="1"/>
  <c r="AP12" i="39"/>
  <c r="AP13" i="39"/>
  <c r="AP14" i="39"/>
  <c r="AP15" i="39"/>
  <c r="AP16" i="39"/>
  <c r="AP17" i="39"/>
  <c r="AP18" i="39"/>
  <c r="AP19" i="39"/>
  <c r="AP20" i="39"/>
  <c r="AP21" i="39"/>
  <c r="AP22" i="39"/>
  <c r="AP23" i="39"/>
  <c r="AP24" i="39"/>
  <c r="AP25" i="39"/>
  <c r="AP26" i="39"/>
  <c r="AP27" i="39"/>
  <c r="AP28" i="39"/>
  <c r="AP29" i="39"/>
  <c r="AP30" i="39"/>
  <c r="AP31" i="39"/>
  <c r="AP32" i="39"/>
  <c r="AP33" i="39"/>
  <c r="AP34" i="39"/>
  <c r="AP35" i="39"/>
  <c r="AP36" i="39"/>
  <c r="AP37" i="39"/>
  <c r="AP38" i="39"/>
  <c r="AP39" i="39"/>
  <c r="AP40" i="39"/>
  <c r="AP41" i="39"/>
  <c r="AP42" i="39"/>
  <c r="AP43" i="39"/>
  <c r="AP44" i="39"/>
  <c r="AP45" i="39"/>
  <c r="AP46" i="39"/>
  <c r="AP47" i="39"/>
  <c r="AP48" i="39"/>
  <c r="AP49" i="39"/>
  <c r="AP50" i="39"/>
  <c r="AP51" i="39"/>
  <c r="AP52" i="39"/>
  <c r="AP53" i="39"/>
  <c r="AP54" i="39"/>
  <c r="AP55" i="39"/>
  <c r="AP56" i="39"/>
  <c r="AP57" i="39"/>
  <c r="AP58" i="39"/>
  <c r="AP59" i="39"/>
  <c r="AP60" i="39"/>
  <c r="AP61" i="39"/>
  <c r="AP62" i="39"/>
  <c r="AP63" i="39"/>
  <c r="AP64" i="39"/>
  <c r="AP65" i="39"/>
  <c r="AP66" i="39"/>
  <c r="AP67" i="39"/>
  <c r="AP68" i="39"/>
  <c r="AP69" i="39"/>
  <c r="AP70" i="39"/>
  <c r="AP71" i="39"/>
  <c r="AP72" i="39"/>
  <c r="AP73" i="39"/>
  <c r="AP74" i="39"/>
  <c r="AP75" i="39"/>
  <c r="AP76" i="39"/>
  <c r="AP77" i="39"/>
  <c r="AP78" i="39"/>
  <c r="AP79" i="39"/>
  <c r="AP80" i="39"/>
  <c r="AP81" i="39"/>
  <c r="AP82" i="39"/>
  <c r="AP83" i="39"/>
  <c r="AP84" i="39"/>
  <c r="AP85" i="39"/>
  <c r="AP86" i="39"/>
  <c r="AP87" i="39"/>
  <c r="AP88" i="39"/>
  <c r="AP89" i="39"/>
  <c r="AP90" i="39"/>
  <c r="AP91" i="39"/>
  <c r="AP92" i="39"/>
  <c r="AP93" i="39"/>
  <c r="AP94" i="39"/>
  <c r="AP95" i="39"/>
  <c r="AP96" i="39"/>
  <c r="AP97" i="39"/>
  <c r="AP98" i="39"/>
  <c r="AP99" i="39"/>
  <c r="AP100" i="39"/>
  <c r="AP101" i="39"/>
  <c r="AP102" i="39"/>
  <c r="AP103" i="39"/>
  <c r="AP104" i="39"/>
  <c r="AP105" i="39"/>
  <c r="AP106" i="39"/>
  <c r="AP107" i="39"/>
  <c r="AP108" i="39"/>
  <c r="AP109" i="39"/>
  <c r="AP110" i="39"/>
  <c r="AP111" i="39"/>
  <c r="AP112" i="39"/>
  <c r="AP113" i="39"/>
  <c r="AP114" i="39"/>
  <c r="AP115" i="39"/>
  <c r="AP116" i="39"/>
  <c r="AP117" i="39"/>
  <c r="AP118" i="39"/>
  <c r="AP119" i="39"/>
  <c r="AP120" i="39"/>
  <c r="AP121" i="39"/>
  <c r="AP122" i="39"/>
  <c r="AP123" i="39"/>
  <c r="AP124" i="39"/>
  <c r="AP125" i="39"/>
  <c r="AP126" i="39"/>
  <c r="AP127" i="39"/>
  <c r="AP128" i="39"/>
  <c r="AP129" i="39"/>
  <c r="AP130" i="39"/>
  <c r="AP131" i="39"/>
  <c r="AP132" i="39"/>
  <c r="AP133" i="39"/>
  <c r="AP134" i="39"/>
  <c r="AP135" i="39"/>
  <c r="AP136" i="39"/>
  <c r="AP137" i="39"/>
  <c r="AP138" i="39"/>
  <c r="AP139" i="39"/>
  <c r="AP140" i="39"/>
  <c r="AP141" i="39"/>
  <c r="AP142" i="39"/>
  <c r="AP143" i="39"/>
  <c r="AP144" i="39"/>
  <c r="AP145" i="39"/>
  <c r="AP146" i="39"/>
  <c r="AP147" i="39"/>
  <c r="AP148" i="39"/>
  <c r="AP149" i="39"/>
  <c r="AP150" i="39"/>
  <c r="AP151" i="39"/>
  <c r="AP152" i="39"/>
  <c r="AP153" i="39"/>
  <c r="AP154" i="39"/>
  <c r="AP155" i="39"/>
  <c r="AP156" i="39"/>
  <c r="AP157" i="39"/>
  <c r="AP158" i="39"/>
  <c r="AP159" i="39"/>
  <c r="AP160" i="39"/>
  <c r="AP161" i="39"/>
  <c r="AP162" i="39"/>
  <c r="AP163" i="39"/>
  <c r="AP164" i="39"/>
  <c r="AP165" i="39"/>
  <c r="AP166" i="39"/>
  <c r="AP167" i="39"/>
  <c r="AP168" i="39"/>
  <c r="AP169" i="39"/>
  <c r="AP170" i="39"/>
  <c r="AP171" i="39"/>
  <c r="AP172" i="39"/>
  <c r="AP173" i="39"/>
  <c r="AP174" i="39"/>
  <c r="AP175" i="39"/>
  <c r="AP176" i="39"/>
  <c r="AP177" i="39"/>
  <c r="AP178" i="39"/>
  <c r="AP179" i="39"/>
  <c r="AP180" i="39"/>
  <c r="AP181" i="39"/>
  <c r="AP182" i="39"/>
  <c r="AP183" i="39"/>
  <c r="AP184" i="39"/>
  <c r="AP185" i="39"/>
  <c r="AP186" i="39"/>
  <c r="AP187" i="39"/>
  <c r="AP188" i="39"/>
  <c r="AP189" i="39"/>
  <c r="AP190" i="39"/>
  <c r="AP191" i="39"/>
  <c r="AP192" i="39"/>
  <c r="AP193" i="39"/>
  <c r="AP194" i="39"/>
  <c r="AP195" i="39"/>
  <c r="AP196" i="39"/>
  <c r="AP197" i="39"/>
  <c r="AP198" i="39"/>
  <c r="AP199" i="39"/>
  <c r="AP200" i="39"/>
  <c r="AP201" i="39"/>
  <c r="AP202" i="39"/>
  <c r="AP203" i="39"/>
  <c r="AP204" i="39"/>
  <c r="AP205" i="39"/>
  <c r="AP206" i="39"/>
  <c r="AP207" i="39"/>
  <c r="AP208" i="39"/>
  <c r="AP209" i="39"/>
  <c r="AP210" i="39"/>
  <c r="AP211" i="39"/>
  <c r="AP212" i="39"/>
  <c r="AP213" i="39"/>
  <c r="AP214" i="39"/>
  <c r="AP215" i="39"/>
  <c r="AP216" i="39"/>
  <c r="AP217" i="39"/>
  <c r="AP218" i="39"/>
  <c r="AP219" i="39"/>
  <c r="AP220" i="39"/>
  <c r="AP221" i="39"/>
  <c r="AP222" i="39"/>
  <c r="AP223" i="39"/>
  <c r="AP224" i="39"/>
  <c r="AP225" i="39"/>
  <c r="AP226" i="39"/>
  <c r="AP227" i="39"/>
  <c r="AP228" i="39"/>
  <c r="AP229" i="39"/>
  <c r="AP230" i="39"/>
  <c r="AP231" i="39"/>
  <c r="AP232" i="39"/>
  <c r="AP233" i="39"/>
  <c r="AP234" i="39"/>
  <c r="AP235" i="39"/>
  <c r="AP236" i="39"/>
  <c r="AP237" i="39"/>
  <c r="AP238" i="39"/>
  <c r="AP239" i="39"/>
  <c r="AP240" i="39"/>
  <c r="AP241" i="39"/>
  <c r="AP242" i="39"/>
  <c r="AP243" i="39"/>
  <c r="AP244" i="39"/>
  <c r="AP245" i="39"/>
  <c r="AP246" i="39"/>
  <c r="AP247" i="39"/>
  <c r="AP248" i="39"/>
  <c r="AP249" i="39"/>
  <c r="AP250" i="39"/>
  <c r="AP251" i="39"/>
  <c r="AP252" i="39"/>
  <c r="AP253" i="39"/>
  <c r="AP254" i="39"/>
  <c r="AP255" i="39"/>
  <c r="AP256" i="39"/>
  <c r="AP257" i="39"/>
  <c r="AP258" i="39"/>
  <c r="AP259" i="39"/>
  <c r="AP260" i="39"/>
  <c r="AP261" i="39"/>
  <c r="AP262" i="39"/>
  <c r="AP263" i="39"/>
  <c r="AP264" i="39"/>
  <c r="AP265" i="39"/>
  <c r="AP266" i="39"/>
  <c r="AP342" i="39"/>
  <c r="AP343" i="39"/>
  <c r="AP344" i="39"/>
  <c r="AP345" i="39"/>
  <c r="AP346" i="39"/>
  <c r="AP347" i="39"/>
  <c r="AP348" i="39"/>
  <c r="AP349" i="39"/>
  <c r="AP350" i="39"/>
  <c r="AP351" i="39"/>
  <c r="AP352" i="39"/>
  <c r="AP353" i="39"/>
  <c r="AP354" i="39"/>
  <c r="AP355" i="39"/>
  <c r="AP356" i="39"/>
  <c r="AP357" i="39"/>
  <c r="AP358" i="39"/>
  <c r="AP359" i="39"/>
  <c r="AP360" i="39"/>
  <c r="AP361" i="39"/>
  <c r="AP362" i="39"/>
  <c r="AP363" i="39"/>
  <c r="AP364" i="39"/>
  <c r="AP365" i="39"/>
  <c r="AP366" i="39"/>
  <c r="AP367" i="39"/>
  <c r="AP368" i="39"/>
  <c r="AP369" i="39"/>
  <c r="AP370" i="39"/>
  <c r="AP371" i="39"/>
  <c r="AP372" i="39"/>
  <c r="AP373" i="39"/>
  <c r="AP374" i="39"/>
  <c r="AP375" i="39"/>
  <c r="AP376" i="39"/>
  <c r="AP377" i="39"/>
  <c r="AP378" i="39"/>
  <c r="AP379" i="39"/>
  <c r="AP380" i="39"/>
  <c r="AP381" i="39"/>
  <c r="AP382" i="39"/>
  <c r="AP383" i="39"/>
  <c r="AP384" i="39"/>
  <c r="AP385" i="39"/>
  <c r="AP386" i="39"/>
  <c r="AP387" i="39"/>
  <c r="AP388" i="39"/>
  <c r="AP389" i="39"/>
  <c r="AP390" i="39"/>
  <c r="AP391" i="39"/>
  <c r="AP392" i="39"/>
  <c r="AP393" i="39"/>
  <c r="AP394" i="39"/>
  <c r="AP395" i="39"/>
  <c r="AP396" i="39"/>
  <c r="AP397" i="39"/>
  <c r="AP398" i="39"/>
  <c r="AP399" i="39"/>
  <c r="AP400" i="39"/>
  <c r="AP401" i="39"/>
  <c r="AP402" i="39"/>
  <c r="AP403" i="39"/>
  <c r="AP404" i="39"/>
  <c r="AP405" i="39"/>
  <c r="AP406" i="39"/>
  <c r="AP407" i="39"/>
  <c r="AP408" i="39"/>
  <c r="AP409" i="39"/>
  <c r="AP410" i="39"/>
  <c r="AP411" i="39"/>
  <c r="AP412" i="39"/>
  <c r="AP413" i="39"/>
  <c r="AP414" i="39"/>
  <c r="AP415" i="39"/>
  <c r="AP416" i="39"/>
  <c r="AP417" i="39"/>
  <c r="AP418" i="39"/>
  <c r="AP419" i="39"/>
  <c r="AP420" i="39"/>
  <c r="AP421" i="39"/>
  <c r="AP422" i="39"/>
  <c r="AP423" i="39"/>
  <c r="AP424" i="39"/>
  <c r="AP425" i="39"/>
  <c r="AP426" i="39"/>
  <c r="AP427" i="39"/>
  <c r="AP428" i="39"/>
  <c r="AP429" i="39"/>
  <c r="AP430" i="39"/>
  <c r="AP431" i="39"/>
  <c r="AP432" i="39"/>
  <c r="AP433" i="39"/>
  <c r="AP434" i="39"/>
  <c r="AP435" i="39"/>
  <c r="AP436" i="39"/>
  <c r="AP437" i="39"/>
  <c r="AP438" i="39"/>
  <c r="AP439" i="39"/>
  <c r="AP440" i="39"/>
  <c r="AP441" i="39"/>
  <c r="AP442" i="39"/>
  <c r="AP443" i="39"/>
  <c r="AP444" i="39"/>
  <c r="AP445" i="39"/>
  <c r="AP446" i="39"/>
  <c r="AP447" i="39"/>
  <c r="AP448" i="39"/>
  <c r="AP449" i="39"/>
  <c r="AP450" i="39"/>
  <c r="AP451" i="39"/>
  <c r="AP452" i="39"/>
  <c r="AP453" i="39"/>
  <c r="AP454" i="39"/>
  <c r="AP455" i="39"/>
  <c r="AP456" i="39"/>
  <c r="AP457" i="39"/>
  <c r="AP458" i="39"/>
  <c r="AP459" i="39"/>
  <c r="AP460" i="39"/>
  <c r="AP461" i="39"/>
  <c r="AP462" i="39"/>
  <c r="AP463" i="39"/>
  <c r="AP464" i="39"/>
  <c r="AP465" i="39"/>
  <c r="AP466" i="39"/>
  <c r="AP467" i="39"/>
  <c r="AP468" i="39"/>
  <c r="AP469" i="39"/>
  <c r="AP470" i="39"/>
  <c r="AP471" i="39"/>
  <c r="AP472" i="39"/>
  <c r="AP473" i="39"/>
  <c r="AP474" i="39"/>
  <c r="AP475" i="39"/>
  <c r="AP476" i="39"/>
  <c r="AP477" i="39"/>
  <c r="AP478" i="39"/>
  <c r="AP479" i="39"/>
  <c r="AP480" i="39"/>
  <c r="AP481" i="39"/>
  <c r="AP482" i="39"/>
  <c r="AP483" i="39"/>
  <c r="AP484" i="39"/>
  <c r="AP485" i="39"/>
  <c r="AP486" i="39"/>
  <c r="AP487" i="39"/>
  <c r="AP488" i="39"/>
  <c r="AP489" i="39"/>
  <c r="AP490" i="39"/>
  <c r="AP491" i="39"/>
  <c r="AP492" i="39"/>
  <c r="AP493" i="39"/>
  <c r="AP494" i="39"/>
  <c r="AP495" i="39"/>
  <c r="AP496" i="39"/>
  <c r="AP497" i="39"/>
  <c r="AP498" i="39"/>
  <c r="AP499" i="39"/>
  <c r="AP500" i="39"/>
  <c r="AP501" i="39"/>
  <c r="AP502" i="39"/>
  <c r="AP503" i="39"/>
  <c r="AP504" i="39"/>
  <c r="AP505" i="39"/>
  <c r="AP506" i="39"/>
  <c r="AP507" i="39"/>
  <c r="AP508" i="39"/>
  <c r="AP509" i="39"/>
  <c r="AP510" i="39"/>
  <c r="AP511" i="39"/>
  <c r="AP512" i="39"/>
  <c r="AP513" i="39"/>
  <c r="AP514" i="39"/>
  <c r="AP515" i="39"/>
  <c r="AP516" i="39"/>
  <c r="AP517" i="39"/>
  <c r="AP518" i="39"/>
  <c r="AP519" i="39"/>
  <c r="AP520" i="39"/>
  <c r="AP521" i="39"/>
  <c r="AP522" i="39"/>
  <c r="AP523" i="39"/>
  <c r="AP524" i="39"/>
  <c r="AP525" i="39"/>
  <c r="AP526" i="39"/>
  <c r="AP527" i="39"/>
  <c r="AP528" i="39"/>
  <c r="AP529" i="39"/>
  <c r="AP530" i="39"/>
  <c r="AP531" i="39"/>
  <c r="AP532" i="39"/>
  <c r="AP533" i="39"/>
  <c r="AP534" i="39"/>
  <c r="AP535" i="39"/>
  <c r="AP536" i="39"/>
  <c r="AP537" i="39"/>
  <c r="AP538" i="39"/>
  <c r="AP539" i="39"/>
  <c r="AP540" i="39"/>
  <c r="AP541" i="39"/>
  <c r="AP542" i="39"/>
  <c r="AP543" i="39"/>
  <c r="AP544" i="39"/>
  <c r="AP545" i="39"/>
  <c r="AP546" i="39"/>
  <c r="AP547" i="39"/>
  <c r="AP548" i="39"/>
  <c r="AP549" i="39"/>
  <c r="AP550" i="39"/>
  <c r="AP551" i="39"/>
  <c r="AP552" i="39"/>
  <c r="AP553" i="39"/>
  <c r="AP554" i="39"/>
  <c r="AP555" i="39"/>
  <c r="AP556" i="39"/>
  <c r="AP557" i="39"/>
  <c r="AP558" i="39"/>
  <c r="AP559" i="39"/>
  <c r="AP560" i="39"/>
  <c r="AP561" i="39"/>
  <c r="AP562" i="39"/>
  <c r="AP563" i="39"/>
  <c r="AP564" i="39"/>
  <c r="AP565" i="39"/>
  <c r="AP566" i="39"/>
  <c r="AP567" i="39"/>
  <c r="AP568" i="39"/>
  <c r="AP569" i="39"/>
  <c r="AP570" i="39"/>
  <c r="AP571" i="39"/>
  <c r="AP572" i="39"/>
  <c r="AP573" i="39"/>
  <c r="AP574" i="39"/>
  <c r="AP575" i="39"/>
  <c r="AP576" i="39"/>
  <c r="AP577" i="39"/>
  <c r="AP578" i="39"/>
  <c r="AP579" i="39"/>
  <c r="AP580" i="39"/>
  <c r="AP581" i="39"/>
  <c r="AP582" i="39"/>
  <c r="AP583" i="39"/>
  <c r="AP584" i="39"/>
  <c r="AP585" i="39"/>
  <c r="AP586" i="39"/>
  <c r="AP587" i="39"/>
  <c r="AP588" i="39"/>
  <c r="AP589" i="39"/>
  <c r="AP590" i="39"/>
  <c r="AP591" i="39"/>
  <c r="AP592" i="39"/>
  <c r="AP593" i="39"/>
  <c r="AP594" i="39"/>
  <c r="AP595" i="39"/>
  <c r="AP596" i="39"/>
  <c r="AP597" i="39"/>
  <c r="AP598" i="39"/>
  <c r="AP599" i="39"/>
  <c r="AP600" i="39"/>
  <c r="AP601" i="39"/>
  <c r="AP602" i="39"/>
  <c r="AP603" i="39"/>
  <c r="AP604" i="39"/>
  <c r="AP605" i="39"/>
  <c r="AP606" i="39"/>
  <c r="AP607" i="39"/>
  <c r="AP608" i="39"/>
  <c r="AP609" i="39"/>
  <c r="AP610" i="39"/>
  <c r="AP611" i="39"/>
  <c r="AP612" i="39"/>
  <c r="AP613" i="39"/>
  <c r="AP614" i="39"/>
  <c r="AP615" i="39"/>
  <c r="AP616" i="39"/>
  <c r="AP617" i="39"/>
  <c r="AP618" i="39"/>
  <c r="AP619" i="39"/>
  <c r="AP620" i="39"/>
  <c r="AP621" i="39"/>
  <c r="AP622" i="39"/>
  <c r="AP623" i="39"/>
  <c r="AP624" i="39"/>
  <c r="AP625" i="39"/>
  <c r="AP626" i="39"/>
  <c r="AP627" i="39"/>
  <c r="AP628" i="39"/>
  <c r="AP629" i="39"/>
  <c r="AP630" i="39"/>
  <c r="AP631" i="39"/>
  <c r="AP632" i="39"/>
  <c r="AP633" i="39"/>
  <c r="AP634" i="39"/>
  <c r="AP635" i="39"/>
  <c r="AP636" i="39"/>
  <c r="AP637" i="39"/>
  <c r="AP638" i="39"/>
  <c r="AP639" i="39"/>
  <c r="AP640" i="39"/>
  <c r="AP641" i="39"/>
  <c r="AP642" i="39"/>
  <c r="AP643" i="39"/>
  <c r="AP644" i="39"/>
  <c r="AP645" i="39"/>
  <c r="AP646" i="39"/>
  <c r="AP647" i="39"/>
  <c r="AP648" i="39"/>
  <c r="AP649" i="39"/>
  <c r="AP650" i="39"/>
  <c r="AP651" i="39"/>
  <c r="AP652" i="39"/>
  <c r="AP653" i="39"/>
  <c r="AP654" i="39"/>
  <c r="AP655" i="39"/>
  <c r="AP656" i="39"/>
  <c r="AP657" i="39"/>
  <c r="AP658" i="39"/>
  <c r="AP659" i="39"/>
  <c r="AP660" i="39"/>
  <c r="AP661" i="39"/>
  <c r="AP662" i="39"/>
  <c r="AP663" i="39"/>
  <c r="AP664" i="39"/>
  <c r="AP665" i="39"/>
  <c r="AP666" i="39"/>
  <c r="AP667" i="39"/>
  <c r="AP668" i="39"/>
  <c r="AP669" i="39"/>
  <c r="AP670" i="39"/>
  <c r="AP671" i="39"/>
  <c r="AP672" i="39"/>
  <c r="AP673" i="39"/>
  <c r="AP674" i="39"/>
  <c r="AP675" i="39"/>
  <c r="AP676" i="39"/>
  <c r="AP677" i="39"/>
  <c r="AP678" i="39"/>
  <c r="AP679" i="39"/>
  <c r="AP680" i="39"/>
  <c r="AP681" i="39"/>
  <c r="AP682" i="39"/>
  <c r="AP683" i="39"/>
  <c r="AP684" i="39"/>
  <c r="AP685" i="39"/>
  <c r="AP686" i="39"/>
  <c r="AP687" i="39"/>
  <c r="AP688" i="39"/>
  <c r="AP689" i="39"/>
  <c r="AP690" i="39"/>
  <c r="AP691" i="39"/>
  <c r="AP692" i="39"/>
  <c r="AP693" i="39"/>
  <c r="AP694" i="39"/>
  <c r="AP695" i="39"/>
  <c r="AP696" i="39"/>
  <c r="AP697" i="39"/>
  <c r="AP698" i="39"/>
  <c r="AP699" i="39"/>
  <c r="AP700" i="39"/>
  <c r="AP701" i="39"/>
  <c r="AP702" i="39"/>
  <c r="AP703" i="39"/>
  <c r="AP704" i="39"/>
  <c r="AP705" i="39"/>
  <c r="AP706" i="39"/>
  <c r="AP707" i="39"/>
  <c r="AP708" i="39"/>
  <c r="AP709" i="39"/>
  <c r="AP710" i="39"/>
  <c r="AP711" i="39"/>
  <c r="AP712" i="39"/>
  <c r="AP713" i="39"/>
  <c r="AP714" i="39"/>
  <c r="AP715" i="39"/>
  <c r="AP716" i="39"/>
  <c r="AP717" i="39"/>
  <c r="AP718" i="39"/>
  <c r="AP719" i="39"/>
  <c r="AP720" i="39"/>
  <c r="AP721" i="39"/>
  <c r="AP722" i="39"/>
  <c r="AP723" i="39"/>
  <c r="AP724" i="39"/>
  <c r="AP725" i="39"/>
  <c r="AP726" i="39"/>
  <c r="AP727" i="39"/>
  <c r="AP728" i="39"/>
  <c r="AP729" i="39"/>
  <c r="AP730" i="39"/>
  <c r="AP731" i="39"/>
  <c r="AP732" i="39"/>
  <c r="AP733" i="39"/>
  <c r="AP734" i="39"/>
  <c r="AP735" i="39"/>
  <c r="AP736" i="39"/>
  <c r="AP737" i="39"/>
  <c r="AP738" i="39"/>
  <c r="AP739" i="39"/>
  <c r="AP740" i="39"/>
  <c r="AP741" i="39"/>
  <c r="AP742" i="39"/>
  <c r="AP743" i="39"/>
  <c r="AP744" i="39"/>
  <c r="AP745" i="39"/>
  <c r="AP746" i="39"/>
  <c r="AP747" i="39"/>
  <c r="AP748" i="39"/>
  <c r="AP749" i="39"/>
  <c r="AP750" i="39"/>
  <c r="AP751" i="39"/>
  <c r="AP752" i="39"/>
  <c r="AP753" i="39"/>
  <c r="AP754" i="39"/>
  <c r="AP755" i="39"/>
  <c r="AP756" i="39"/>
  <c r="AP757" i="39"/>
  <c r="AP758" i="39"/>
  <c r="AP759" i="39"/>
  <c r="AP760" i="39"/>
  <c r="AP761" i="39"/>
  <c r="AP762" i="39"/>
  <c r="AP763" i="39"/>
  <c r="AP764" i="39"/>
  <c r="AP765" i="39"/>
  <c r="AP766" i="39"/>
  <c r="AP767" i="39"/>
  <c r="AP768" i="39"/>
  <c r="AP769" i="39"/>
  <c r="AP770" i="39"/>
  <c r="AP771" i="39"/>
  <c r="AP772" i="39"/>
  <c r="AP773" i="39"/>
  <c r="AP774" i="39"/>
  <c r="AP775" i="39"/>
  <c r="AP776" i="39"/>
  <c r="AP777" i="39"/>
  <c r="AP778" i="39"/>
  <c r="AP779" i="39"/>
  <c r="AP780" i="39"/>
  <c r="AP781" i="39"/>
  <c r="AP782" i="39"/>
  <c r="AP783" i="39"/>
  <c r="AP784" i="39"/>
  <c r="AP785" i="39"/>
  <c r="AP786" i="39"/>
  <c r="AP787" i="39"/>
  <c r="AP788" i="39"/>
  <c r="AP789" i="39"/>
  <c r="AP790" i="39"/>
  <c r="AP791" i="39"/>
  <c r="AP792" i="39"/>
  <c r="AP793" i="39"/>
  <c r="AP794" i="39"/>
  <c r="AP795" i="39"/>
  <c r="AP796" i="39"/>
  <c r="AP797" i="39"/>
  <c r="AP798" i="39"/>
  <c r="AP799" i="39"/>
  <c r="AP800" i="39"/>
  <c r="AP801" i="39"/>
  <c r="AP802" i="39"/>
  <c r="AP803" i="39"/>
  <c r="AP804" i="39"/>
  <c r="AP805" i="39"/>
  <c r="AP806" i="39"/>
  <c r="AP807" i="39"/>
  <c r="AP808" i="39"/>
  <c r="AP809" i="39"/>
  <c r="AP810" i="39"/>
  <c r="AP811" i="39"/>
  <c r="AP812" i="39"/>
  <c r="AP813" i="39"/>
  <c r="AP814" i="39"/>
  <c r="AP815" i="39"/>
  <c r="AP816" i="39"/>
  <c r="AP817" i="39"/>
  <c r="AP818" i="39"/>
  <c r="AP819" i="39"/>
  <c r="AP820" i="39"/>
  <c r="AP821" i="39"/>
  <c r="AP822" i="39"/>
  <c r="AP823" i="39"/>
  <c r="AP824" i="39"/>
  <c r="AP825" i="39"/>
  <c r="AP826" i="39"/>
  <c r="AP827" i="39"/>
  <c r="AP828" i="39"/>
  <c r="AP829" i="39"/>
  <c r="AP830" i="39"/>
  <c r="AP831" i="39"/>
  <c r="AP832" i="39"/>
  <c r="AP833" i="39"/>
  <c r="AP834" i="39"/>
  <c r="AP835" i="39"/>
  <c r="AP836" i="39"/>
  <c r="AP837" i="39"/>
  <c r="AP838" i="39"/>
  <c r="AP839" i="39"/>
  <c r="AP840" i="39"/>
  <c r="AP841" i="39"/>
  <c r="AP842" i="39"/>
  <c r="AP843" i="39"/>
  <c r="AP844" i="39"/>
  <c r="AP845" i="39"/>
  <c r="AP846" i="39"/>
  <c r="AP847" i="39"/>
  <c r="AP848" i="39"/>
  <c r="AP849" i="39"/>
  <c r="AP850" i="39"/>
  <c r="AP851" i="39"/>
  <c r="AP852" i="39"/>
  <c r="AP853" i="39"/>
  <c r="AP854" i="39"/>
  <c r="AP855" i="39"/>
  <c r="AP856" i="39"/>
  <c r="AP857" i="39"/>
  <c r="AP858" i="39"/>
  <c r="AP859" i="39"/>
  <c r="AP860" i="39"/>
  <c r="AP861" i="39"/>
  <c r="AP862" i="39"/>
  <c r="AP863" i="39"/>
  <c r="AP864" i="39"/>
  <c r="AP865" i="39"/>
  <c r="AP866" i="39"/>
  <c r="AP867" i="39"/>
  <c r="AP868" i="39"/>
  <c r="AP869" i="39"/>
  <c r="AP870" i="39"/>
  <c r="AP871" i="39"/>
  <c r="AP872" i="39"/>
  <c r="AP873" i="39"/>
  <c r="AP874" i="39"/>
  <c r="AP875" i="39"/>
  <c r="AP876" i="39"/>
  <c r="AP877" i="39"/>
  <c r="AP878" i="39"/>
  <c r="AP879" i="39"/>
  <c r="AP880" i="39"/>
  <c r="AP881" i="39"/>
  <c r="AP882" i="39"/>
  <c r="AP883" i="39"/>
  <c r="AP884" i="39"/>
  <c r="AP885" i="39"/>
  <c r="AP886" i="39"/>
  <c r="AP887" i="39"/>
  <c r="AP888" i="39"/>
  <c r="AP889" i="39"/>
  <c r="AP890" i="39"/>
  <c r="AP891" i="39"/>
  <c r="AP892" i="39"/>
  <c r="AP893" i="39"/>
  <c r="AP894" i="39"/>
  <c r="AP895" i="39"/>
  <c r="AP896" i="39"/>
  <c r="AP897" i="39"/>
  <c r="AP898" i="39"/>
  <c r="AP899" i="39"/>
  <c r="AP900" i="39"/>
  <c r="AP901" i="39"/>
  <c r="AP902" i="39"/>
  <c r="AP903" i="39"/>
  <c r="AP904" i="39"/>
  <c r="AP905" i="39"/>
  <c r="AP906" i="39"/>
  <c r="AP907" i="39"/>
  <c r="AP908" i="39"/>
  <c r="AP909" i="39"/>
  <c r="AP910" i="39"/>
  <c r="AP911" i="39"/>
  <c r="AP912" i="39"/>
  <c r="AP913" i="39"/>
  <c r="AP914" i="39"/>
  <c r="AP915" i="39"/>
  <c r="AP916" i="39"/>
  <c r="AP917" i="39"/>
  <c r="AP918" i="39"/>
  <c r="AP919" i="39"/>
  <c r="AP920" i="39"/>
  <c r="AP921" i="39"/>
  <c r="AP922" i="39"/>
  <c r="AP923" i="39"/>
  <c r="AP924" i="39"/>
  <c r="AQ7" i="39"/>
  <c r="G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F578" i="23"/>
  <c r="F579" i="23"/>
  <c r="F580" i="23"/>
  <c r="F581" i="23"/>
  <c r="F582" i="23"/>
  <c r="F583" i="23"/>
  <c r="F584" i="23"/>
  <c r="F585" i="23"/>
  <c r="F586" i="23"/>
  <c r="F587" i="23"/>
  <c r="F588" i="23"/>
  <c r="F589" i="23"/>
  <c r="F590" i="23"/>
  <c r="F591" i="23"/>
  <c r="F592" i="23"/>
  <c r="F593" i="23"/>
  <c r="F594" i="23"/>
  <c r="F595" i="23"/>
  <c r="F596" i="23"/>
  <c r="F597" i="23"/>
  <c r="F598" i="23"/>
  <c r="F599" i="23"/>
  <c r="F600" i="23"/>
  <c r="F601" i="23"/>
  <c r="F602" i="23"/>
  <c r="F603" i="23"/>
  <c r="F604" i="23"/>
  <c r="F605" i="23"/>
  <c r="F606" i="23"/>
  <c r="F607" i="23"/>
  <c r="F608" i="23"/>
  <c r="F609" i="23"/>
  <c r="F610" i="23"/>
  <c r="F611" i="23"/>
  <c r="F612" i="23"/>
  <c r="F613" i="23"/>
  <c r="F614" i="23"/>
  <c r="F615" i="23"/>
  <c r="F616" i="23"/>
  <c r="F617" i="23"/>
  <c r="F618" i="23"/>
  <c r="F619" i="23"/>
  <c r="F620" i="23"/>
  <c r="F621" i="23"/>
  <c r="F622" i="23"/>
  <c r="F623" i="23"/>
  <c r="F624" i="23"/>
  <c r="F625" i="23"/>
  <c r="F626" i="23"/>
  <c r="F627" i="23"/>
  <c r="F628" i="23"/>
  <c r="F629" i="23"/>
  <c r="F630" i="23"/>
  <c r="F631" i="23"/>
  <c r="F632" i="23"/>
  <c r="F633" i="23"/>
  <c r="F634" i="23"/>
  <c r="F635" i="23"/>
  <c r="F636" i="23"/>
  <c r="F637" i="23"/>
  <c r="F638" i="23"/>
  <c r="F639" i="23"/>
  <c r="F640" i="23"/>
  <c r="F641" i="23"/>
  <c r="F642" i="23"/>
  <c r="F643" i="23"/>
  <c r="F644" i="23"/>
  <c r="F645" i="23"/>
  <c r="F646" i="23"/>
  <c r="F647" i="23"/>
  <c r="F648" i="23"/>
  <c r="F649" i="23"/>
  <c r="F650" i="23"/>
  <c r="F651" i="23"/>
  <c r="F652" i="23"/>
  <c r="F653" i="23"/>
  <c r="F654" i="23"/>
  <c r="F655" i="23"/>
  <c r="F656" i="23"/>
  <c r="F657" i="23"/>
  <c r="F658" i="23"/>
  <c r="F659" i="23"/>
  <c r="F660" i="23"/>
  <c r="F661" i="23"/>
  <c r="F662" i="23"/>
  <c r="F663" i="23"/>
  <c r="F664" i="23"/>
  <c r="F665" i="23"/>
  <c r="F666" i="23"/>
  <c r="F667" i="23"/>
  <c r="F668" i="23"/>
  <c r="F669" i="23"/>
  <c r="F670" i="23"/>
  <c r="F671" i="23"/>
  <c r="F672" i="23"/>
  <c r="F673" i="23"/>
  <c r="F674" i="23"/>
  <c r="F675" i="23"/>
  <c r="F676" i="23"/>
  <c r="F677" i="23"/>
  <c r="F678" i="23"/>
  <c r="F679" i="23"/>
  <c r="F680" i="23"/>
  <c r="F681" i="23"/>
  <c r="F682" i="23"/>
  <c r="F683" i="23"/>
  <c r="F684" i="23"/>
  <c r="F685" i="23"/>
  <c r="F686" i="23"/>
  <c r="F687" i="23"/>
  <c r="F688" i="23"/>
  <c r="F689" i="23"/>
  <c r="F690" i="23"/>
  <c r="F691" i="23"/>
  <c r="F692" i="23"/>
  <c r="F693" i="23"/>
  <c r="F694" i="23"/>
  <c r="F695" i="23"/>
  <c r="F696" i="23"/>
  <c r="F697" i="23"/>
  <c r="F698" i="23"/>
  <c r="F699" i="23"/>
  <c r="F700" i="23"/>
  <c r="F701" i="23"/>
  <c r="F702" i="23"/>
  <c r="F703" i="23"/>
  <c r="F704" i="23"/>
  <c r="F705" i="23"/>
  <c r="F706" i="23"/>
  <c r="F707" i="23"/>
  <c r="F708" i="23"/>
  <c r="F709" i="23"/>
  <c r="F710" i="23"/>
  <c r="F711" i="23"/>
  <c r="F712" i="23"/>
  <c r="F713" i="23"/>
  <c r="F714" i="23"/>
  <c r="F715" i="23"/>
  <c r="F716" i="23"/>
  <c r="F717" i="23"/>
  <c r="F718" i="23"/>
  <c r="F719" i="23"/>
  <c r="F720" i="23"/>
  <c r="F721" i="23"/>
  <c r="F722" i="23"/>
  <c r="F723" i="23"/>
  <c r="F724" i="23"/>
  <c r="F725" i="23"/>
  <c r="F726" i="23"/>
  <c r="F727" i="23"/>
  <c r="F728" i="23"/>
  <c r="F729" i="23"/>
  <c r="F730" i="23"/>
  <c r="F731" i="23"/>
  <c r="F732" i="23"/>
  <c r="F733" i="23"/>
  <c r="F734" i="23"/>
  <c r="F735" i="23"/>
  <c r="F736" i="23"/>
  <c r="F737" i="23"/>
  <c r="F738" i="23"/>
  <c r="F739" i="23"/>
  <c r="F740" i="23"/>
  <c r="F741" i="23"/>
  <c r="F742" i="23"/>
  <c r="F743" i="23"/>
  <c r="F744" i="23"/>
  <c r="F745" i="23"/>
  <c r="F746" i="23"/>
  <c r="F747" i="23"/>
  <c r="F748" i="23"/>
  <c r="F749" i="23"/>
  <c r="F750" i="23"/>
  <c r="F751" i="23"/>
  <c r="F752" i="23"/>
  <c r="F753" i="23"/>
  <c r="F754" i="23"/>
  <c r="F755" i="23"/>
  <c r="F756" i="23"/>
  <c r="F757" i="23"/>
  <c r="F758" i="23"/>
  <c r="F759" i="23"/>
  <c r="F760" i="23"/>
  <c r="F761" i="23"/>
  <c r="F762" i="23"/>
  <c r="F763" i="23"/>
  <c r="F764" i="23"/>
  <c r="F765" i="23"/>
  <c r="F766" i="23"/>
  <c r="F767" i="23"/>
  <c r="F768" i="23"/>
  <c r="F769" i="23"/>
  <c r="F770" i="23"/>
  <c r="F771" i="23"/>
  <c r="F772" i="23"/>
  <c r="F773" i="23"/>
  <c r="F774" i="23"/>
  <c r="F775" i="23"/>
  <c r="F776" i="23"/>
  <c r="F777" i="23"/>
  <c r="F778" i="23"/>
  <c r="F779" i="23"/>
  <c r="F780" i="23"/>
  <c r="F781" i="23"/>
  <c r="F782" i="23"/>
  <c r="F783" i="23"/>
  <c r="F784" i="23"/>
  <c r="F785" i="23"/>
  <c r="F786" i="23"/>
  <c r="F787" i="23"/>
  <c r="F788" i="23"/>
  <c r="F789" i="23"/>
  <c r="F790" i="23"/>
  <c r="F791" i="23"/>
  <c r="F792" i="23"/>
  <c r="F793" i="23"/>
  <c r="F794" i="23"/>
  <c r="F795" i="23"/>
  <c r="F796" i="23"/>
  <c r="F797" i="23"/>
  <c r="F798" i="23"/>
  <c r="F799" i="23"/>
  <c r="F800" i="23"/>
  <c r="F801" i="23"/>
  <c r="F802" i="23"/>
  <c r="F803" i="23"/>
  <c r="F804" i="23"/>
  <c r="F805" i="23"/>
  <c r="F806" i="23"/>
  <c r="F807" i="23"/>
  <c r="F808" i="23"/>
  <c r="F809" i="23"/>
  <c r="F810" i="23"/>
  <c r="F811" i="23"/>
  <c r="F812" i="23"/>
  <c r="F813" i="23"/>
  <c r="F814" i="23"/>
  <c r="F815" i="23"/>
  <c r="F816" i="23"/>
  <c r="F817" i="23"/>
  <c r="F818" i="23"/>
  <c r="F819" i="23"/>
  <c r="F820" i="23"/>
  <c r="F821" i="23"/>
  <c r="F822" i="23"/>
  <c r="F823" i="23"/>
  <c r="F824" i="23"/>
  <c r="F825" i="23"/>
  <c r="F826" i="23"/>
  <c r="F827" i="23"/>
  <c r="F828" i="23"/>
  <c r="F829" i="23"/>
  <c r="F830" i="23"/>
  <c r="F831" i="23"/>
  <c r="F832" i="23"/>
  <c r="F833" i="23"/>
  <c r="F834" i="23"/>
  <c r="F835" i="23"/>
  <c r="F836" i="23"/>
  <c r="F837" i="23"/>
  <c r="F838" i="23"/>
  <c r="F839" i="23"/>
  <c r="F840" i="23"/>
  <c r="F841" i="23"/>
  <c r="F842" i="23"/>
  <c r="F843" i="23"/>
  <c r="F844" i="23"/>
  <c r="F845" i="23"/>
  <c r="F846" i="23"/>
  <c r="F847" i="23"/>
  <c r="F848" i="23"/>
  <c r="F849" i="23"/>
  <c r="F850" i="23"/>
  <c r="F851" i="23"/>
  <c r="F852" i="23"/>
  <c r="F853" i="23"/>
  <c r="F854" i="23"/>
  <c r="F855" i="23"/>
  <c r="F856" i="23"/>
  <c r="F857" i="23"/>
  <c r="F858" i="23"/>
  <c r="F859" i="23"/>
  <c r="F860" i="23"/>
  <c r="F861" i="23"/>
  <c r="F862" i="23"/>
  <c r="F863" i="23"/>
  <c r="F864" i="23"/>
  <c r="F865" i="23"/>
  <c r="F866" i="23"/>
  <c r="F867" i="23"/>
  <c r="F868" i="23"/>
  <c r="F869" i="23"/>
  <c r="F870" i="23"/>
  <c r="F871" i="23"/>
  <c r="F872" i="23"/>
  <c r="F873" i="23"/>
  <c r="F874" i="23"/>
  <c r="F875" i="23"/>
  <c r="F876" i="23"/>
  <c r="F877" i="23"/>
  <c r="F878" i="23"/>
  <c r="F879" i="23"/>
  <c r="F880" i="23"/>
  <c r="F881" i="23"/>
  <c r="F882" i="23"/>
  <c r="F883" i="23"/>
  <c r="F884" i="23"/>
  <c r="F885" i="23"/>
  <c r="F886" i="23"/>
  <c r="F887" i="23"/>
  <c r="F888" i="23"/>
  <c r="F889" i="23"/>
  <c r="F890" i="23"/>
  <c r="F891" i="23"/>
  <c r="F892" i="23"/>
  <c r="F893" i="23"/>
  <c r="F894" i="23"/>
  <c r="F895" i="23"/>
  <c r="F896" i="23"/>
  <c r="F897" i="23"/>
  <c r="F898" i="23"/>
  <c r="F899" i="23"/>
  <c r="F900" i="23"/>
  <c r="F901" i="23"/>
  <c r="F902" i="23"/>
  <c r="F903" i="23"/>
  <c r="F904" i="23"/>
  <c r="F905" i="23"/>
  <c r="F906" i="23"/>
  <c r="F907" i="23"/>
  <c r="F908" i="23"/>
  <c r="F909" i="23"/>
  <c r="F910" i="23"/>
  <c r="F911" i="23"/>
  <c r="F912" i="23"/>
  <c r="F913" i="23"/>
  <c r="F914" i="23"/>
  <c r="F915" i="23"/>
  <c r="F916" i="23"/>
  <c r="F917" i="23"/>
  <c r="F918" i="23"/>
  <c r="F919" i="23"/>
  <c r="F920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7" i="23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W124" i="39"/>
  <c r="W125" i="39"/>
  <c r="W126" i="39"/>
  <c r="W127" i="39"/>
  <c r="W128" i="39"/>
  <c r="W129" i="39"/>
  <c r="W130" i="39"/>
  <c r="W131" i="39"/>
  <c r="W132" i="39"/>
  <c r="W133" i="39"/>
  <c r="W134" i="39"/>
  <c r="W135" i="39"/>
  <c r="W136" i="39"/>
  <c r="W137" i="39"/>
  <c r="W138" i="39"/>
  <c r="W139" i="39"/>
  <c r="W140" i="39"/>
  <c r="W141" i="39"/>
  <c r="W142" i="39"/>
  <c r="W143" i="39"/>
  <c r="W144" i="39"/>
  <c r="W145" i="39"/>
  <c r="W146" i="39"/>
  <c r="W147" i="39"/>
  <c r="W148" i="39"/>
  <c r="W149" i="39"/>
  <c r="W150" i="39"/>
  <c r="W151" i="39"/>
  <c r="W152" i="39"/>
  <c r="W153" i="39"/>
  <c r="W154" i="39"/>
  <c r="W155" i="39"/>
  <c r="W156" i="39"/>
  <c r="W157" i="39"/>
  <c r="W158" i="39"/>
  <c r="W159" i="39"/>
  <c r="W160" i="39"/>
  <c r="W161" i="39"/>
  <c r="W162" i="39"/>
  <c r="W163" i="39"/>
  <c r="W164" i="39"/>
  <c r="W165" i="39"/>
  <c r="W166" i="39"/>
  <c r="W167" i="39"/>
  <c r="W168" i="39"/>
  <c r="W169" i="39"/>
  <c r="W170" i="39"/>
  <c r="W171" i="39"/>
  <c r="W172" i="39"/>
  <c r="W173" i="39"/>
  <c r="W174" i="39"/>
  <c r="W175" i="39"/>
  <c r="W176" i="39"/>
  <c r="W177" i="39"/>
  <c r="W178" i="39"/>
  <c r="W179" i="39"/>
  <c r="W180" i="39"/>
  <c r="W181" i="39"/>
  <c r="W182" i="39"/>
  <c r="W183" i="39"/>
  <c r="W184" i="39"/>
  <c r="W185" i="39"/>
  <c r="W186" i="39"/>
  <c r="W187" i="39"/>
  <c r="W188" i="39"/>
  <c r="W189" i="39"/>
  <c r="W190" i="39"/>
  <c r="W191" i="39"/>
  <c r="W192" i="39"/>
  <c r="W193" i="39"/>
  <c r="W194" i="39"/>
  <c r="W195" i="39"/>
  <c r="W196" i="39"/>
  <c r="W197" i="39"/>
  <c r="W198" i="39"/>
  <c r="W199" i="39"/>
  <c r="W200" i="39"/>
  <c r="W201" i="39"/>
  <c r="W202" i="39"/>
  <c r="W203" i="39"/>
  <c r="W204" i="39"/>
  <c r="W205" i="39"/>
  <c r="W206" i="39"/>
  <c r="W207" i="39"/>
  <c r="W208" i="39"/>
  <c r="W209" i="39"/>
  <c r="W210" i="39"/>
  <c r="W211" i="39"/>
  <c r="W212" i="39"/>
  <c r="W213" i="39"/>
  <c r="W214" i="39"/>
  <c r="W215" i="39"/>
  <c r="W216" i="39"/>
  <c r="W217" i="39"/>
  <c r="W218" i="39"/>
  <c r="W219" i="39"/>
  <c r="W220" i="39"/>
  <c r="W221" i="39"/>
  <c r="W222" i="39"/>
  <c r="W223" i="39"/>
  <c r="W224" i="39"/>
  <c r="W225" i="39"/>
  <c r="W226" i="39"/>
  <c r="W227" i="39"/>
  <c r="W228" i="39"/>
  <c r="W229" i="39"/>
  <c r="W230" i="39"/>
  <c r="W231" i="39"/>
  <c r="W232" i="39"/>
  <c r="W233" i="39"/>
  <c r="W234" i="39"/>
  <c r="W235" i="39"/>
  <c r="W236" i="39"/>
  <c r="W237" i="39"/>
  <c r="W238" i="39"/>
  <c r="W239" i="39"/>
  <c r="W240" i="39"/>
  <c r="W241" i="39"/>
  <c r="W242" i="39"/>
  <c r="W243" i="39"/>
  <c r="W244" i="39"/>
  <c r="W245" i="39"/>
  <c r="W246" i="39"/>
  <c r="W247" i="39"/>
  <c r="W248" i="39"/>
  <c r="W249" i="39"/>
  <c r="W250" i="39"/>
  <c r="W251" i="39"/>
  <c r="W252" i="39"/>
  <c r="W253" i="39"/>
  <c r="W254" i="39"/>
  <c r="W255" i="39"/>
  <c r="W256" i="39"/>
  <c r="W257" i="39"/>
  <c r="W258" i="39"/>
  <c r="W259" i="39"/>
  <c r="W260" i="39"/>
  <c r="W261" i="39"/>
  <c r="W262" i="39"/>
  <c r="W263" i="39"/>
  <c r="W264" i="39"/>
  <c r="W265" i="39"/>
  <c r="W266" i="39"/>
  <c r="W267" i="39"/>
  <c r="W268" i="39"/>
  <c r="W269" i="39"/>
  <c r="W270" i="39"/>
  <c r="W271" i="39"/>
  <c r="W272" i="39"/>
  <c r="W273" i="39"/>
  <c r="W274" i="39"/>
  <c r="W275" i="39"/>
  <c r="W276" i="39"/>
  <c r="W277" i="39"/>
  <c r="W278" i="39"/>
  <c r="W279" i="39"/>
  <c r="W280" i="39"/>
  <c r="W281" i="39"/>
  <c r="W282" i="39"/>
  <c r="W283" i="39"/>
  <c r="W284" i="39"/>
  <c r="W285" i="39"/>
  <c r="W286" i="39"/>
  <c r="W287" i="39"/>
  <c r="W288" i="39"/>
  <c r="W289" i="39"/>
  <c r="W290" i="39"/>
  <c r="W291" i="39"/>
  <c r="W292" i="39"/>
  <c r="W293" i="39"/>
  <c r="W294" i="39"/>
  <c r="W295" i="39"/>
  <c r="W296" i="39"/>
  <c r="W297" i="39"/>
  <c r="W298" i="39"/>
  <c r="W299" i="39"/>
  <c r="W300" i="39"/>
  <c r="W301" i="39"/>
  <c r="W302" i="39"/>
  <c r="W303" i="39"/>
  <c r="W304" i="39"/>
  <c r="W305" i="39"/>
  <c r="W306" i="39"/>
  <c r="W307" i="39"/>
  <c r="W308" i="39"/>
  <c r="W309" i="39"/>
  <c r="W310" i="39"/>
  <c r="W311" i="39"/>
  <c r="W312" i="39"/>
  <c r="W313" i="39"/>
  <c r="W314" i="39"/>
  <c r="W315" i="39"/>
  <c r="W316" i="39"/>
  <c r="W317" i="39"/>
  <c r="W318" i="39"/>
  <c r="W319" i="39"/>
  <c r="W320" i="39"/>
  <c r="W321" i="39"/>
  <c r="W322" i="39"/>
  <c r="W323" i="39"/>
  <c r="W324" i="39"/>
  <c r="W325" i="39"/>
  <c r="W326" i="39"/>
  <c r="W327" i="39"/>
  <c r="W328" i="39"/>
  <c r="W329" i="39"/>
  <c r="W330" i="39"/>
  <c r="W331" i="39"/>
  <c r="W332" i="39"/>
  <c r="W333" i="39"/>
  <c r="W334" i="39"/>
  <c r="W335" i="39"/>
  <c r="W336" i="39"/>
  <c r="W337" i="39"/>
  <c r="W338" i="39"/>
  <c r="W339" i="39"/>
  <c r="W340" i="39"/>
  <c r="W341" i="39"/>
  <c r="W342" i="39"/>
  <c r="W343" i="39"/>
  <c r="W344" i="39"/>
  <c r="W345" i="39"/>
  <c r="W346" i="39"/>
  <c r="W347" i="39"/>
  <c r="W348" i="39"/>
  <c r="W349" i="39"/>
  <c r="W350" i="39"/>
  <c r="W351" i="39"/>
  <c r="W352" i="39"/>
  <c r="W353" i="39"/>
  <c r="W354" i="39"/>
  <c r="W355" i="39"/>
  <c r="W356" i="39"/>
  <c r="W357" i="39"/>
  <c r="W358" i="39"/>
  <c r="W359" i="39"/>
  <c r="W360" i="39"/>
  <c r="W361" i="39"/>
  <c r="W362" i="39"/>
  <c r="W363" i="39"/>
  <c r="W364" i="39"/>
  <c r="W365" i="39"/>
  <c r="W366" i="39"/>
  <c r="W367" i="39"/>
  <c r="W368" i="39"/>
  <c r="W369" i="39"/>
  <c r="W370" i="39"/>
  <c r="W371" i="39"/>
  <c r="W372" i="39"/>
  <c r="W373" i="39"/>
  <c r="W374" i="39"/>
  <c r="W375" i="39"/>
  <c r="W376" i="39"/>
  <c r="W377" i="39"/>
  <c r="W378" i="39"/>
  <c r="W379" i="39"/>
  <c r="W380" i="39"/>
  <c r="W381" i="39"/>
  <c r="W382" i="39"/>
  <c r="W383" i="39"/>
  <c r="W384" i="39"/>
  <c r="W385" i="39"/>
  <c r="W386" i="39"/>
  <c r="W387" i="39"/>
  <c r="W388" i="39"/>
  <c r="W389" i="39"/>
  <c r="W390" i="39"/>
  <c r="W391" i="39"/>
  <c r="W392" i="39"/>
  <c r="W393" i="39"/>
  <c r="W394" i="39"/>
  <c r="W395" i="39"/>
  <c r="W396" i="39"/>
  <c r="W397" i="39"/>
  <c r="W398" i="39"/>
  <c r="W399" i="39"/>
  <c r="W400" i="39"/>
  <c r="W401" i="39"/>
  <c r="W402" i="39"/>
  <c r="W403" i="39"/>
  <c r="W404" i="39"/>
  <c r="W405" i="39"/>
  <c r="W406" i="39"/>
  <c r="W407" i="39"/>
  <c r="W408" i="39"/>
  <c r="W409" i="39"/>
  <c r="W410" i="39"/>
  <c r="W411" i="39"/>
  <c r="W412" i="39"/>
  <c r="W413" i="39"/>
  <c r="W414" i="39"/>
  <c r="W415" i="39"/>
  <c r="W416" i="39"/>
  <c r="W417" i="39"/>
  <c r="W418" i="39"/>
  <c r="W419" i="39"/>
  <c r="W420" i="39"/>
  <c r="W421" i="39"/>
  <c r="W422" i="39"/>
  <c r="W423" i="39"/>
  <c r="W424" i="39"/>
  <c r="W425" i="39"/>
  <c r="W426" i="39"/>
  <c r="W427" i="39"/>
  <c r="W428" i="39"/>
  <c r="W429" i="39"/>
  <c r="W430" i="39"/>
  <c r="W431" i="39"/>
  <c r="W432" i="39"/>
  <c r="W433" i="39"/>
  <c r="W434" i="39"/>
  <c r="W435" i="39"/>
  <c r="W436" i="39"/>
  <c r="W437" i="39"/>
  <c r="W438" i="39"/>
  <c r="W439" i="39"/>
  <c r="W440" i="39"/>
  <c r="W441" i="39"/>
  <c r="W442" i="39"/>
  <c r="W443" i="39"/>
  <c r="W444" i="39"/>
  <c r="W445" i="39"/>
  <c r="W446" i="39"/>
  <c r="W447" i="39"/>
  <c r="W448" i="39"/>
  <c r="W449" i="39"/>
  <c r="W450" i="39"/>
  <c r="W451" i="39"/>
  <c r="W452" i="39"/>
  <c r="W453" i="39"/>
  <c r="W454" i="39"/>
  <c r="W455" i="39"/>
  <c r="W456" i="39"/>
  <c r="W457" i="39"/>
  <c r="W458" i="39"/>
  <c r="W459" i="39"/>
  <c r="W460" i="39"/>
  <c r="W461" i="39"/>
  <c r="W462" i="39"/>
  <c r="W463" i="39"/>
  <c r="W464" i="39"/>
  <c r="W465" i="39"/>
  <c r="W466" i="39"/>
  <c r="W467" i="39"/>
  <c r="W468" i="39"/>
  <c r="W469" i="39"/>
  <c r="W470" i="39"/>
  <c r="W471" i="39"/>
  <c r="W472" i="39"/>
  <c r="W473" i="39"/>
  <c r="W474" i="39"/>
  <c r="W475" i="39"/>
  <c r="W476" i="39"/>
  <c r="W477" i="39"/>
  <c r="W478" i="39"/>
  <c r="W479" i="39"/>
  <c r="W480" i="39"/>
  <c r="W481" i="39"/>
  <c r="W482" i="39"/>
  <c r="W483" i="39"/>
  <c r="W484" i="39"/>
  <c r="W485" i="39"/>
  <c r="W486" i="39"/>
  <c r="W487" i="39"/>
  <c r="W488" i="39"/>
  <c r="W489" i="39"/>
  <c r="W490" i="39"/>
  <c r="W491" i="39"/>
  <c r="W492" i="39"/>
  <c r="W493" i="39"/>
  <c r="W494" i="39"/>
  <c r="W495" i="39"/>
  <c r="W496" i="39"/>
  <c r="W497" i="39"/>
  <c r="W498" i="39"/>
  <c r="W499" i="39"/>
  <c r="W500" i="39"/>
  <c r="W501" i="39"/>
  <c r="W502" i="39"/>
  <c r="W503" i="39"/>
  <c r="W504" i="39"/>
  <c r="W505" i="39"/>
  <c r="W506" i="39"/>
  <c r="W507" i="39"/>
  <c r="W508" i="39"/>
  <c r="W509" i="39"/>
  <c r="W510" i="39"/>
  <c r="W511" i="39"/>
  <c r="W512" i="39"/>
  <c r="W513" i="39"/>
  <c r="W514" i="39"/>
  <c r="W515" i="39"/>
  <c r="W516" i="39"/>
  <c r="W517" i="39"/>
  <c r="W518" i="39"/>
  <c r="W519" i="39"/>
  <c r="W520" i="39"/>
  <c r="W521" i="39"/>
  <c r="W522" i="39"/>
  <c r="W523" i="39"/>
  <c r="W524" i="39"/>
  <c r="W525" i="39"/>
  <c r="W526" i="39"/>
  <c r="W527" i="39"/>
  <c r="W528" i="39"/>
  <c r="W529" i="39"/>
  <c r="W530" i="39"/>
  <c r="W531" i="39"/>
  <c r="W532" i="39"/>
  <c r="W533" i="39"/>
  <c r="W534" i="39"/>
  <c r="W535" i="39"/>
  <c r="W536" i="39"/>
  <c r="W537" i="39"/>
  <c r="W538" i="39"/>
  <c r="W539" i="39"/>
  <c r="W540" i="39"/>
  <c r="W541" i="39"/>
  <c r="W542" i="39"/>
  <c r="W543" i="39"/>
  <c r="W544" i="39"/>
  <c r="W545" i="39"/>
  <c r="W546" i="39"/>
  <c r="W547" i="39"/>
  <c r="W548" i="39"/>
  <c r="W549" i="39"/>
  <c r="W550" i="39"/>
  <c r="W551" i="39"/>
  <c r="W552" i="39"/>
  <c r="W553" i="39"/>
  <c r="W554" i="39"/>
  <c r="W555" i="39"/>
  <c r="W556" i="39"/>
  <c r="W557" i="39"/>
  <c r="W558" i="39"/>
  <c r="W559" i="39"/>
  <c r="W560" i="39"/>
  <c r="W561" i="39"/>
  <c r="W562" i="39"/>
  <c r="W563" i="39"/>
  <c r="W564" i="39"/>
  <c r="W565" i="39"/>
  <c r="W566" i="39"/>
  <c r="W567" i="39"/>
  <c r="W568" i="39"/>
  <c r="W569" i="39"/>
  <c r="W570" i="39"/>
  <c r="W571" i="39"/>
  <c r="W572" i="39"/>
  <c r="W573" i="39"/>
  <c r="W574" i="39"/>
  <c r="W575" i="39"/>
  <c r="W576" i="39"/>
  <c r="W577" i="39"/>
  <c r="W578" i="39"/>
  <c r="W579" i="39"/>
  <c r="W580" i="39"/>
  <c r="W581" i="39"/>
  <c r="W582" i="39"/>
  <c r="W583" i="39"/>
  <c r="W584" i="39"/>
  <c r="W585" i="39"/>
  <c r="W586" i="39"/>
  <c r="W587" i="39"/>
  <c r="W588" i="39"/>
  <c r="W589" i="39"/>
  <c r="W590" i="39"/>
  <c r="W591" i="39"/>
  <c r="W592" i="39"/>
  <c r="W593" i="39"/>
  <c r="W594" i="39"/>
  <c r="W595" i="39"/>
  <c r="W596" i="39"/>
  <c r="W597" i="39"/>
  <c r="W598" i="39"/>
  <c r="W599" i="39"/>
  <c r="W600" i="39"/>
  <c r="W601" i="39"/>
  <c r="W602" i="39"/>
  <c r="W603" i="39"/>
  <c r="W604" i="39"/>
  <c r="W605" i="39"/>
  <c r="W606" i="39"/>
  <c r="W607" i="39"/>
  <c r="W608" i="39"/>
  <c r="W609" i="39"/>
  <c r="W610" i="39"/>
  <c r="W611" i="39"/>
  <c r="W612" i="39"/>
  <c r="W613" i="39"/>
  <c r="W614" i="39"/>
  <c r="W615" i="39"/>
  <c r="W616" i="39"/>
  <c r="W617" i="39"/>
  <c r="W618" i="39"/>
  <c r="W619" i="39"/>
  <c r="W620" i="39"/>
  <c r="W621" i="39"/>
  <c r="W622" i="39"/>
  <c r="W623" i="39"/>
  <c r="W624" i="39"/>
  <c r="W625" i="39"/>
  <c r="W626" i="39"/>
  <c r="W627" i="39"/>
  <c r="W628" i="39"/>
  <c r="W629" i="39"/>
  <c r="W630" i="39"/>
  <c r="W631" i="39"/>
  <c r="W632" i="39"/>
  <c r="W633" i="39"/>
  <c r="W634" i="39"/>
  <c r="W635" i="39"/>
  <c r="W636" i="39"/>
  <c r="W637" i="39"/>
  <c r="W638" i="39"/>
  <c r="W639" i="39"/>
  <c r="W640" i="39"/>
  <c r="W641" i="39"/>
  <c r="W642" i="39"/>
  <c r="W643" i="39"/>
  <c r="W644" i="39"/>
  <c r="W645" i="39"/>
  <c r="W646" i="39"/>
  <c r="W647" i="39"/>
  <c r="W648" i="39"/>
  <c r="W649" i="39"/>
  <c r="W650" i="39"/>
  <c r="W651" i="39"/>
  <c r="W652" i="39"/>
  <c r="W653" i="39"/>
  <c r="W654" i="39"/>
  <c r="W655" i="39"/>
  <c r="W656" i="39"/>
  <c r="W657" i="39"/>
  <c r="W658" i="39"/>
  <c r="W659" i="39"/>
  <c r="W660" i="39"/>
  <c r="W661" i="39"/>
  <c r="W662" i="39"/>
  <c r="W663" i="39"/>
  <c r="W664" i="39"/>
  <c r="W665" i="39"/>
  <c r="W666" i="39"/>
  <c r="W667" i="39"/>
  <c r="W668" i="39"/>
  <c r="W669" i="39"/>
  <c r="W670" i="39"/>
  <c r="W671" i="39"/>
  <c r="W672" i="39"/>
  <c r="W673" i="39"/>
  <c r="W674" i="39"/>
  <c r="W675" i="39"/>
  <c r="W676" i="39"/>
  <c r="W677" i="39"/>
  <c r="W678" i="39"/>
  <c r="W679" i="39"/>
  <c r="W680" i="39"/>
  <c r="W681" i="39"/>
  <c r="W682" i="39"/>
  <c r="W683" i="39"/>
  <c r="W684" i="39"/>
  <c r="W685" i="39"/>
  <c r="W686" i="39"/>
  <c r="W687" i="39"/>
  <c r="W688" i="39"/>
  <c r="W689" i="39"/>
  <c r="W690" i="39"/>
  <c r="W691" i="39"/>
  <c r="W692" i="39"/>
  <c r="W693" i="39"/>
  <c r="W694" i="39"/>
  <c r="W695" i="39"/>
  <c r="W696" i="39"/>
  <c r="W697" i="39"/>
  <c r="W698" i="39"/>
  <c r="W699" i="39"/>
  <c r="W700" i="39"/>
  <c r="W701" i="39"/>
  <c r="W702" i="39"/>
  <c r="W703" i="39"/>
  <c r="W704" i="39"/>
  <c r="W705" i="39"/>
  <c r="W706" i="39"/>
  <c r="W707" i="39"/>
  <c r="W708" i="39"/>
  <c r="W709" i="39"/>
  <c r="W710" i="39"/>
  <c r="W711" i="39"/>
  <c r="W712" i="39"/>
  <c r="W713" i="39"/>
  <c r="W714" i="39"/>
  <c r="W715" i="39"/>
  <c r="W716" i="39"/>
  <c r="W717" i="39"/>
  <c r="W718" i="39"/>
  <c r="W719" i="39"/>
  <c r="W720" i="39"/>
  <c r="W721" i="39"/>
  <c r="W722" i="39"/>
  <c r="W723" i="39"/>
  <c r="W724" i="39"/>
  <c r="W725" i="39"/>
  <c r="W726" i="39"/>
  <c r="W727" i="39"/>
  <c r="W728" i="39"/>
  <c r="W729" i="39"/>
  <c r="W730" i="39"/>
  <c r="W731" i="39"/>
  <c r="W732" i="39"/>
  <c r="W733" i="39"/>
  <c r="W734" i="39"/>
  <c r="W735" i="39"/>
  <c r="W736" i="39"/>
  <c r="W737" i="39"/>
  <c r="W738" i="39"/>
  <c r="W739" i="39"/>
  <c r="W740" i="39"/>
  <c r="W741" i="39"/>
  <c r="W742" i="39"/>
  <c r="W743" i="39"/>
  <c r="W744" i="39"/>
  <c r="W745" i="39"/>
  <c r="W746" i="39"/>
  <c r="W747" i="39"/>
  <c r="W748" i="39"/>
  <c r="W749" i="39"/>
  <c r="W750" i="39"/>
  <c r="W751" i="39"/>
  <c r="W752" i="39"/>
  <c r="W753" i="39"/>
  <c r="W754" i="39"/>
  <c r="W755" i="39"/>
  <c r="W756" i="39"/>
  <c r="W757" i="39"/>
  <c r="W758" i="39"/>
  <c r="W759" i="39"/>
  <c r="W760" i="39"/>
  <c r="W761" i="39"/>
  <c r="W762" i="39"/>
  <c r="W763" i="39"/>
  <c r="W764" i="39"/>
  <c r="W765" i="39"/>
  <c r="W766" i="39"/>
  <c r="W767" i="39"/>
  <c r="W768" i="39"/>
  <c r="W769" i="39"/>
  <c r="W770" i="39"/>
  <c r="W771" i="39"/>
  <c r="W772" i="39"/>
  <c r="W773" i="39"/>
  <c r="W774" i="39"/>
  <c r="W775" i="39"/>
  <c r="W776" i="39"/>
  <c r="W777" i="39"/>
  <c r="W778" i="39"/>
  <c r="W779" i="39"/>
  <c r="W780" i="39"/>
  <c r="W781" i="39"/>
  <c r="W782" i="39"/>
  <c r="W783" i="39"/>
  <c r="W784" i="39"/>
  <c r="W785" i="39"/>
  <c r="W786" i="39"/>
  <c r="W787" i="39"/>
  <c r="W788" i="39"/>
  <c r="W789" i="39"/>
  <c r="W790" i="39"/>
  <c r="W791" i="39"/>
  <c r="W792" i="39"/>
  <c r="W793" i="39"/>
  <c r="W794" i="39"/>
  <c r="W795" i="39"/>
  <c r="W796" i="39"/>
  <c r="W797" i="39"/>
  <c r="W798" i="39"/>
  <c r="W799" i="39"/>
  <c r="W800" i="39"/>
  <c r="W801" i="39"/>
  <c r="W802" i="39"/>
  <c r="W803" i="39"/>
  <c r="W804" i="39"/>
  <c r="W805" i="39"/>
  <c r="W806" i="39"/>
  <c r="W807" i="39"/>
  <c r="W808" i="39"/>
  <c r="W809" i="39"/>
  <c r="W810" i="39"/>
  <c r="W811" i="39"/>
  <c r="W812" i="39"/>
  <c r="W813" i="39"/>
  <c r="W814" i="39"/>
  <c r="W815" i="39"/>
  <c r="W816" i="39"/>
  <c r="W817" i="39"/>
  <c r="W818" i="39"/>
  <c r="W819" i="39"/>
  <c r="W820" i="39"/>
  <c r="W821" i="39"/>
  <c r="W822" i="39"/>
  <c r="W11" i="39"/>
  <c r="O817" i="7"/>
  <c r="O81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7" i="7"/>
  <c r="Z5" i="35"/>
  <c r="Z6" i="35"/>
  <c r="Z7" i="35"/>
  <c r="Z8" i="35"/>
  <c r="Z9" i="35"/>
  <c r="Z10" i="35"/>
  <c r="Z11" i="35"/>
  <c r="Z12" i="35"/>
  <c r="Z13" i="35"/>
  <c r="Z1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8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Z42" i="35"/>
  <c r="Z43" i="35"/>
  <c r="Z44" i="35"/>
  <c r="Z45" i="35"/>
  <c r="Z46" i="35"/>
  <c r="Z47" i="35"/>
  <c r="Z48" i="35"/>
  <c r="Z49" i="35"/>
  <c r="Z50" i="35"/>
  <c r="Z51" i="35"/>
  <c r="Z52" i="35"/>
  <c r="Z53" i="35"/>
  <c r="Z54" i="35"/>
  <c r="Z55" i="35"/>
  <c r="Z56" i="35"/>
  <c r="Z57" i="35"/>
  <c r="Z58" i="35"/>
  <c r="Z59" i="35"/>
  <c r="Z60" i="35"/>
  <c r="Z61" i="35"/>
  <c r="Z62" i="35"/>
  <c r="Z63" i="35"/>
  <c r="Z64" i="35"/>
  <c r="Z65" i="35"/>
  <c r="Z66" i="35"/>
  <c r="Z67" i="35"/>
  <c r="Z68" i="35"/>
  <c r="Z69" i="35"/>
  <c r="Z70" i="35"/>
  <c r="Z71" i="35"/>
  <c r="Z72" i="35"/>
  <c r="Z73" i="35"/>
  <c r="Z74" i="35"/>
  <c r="Z75" i="35"/>
  <c r="Z76" i="35"/>
  <c r="Z77" i="35"/>
  <c r="Z78" i="35"/>
  <c r="Z79" i="35"/>
  <c r="Z80" i="35"/>
  <c r="Z81" i="35"/>
  <c r="Z82" i="35"/>
  <c r="Z83" i="35"/>
  <c r="Z84" i="35"/>
  <c r="Z85" i="35"/>
  <c r="Z86" i="35"/>
  <c r="Z87" i="35"/>
  <c r="Z88" i="35"/>
  <c r="Z89" i="35"/>
  <c r="Z90" i="35"/>
  <c r="Z91" i="35"/>
  <c r="Z92" i="35"/>
  <c r="Z93" i="35"/>
  <c r="Z94" i="35"/>
  <c r="Z95" i="35"/>
  <c r="Z96" i="35"/>
  <c r="Z97" i="35"/>
  <c r="Z98" i="35"/>
  <c r="Z99" i="35"/>
  <c r="Z100" i="35"/>
  <c r="Z101" i="35"/>
  <c r="Z102" i="35"/>
  <c r="Z103" i="35"/>
  <c r="Z104" i="35"/>
  <c r="Z105" i="35"/>
  <c r="Z106" i="35"/>
  <c r="Z107" i="35"/>
  <c r="Z108" i="35"/>
  <c r="Z109" i="35"/>
  <c r="Z110" i="35"/>
  <c r="Z111" i="35"/>
  <c r="Z112" i="35"/>
  <c r="Z113" i="35"/>
  <c r="Z114" i="35"/>
  <c r="Z115" i="35"/>
  <c r="Z116" i="35"/>
  <c r="Z117" i="35"/>
  <c r="Z118" i="35"/>
  <c r="Z119" i="35"/>
  <c r="Z120" i="35"/>
  <c r="Z121" i="35"/>
  <c r="Z122" i="35"/>
  <c r="Z123" i="35"/>
  <c r="Z124" i="35"/>
  <c r="Z125" i="35"/>
  <c r="Z126" i="35"/>
  <c r="Z127" i="35"/>
  <c r="Z128" i="35"/>
  <c r="Z129" i="35"/>
  <c r="Z130" i="35"/>
  <c r="Z131" i="35"/>
  <c r="Z132" i="35"/>
  <c r="Z133" i="35"/>
  <c r="Z134" i="35"/>
  <c r="Z135" i="35"/>
  <c r="Z136" i="35"/>
  <c r="Z137" i="35"/>
  <c r="Z138" i="35"/>
  <c r="Z139" i="35"/>
  <c r="Z140" i="35"/>
  <c r="Z141" i="35"/>
  <c r="Z142" i="35"/>
  <c r="Z143" i="35"/>
  <c r="Z144" i="35"/>
  <c r="Z145" i="35"/>
  <c r="Z146" i="35"/>
  <c r="Z147" i="35"/>
  <c r="Z148" i="35"/>
  <c r="Z149" i="35"/>
  <c r="Z150" i="35"/>
  <c r="Z151" i="35"/>
  <c r="Z152" i="35"/>
  <c r="Z153" i="35"/>
  <c r="Z154" i="35"/>
  <c r="Z155" i="35"/>
  <c r="Z156" i="35"/>
  <c r="Z157" i="35"/>
  <c r="Z158" i="35"/>
  <c r="Z159" i="35"/>
  <c r="Z160" i="35"/>
  <c r="Z161" i="35"/>
  <c r="Z162" i="35"/>
  <c r="Z163" i="35"/>
  <c r="Z164" i="35"/>
  <c r="Z165" i="35"/>
  <c r="Z166" i="35"/>
  <c r="Z167" i="35"/>
  <c r="Z168" i="35"/>
  <c r="Z169" i="35"/>
  <c r="Z170" i="35"/>
  <c r="Z171" i="35"/>
  <c r="Z172" i="35"/>
  <c r="Z173" i="35"/>
  <c r="Z174" i="35"/>
  <c r="Z175" i="35"/>
  <c r="Z176" i="35"/>
  <c r="Z177" i="35"/>
  <c r="Z178" i="35"/>
  <c r="Z179" i="35"/>
  <c r="Z180" i="35"/>
  <c r="Z181" i="35"/>
  <c r="Z182" i="35"/>
  <c r="Z183" i="35"/>
  <c r="Z184" i="35"/>
  <c r="Z185" i="35"/>
  <c r="Z186" i="35"/>
  <c r="Z187" i="35"/>
  <c r="Z188" i="35"/>
  <c r="Z189" i="35"/>
  <c r="Z190" i="35"/>
  <c r="Z191" i="35"/>
  <c r="Z192" i="35"/>
  <c r="Z193" i="35"/>
  <c r="Z194" i="35"/>
  <c r="Z195" i="35"/>
  <c r="Z196" i="35"/>
  <c r="Z197" i="35"/>
  <c r="Z198" i="35"/>
  <c r="Z199" i="35"/>
  <c r="Z200" i="35"/>
  <c r="Z201" i="35"/>
  <c r="Z202" i="35"/>
  <c r="Z203" i="35"/>
  <c r="Z204" i="35"/>
  <c r="Z205" i="35"/>
  <c r="Z206" i="35"/>
  <c r="Z207" i="35"/>
  <c r="Z208" i="35"/>
  <c r="Z209" i="35"/>
  <c r="Z210" i="35"/>
  <c r="Z211" i="35"/>
  <c r="Z212" i="35"/>
  <c r="Z213" i="35"/>
  <c r="Z214" i="35"/>
  <c r="Z215" i="35"/>
  <c r="Z216" i="35"/>
  <c r="Z217" i="35"/>
  <c r="Z218" i="35"/>
  <c r="Z219" i="35"/>
  <c r="Z220" i="35"/>
  <c r="Z221" i="35"/>
  <c r="Z222" i="35"/>
  <c r="Z223" i="35"/>
  <c r="Z224" i="35"/>
  <c r="Z225" i="35"/>
  <c r="Z226" i="35"/>
  <c r="Z227" i="35"/>
  <c r="Z228" i="35"/>
  <c r="Z229" i="35"/>
  <c r="Z230" i="35"/>
  <c r="Z231" i="35"/>
  <c r="Z232" i="35"/>
  <c r="Z233" i="35"/>
  <c r="Z234" i="35"/>
  <c r="Z235" i="35"/>
  <c r="Z236" i="35"/>
  <c r="Z237" i="35"/>
  <c r="Z238" i="35"/>
  <c r="Z239" i="35"/>
  <c r="Z240" i="35"/>
  <c r="Z241" i="35"/>
  <c r="Z242" i="35"/>
  <c r="Z243" i="35"/>
  <c r="Z244" i="35"/>
  <c r="Z245" i="35"/>
  <c r="Z246" i="35"/>
  <c r="Z247" i="35"/>
  <c r="Z248" i="35"/>
  <c r="Z249" i="35"/>
  <c r="Z250" i="35"/>
  <c r="Z251" i="35"/>
  <c r="Z252" i="35"/>
  <c r="Z253" i="35"/>
  <c r="Z254" i="35"/>
  <c r="Z255" i="35"/>
  <c r="Z256" i="35"/>
  <c r="Z257" i="35"/>
  <c r="Z258" i="35"/>
  <c r="Z259" i="35"/>
  <c r="Z260" i="35"/>
  <c r="Z261" i="35"/>
  <c r="Z262" i="35"/>
  <c r="Z263" i="35"/>
  <c r="Z264" i="35"/>
  <c r="Z265" i="35"/>
  <c r="Z266" i="35"/>
  <c r="Z267" i="35"/>
  <c r="Z268" i="35"/>
  <c r="Z269" i="35"/>
  <c r="Z270" i="35"/>
  <c r="Z271" i="35"/>
  <c r="Z272" i="35"/>
  <c r="Z273" i="35"/>
  <c r="Z274" i="35"/>
  <c r="Z275" i="35"/>
  <c r="Z276" i="35"/>
  <c r="Z277" i="35"/>
  <c r="Z278" i="35"/>
  <c r="Z279" i="35"/>
  <c r="Z280" i="35"/>
  <c r="Z281" i="35"/>
  <c r="Z282" i="35"/>
  <c r="Z283" i="35"/>
  <c r="Z284" i="35"/>
  <c r="Z285" i="35"/>
  <c r="Z286" i="35"/>
  <c r="Z287" i="35"/>
  <c r="Z288" i="35"/>
  <c r="Z289" i="35"/>
  <c r="Z290" i="35"/>
  <c r="Z291" i="35"/>
  <c r="Z292" i="35"/>
  <c r="Z293" i="35"/>
  <c r="Z294" i="35"/>
  <c r="Z295" i="35"/>
  <c r="Z296" i="35"/>
  <c r="Z297" i="35"/>
  <c r="Z298" i="35"/>
  <c r="Z299" i="35"/>
  <c r="Z300" i="35"/>
  <c r="Z301" i="35"/>
  <c r="Z302" i="35"/>
  <c r="Z303" i="35"/>
  <c r="Z304" i="35"/>
  <c r="Z305" i="35"/>
  <c r="Z306" i="35"/>
  <c r="Z307" i="35"/>
  <c r="Z308" i="35"/>
  <c r="X5" i="35"/>
  <c r="X6" i="35"/>
  <c r="X7" i="35"/>
  <c r="X8" i="35"/>
  <c r="X9" i="35"/>
  <c r="X10" i="35"/>
  <c r="X11" i="35"/>
  <c r="X12" i="35"/>
  <c r="X13" i="35"/>
  <c r="X14" i="35"/>
  <c r="X15" i="35"/>
  <c r="X16" i="35"/>
  <c r="X17" i="35"/>
  <c r="X18" i="35"/>
  <c r="X19" i="35"/>
  <c r="X20" i="35"/>
  <c r="X21" i="35"/>
  <c r="X22" i="35"/>
  <c r="X23" i="35"/>
  <c r="X24" i="35"/>
  <c r="X25" i="35"/>
  <c r="X26" i="35"/>
  <c r="X27" i="35"/>
  <c r="X28" i="35"/>
  <c r="X29" i="35"/>
  <c r="X30" i="35"/>
  <c r="X31" i="35"/>
  <c r="X32" i="35"/>
  <c r="X33" i="35"/>
  <c r="X34" i="35"/>
  <c r="X35" i="35"/>
  <c r="X36" i="35"/>
  <c r="X37" i="35"/>
  <c r="X38" i="35"/>
  <c r="X39" i="35"/>
  <c r="X40" i="35"/>
  <c r="X41" i="35"/>
  <c r="X42" i="35"/>
  <c r="X43" i="35"/>
  <c r="X44" i="35"/>
  <c r="X45" i="35"/>
  <c r="X46" i="35"/>
  <c r="X47" i="35"/>
  <c r="X48" i="35"/>
  <c r="X49" i="35"/>
  <c r="X50" i="35"/>
  <c r="X51" i="35"/>
  <c r="X52" i="35"/>
  <c r="X53" i="35"/>
  <c r="X54" i="35"/>
  <c r="X55" i="35"/>
  <c r="X56" i="35"/>
  <c r="X57" i="35"/>
  <c r="X58" i="35"/>
  <c r="X59" i="35"/>
  <c r="X60" i="35"/>
  <c r="X61" i="35"/>
  <c r="X62" i="35"/>
  <c r="X63" i="35"/>
  <c r="X64" i="35"/>
  <c r="X65" i="35"/>
  <c r="X66" i="35"/>
  <c r="X67" i="35"/>
  <c r="X68" i="35"/>
  <c r="X69" i="35"/>
  <c r="X70" i="35"/>
  <c r="X71" i="35"/>
  <c r="X72" i="35"/>
  <c r="X73" i="35"/>
  <c r="X74" i="35"/>
  <c r="X75" i="35"/>
  <c r="X76" i="35"/>
  <c r="X77" i="35"/>
  <c r="X78" i="35"/>
  <c r="X79" i="35"/>
  <c r="X80" i="35"/>
  <c r="X81" i="35"/>
  <c r="X82" i="35"/>
  <c r="X83" i="35"/>
  <c r="X84" i="35"/>
  <c r="X85" i="35"/>
  <c r="X86" i="35"/>
  <c r="X87" i="35"/>
  <c r="X88" i="35"/>
  <c r="X89" i="35"/>
  <c r="X90" i="35"/>
  <c r="X91" i="35"/>
  <c r="X92" i="35"/>
  <c r="X93" i="35"/>
  <c r="X94" i="35"/>
  <c r="X95" i="35"/>
  <c r="X96" i="35"/>
  <c r="X97" i="35"/>
  <c r="X98" i="35"/>
  <c r="X99" i="35"/>
  <c r="X100" i="35"/>
  <c r="X101" i="35"/>
  <c r="X102" i="35"/>
  <c r="X103" i="35"/>
  <c r="X104" i="35"/>
  <c r="X105" i="35"/>
  <c r="X106" i="35"/>
  <c r="X107" i="35"/>
  <c r="X108" i="35"/>
  <c r="X109" i="35"/>
  <c r="X110" i="35"/>
  <c r="X111" i="35"/>
  <c r="X112" i="35"/>
  <c r="X113" i="35"/>
  <c r="X114" i="35"/>
  <c r="X115" i="35"/>
  <c r="X116" i="35"/>
  <c r="X117" i="35"/>
  <c r="X118" i="35"/>
  <c r="X119" i="35"/>
  <c r="X120" i="35"/>
  <c r="X121" i="35"/>
  <c r="X122" i="35"/>
  <c r="X123" i="35"/>
  <c r="X124" i="35"/>
  <c r="X125" i="35"/>
  <c r="X126" i="35"/>
  <c r="X127" i="35"/>
  <c r="X128" i="35"/>
  <c r="X129" i="35"/>
  <c r="X130" i="35"/>
  <c r="X131" i="35"/>
  <c r="X132" i="35"/>
  <c r="X133" i="35"/>
  <c r="X134" i="35"/>
  <c r="X135" i="35"/>
  <c r="X136" i="35"/>
  <c r="X137" i="35"/>
  <c r="X138" i="35"/>
  <c r="X139" i="35"/>
  <c r="X140" i="35"/>
  <c r="X141" i="35"/>
  <c r="X142" i="35"/>
  <c r="X143" i="35"/>
  <c r="X144" i="35"/>
  <c r="X145" i="35"/>
  <c r="X146" i="35"/>
  <c r="X147" i="35"/>
  <c r="X148" i="35"/>
  <c r="X149" i="35"/>
  <c r="X150" i="35"/>
  <c r="X151" i="35"/>
  <c r="X152" i="35"/>
  <c r="X153" i="35"/>
  <c r="X154" i="35"/>
  <c r="X155" i="35"/>
  <c r="X156" i="35"/>
  <c r="X157" i="35"/>
  <c r="X158" i="35"/>
  <c r="X159" i="35"/>
  <c r="X160" i="35"/>
  <c r="X161" i="35"/>
  <c r="X162" i="35"/>
  <c r="X163" i="35"/>
  <c r="X164" i="35"/>
  <c r="X165" i="35"/>
  <c r="X166" i="35"/>
  <c r="X167" i="35"/>
  <c r="X168" i="35"/>
  <c r="X169" i="35"/>
  <c r="X170" i="35"/>
  <c r="X171" i="35"/>
  <c r="X172" i="35"/>
  <c r="X173" i="35"/>
  <c r="X174" i="35"/>
  <c r="X175" i="35"/>
  <c r="X176" i="35"/>
  <c r="X177" i="35"/>
  <c r="X178" i="35"/>
  <c r="X179" i="35"/>
  <c r="X180" i="35"/>
  <c r="X181" i="35"/>
  <c r="X182" i="35"/>
  <c r="X183" i="35"/>
  <c r="X184" i="35"/>
  <c r="X185" i="35"/>
  <c r="X186" i="35"/>
  <c r="X187" i="35"/>
  <c r="X188" i="35"/>
  <c r="X189" i="35"/>
  <c r="X190" i="35"/>
  <c r="X191" i="35"/>
  <c r="X192" i="35"/>
  <c r="X193" i="35"/>
  <c r="X194" i="35"/>
  <c r="X195" i="35"/>
  <c r="X196" i="35"/>
  <c r="X197" i="35"/>
  <c r="X198" i="35"/>
  <c r="X199" i="35"/>
  <c r="X200" i="35"/>
  <c r="X201" i="35"/>
  <c r="X202" i="35"/>
  <c r="X203" i="35"/>
  <c r="X204" i="35"/>
  <c r="X205" i="35"/>
  <c r="X206" i="35"/>
  <c r="X207" i="35"/>
  <c r="X208" i="35"/>
  <c r="X209" i="35"/>
  <c r="X210" i="35"/>
  <c r="X211" i="35"/>
  <c r="X212" i="35"/>
  <c r="X213" i="35"/>
  <c r="X214" i="35"/>
  <c r="X215" i="35"/>
  <c r="X216" i="35"/>
  <c r="X217" i="35"/>
  <c r="X218" i="35"/>
  <c r="X219" i="35"/>
  <c r="X220" i="35"/>
  <c r="X221" i="35"/>
  <c r="X222" i="35"/>
  <c r="X223" i="35"/>
  <c r="X224" i="35"/>
  <c r="X225" i="35"/>
  <c r="X226" i="35"/>
  <c r="X227" i="35"/>
  <c r="X228" i="35"/>
  <c r="X229" i="35"/>
  <c r="X230" i="35"/>
  <c r="X231" i="35"/>
  <c r="X232" i="35"/>
  <c r="X233" i="35"/>
  <c r="X234" i="35"/>
  <c r="X235" i="35"/>
  <c r="X236" i="35"/>
  <c r="X237" i="35"/>
  <c r="X238" i="35"/>
  <c r="X239" i="35"/>
  <c r="X240" i="35"/>
  <c r="X241" i="35"/>
  <c r="X242" i="35"/>
  <c r="X243" i="35"/>
  <c r="X244" i="35"/>
  <c r="X245" i="35"/>
  <c r="X246" i="35"/>
  <c r="X247" i="35"/>
  <c r="X248" i="35"/>
  <c r="X249" i="35"/>
  <c r="X250" i="35"/>
  <c r="X251" i="35"/>
  <c r="X252" i="35"/>
  <c r="X253" i="35"/>
  <c r="X254" i="35"/>
  <c r="X255" i="35"/>
  <c r="X256" i="35"/>
  <c r="X257" i="35"/>
  <c r="X258" i="35"/>
  <c r="X259" i="35"/>
  <c r="X260" i="35"/>
  <c r="X261" i="35"/>
  <c r="X262" i="35"/>
  <c r="X263" i="35"/>
  <c r="X264" i="35"/>
  <c r="X265" i="35"/>
  <c r="X266" i="35"/>
  <c r="X267" i="35"/>
  <c r="X268" i="35"/>
  <c r="X269" i="35"/>
  <c r="X270" i="35"/>
  <c r="X271" i="35"/>
  <c r="X272" i="35"/>
  <c r="X273" i="35"/>
  <c r="X274" i="35"/>
  <c r="X275" i="35"/>
  <c r="X276" i="35"/>
  <c r="X277" i="35"/>
  <c r="X278" i="35"/>
  <c r="X279" i="35"/>
  <c r="X280" i="35"/>
  <c r="X281" i="35"/>
  <c r="X282" i="35"/>
  <c r="X283" i="35"/>
  <c r="X284" i="35"/>
  <c r="X285" i="35"/>
  <c r="X286" i="35"/>
  <c r="X287" i="35"/>
  <c r="X288" i="35"/>
  <c r="X289" i="35"/>
  <c r="X290" i="35"/>
  <c r="X291" i="35"/>
  <c r="X292" i="35"/>
  <c r="X293" i="35"/>
  <c r="X294" i="35"/>
  <c r="X295" i="35"/>
  <c r="X296" i="35"/>
  <c r="X297" i="35"/>
  <c r="X298" i="35"/>
  <c r="X299" i="35"/>
  <c r="X300" i="35"/>
  <c r="X301" i="35"/>
  <c r="X302" i="35"/>
  <c r="X303" i="35"/>
  <c r="X304" i="35"/>
  <c r="X305" i="35"/>
  <c r="X306" i="35"/>
  <c r="X307" i="35"/>
  <c r="X308" i="35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Y77" i="19"/>
  <c r="Y78" i="19"/>
  <c r="Y79" i="19"/>
  <c r="Y80" i="19"/>
  <c r="Y81" i="19"/>
  <c r="Y82" i="19"/>
  <c r="Y83" i="19"/>
  <c r="Y84" i="19"/>
  <c r="Y85" i="19"/>
  <c r="Y86" i="19"/>
  <c r="Y87" i="19"/>
  <c r="Y88" i="19"/>
  <c r="Y89" i="19"/>
  <c r="Y90" i="19"/>
  <c r="Y91" i="19"/>
  <c r="Y92" i="19"/>
  <c r="Y93" i="19"/>
  <c r="Y94" i="19"/>
  <c r="Y95" i="19"/>
  <c r="Y96" i="19"/>
  <c r="Y97" i="19"/>
  <c r="Y98" i="19"/>
  <c r="Y99" i="19"/>
  <c r="Y100" i="19"/>
  <c r="Y101" i="19"/>
  <c r="Y102" i="19"/>
  <c r="Y103" i="19"/>
  <c r="Y104" i="19"/>
  <c r="Y105" i="19"/>
  <c r="Y106" i="19"/>
  <c r="Y107" i="19"/>
  <c r="Y108" i="19"/>
  <c r="Y109" i="19"/>
  <c r="Y110" i="19"/>
  <c r="Y111" i="19"/>
  <c r="Y112" i="19"/>
  <c r="Y113" i="19"/>
  <c r="Y114" i="19"/>
  <c r="Y115" i="19"/>
  <c r="Y116" i="19"/>
  <c r="Y117" i="19"/>
  <c r="Y118" i="19"/>
  <c r="Y119" i="19"/>
  <c r="Y120" i="19"/>
  <c r="Y121" i="19"/>
  <c r="Y122" i="19"/>
  <c r="Y123" i="19"/>
  <c r="Y124" i="19"/>
  <c r="Y125" i="19"/>
  <c r="Y126" i="19"/>
  <c r="Y127" i="19"/>
  <c r="Y128" i="19"/>
  <c r="Y129" i="19"/>
  <c r="Y130" i="19"/>
  <c r="Y131" i="19"/>
  <c r="Y132" i="19"/>
  <c r="Y133" i="19"/>
  <c r="Y134" i="19"/>
  <c r="Y135" i="19"/>
  <c r="Y136" i="19"/>
  <c r="Y137" i="19"/>
  <c r="Y138" i="19"/>
  <c r="Y139" i="19"/>
  <c r="Y140" i="19"/>
  <c r="Y141" i="19"/>
  <c r="Y142" i="19"/>
  <c r="Y143" i="19"/>
  <c r="Y144" i="19"/>
  <c r="Y145" i="19"/>
  <c r="Y146" i="19"/>
  <c r="Y147" i="19"/>
  <c r="Y148" i="19"/>
  <c r="Y149" i="19"/>
  <c r="Y150" i="19"/>
  <c r="Y151" i="19"/>
  <c r="Y152" i="19"/>
  <c r="Y153" i="19"/>
  <c r="Y154" i="19"/>
  <c r="Y155" i="19"/>
  <c r="Y156" i="19"/>
  <c r="Y157" i="19"/>
  <c r="Y158" i="19"/>
  <c r="Y159" i="19"/>
  <c r="Y160" i="19"/>
  <c r="Y161" i="19"/>
  <c r="Y162" i="19"/>
  <c r="Y163" i="19"/>
  <c r="Y164" i="19"/>
  <c r="Y165" i="19"/>
  <c r="Y166" i="19"/>
  <c r="Y167" i="19"/>
  <c r="Y168" i="19"/>
  <c r="Y169" i="19"/>
  <c r="Y170" i="19"/>
  <c r="Y171" i="19"/>
  <c r="Y172" i="19"/>
  <c r="Y173" i="19"/>
  <c r="Y174" i="19"/>
  <c r="Y175" i="19"/>
  <c r="Y176" i="19"/>
  <c r="Y177" i="19"/>
  <c r="Y178" i="19"/>
  <c r="Y179" i="19"/>
  <c r="Y180" i="19"/>
  <c r="Y181" i="19"/>
  <c r="Y182" i="19"/>
  <c r="Y183" i="19"/>
  <c r="Y184" i="19"/>
  <c r="Y185" i="19"/>
  <c r="Y186" i="19"/>
  <c r="Y187" i="19"/>
  <c r="Y188" i="19"/>
  <c r="Y189" i="19"/>
  <c r="Y190" i="19"/>
  <c r="Y191" i="19"/>
  <c r="Y192" i="19"/>
  <c r="Y193" i="19"/>
  <c r="Y194" i="19"/>
  <c r="Y195" i="19"/>
  <c r="Y196" i="19"/>
  <c r="Y197" i="19"/>
  <c r="Y198" i="19"/>
  <c r="Y199" i="19"/>
  <c r="Y200" i="19"/>
  <c r="Y201" i="19"/>
  <c r="Y202" i="19"/>
  <c r="Y203" i="19"/>
  <c r="Y204" i="19"/>
  <c r="Y205" i="19"/>
  <c r="Y206" i="19"/>
  <c r="Y207" i="19"/>
  <c r="Y208" i="19"/>
  <c r="Y209" i="19"/>
  <c r="Y210" i="19"/>
  <c r="Y211" i="19"/>
  <c r="Y212" i="19"/>
  <c r="Y213" i="19"/>
  <c r="Y214" i="19"/>
  <c r="Y215" i="19"/>
  <c r="Y216" i="19"/>
  <c r="Y217" i="19"/>
  <c r="Y218" i="19"/>
  <c r="Y219" i="19"/>
  <c r="Y220" i="19"/>
  <c r="Y221" i="19"/>
  <c r="Y222" i="19"/>
  <c r="Y223" i="19"/>
  <c r="Y224" i="19"/>
  <c r="Y225" i="19"/>
  <c r="Y226" i="19"/>
  <c r="Y227" i="19"/>
  <c r="Y228" i="19"/>
  <c r="Y229" i="19"/>
  <c r="Y230" i="19"/>
  <c r="Y231" i="19"/>
  <c r="Y232" i="19"/>
  <c r="Y233" i="19"/>
  <c r="Y234" i="19"/>
  <c r="Y235" i="19"/>
  <c r="Y236" i="19"/>
  <c r="Y237" i="19"/>
  <c r="Y238" i="19"/>
  <c r="Y239" i="19"/>
  <c r="Y240" i="19"/>
  <c r="Y241" i="19"/>
  <c r="Y242" i="19"/>
  <c r="Y243" i="19"/>
  <c r="Y244" i="19"/>
  <c r="Y245" i="19"/>
  <c r="Y246" i="19"/>
  <c r="Y247" i="19"/>
  <c r="Y248" i="19"/>
  <c r="Y249" i="19"/>
  <c r="Y250" i="19"/>
  <c r="Y251" i="19"/>
  <c r="Y252" i="19"/>
  <c r="Y253" i="19"/>
  <c r="Y254" i="19"/>
  <c r="Y255" i="19"/>
  <c r="Y256" i="19"/>
  <c r="Y257" i="19"/>
  <c r="Y258" i="19"/>
  <c r="Y259" i="19"/>
  <c r="Y260" i="19"/>
  <c r="Y261" i="19"/>
  <c r="Y262" i="19"/>
  <c r="Y263" i="19"/>
  <c r="Y264" i="19"/>
  <c r="Y265" i="19"/>
  <c r="Y266" i="19"/>
  <c r="Y267" i="19"/>
  <c r="Y268" i="19"/>
  <c r="Y269" i="19"/>
  <c r="Y270" i="19"/>
  <c r="Y271" i="19"/>
  <c r="Y272" i="19"/>
  <c r="Y273" i="19"/>
  <c r="Y274" i="19"/>
  <c r="Y275" i="19"/>
  <c r="Y276" i="19"/>
  <c r="Y277" i="19"/>
  <c r="Y278" i="19"/>
  <c r="Y279" i="19"/>
  <c r="Y280" i="19"/>
  <c r="Y281" i="19"/>
  <c r="Y282" i="19"/>
  <c r="Y283" i="19"/>
  <c r="Y284" i="19"/>
  <c r="Y285" i="19"/>
  <c r="Y286" i="19"/>
  <c r="Y287" i="19"/>
  <c r="Y288" i="19"/>
  <c r="Y289" i="19"/>
  <c r="Y290" i="19"/>
  <c r="Y291" i="19"/>
  <c r="Y292" i="19"/>
  <c r="Y293" i="19"/>
  <c r="Y294" i="19"/>
  <c r="Y295" i="19"/>
  <c r="Y296" i="19"/>
  <c r="Y297" i="19"/>
  <c r="Y298" i="19"/>
  <c r="Y299" i="19"/>
  <c r="Y300" i="19"/>
  <c r="Y301" i="19"/>
  <c r="Y302" i="19"/>
  <c r="Y303" i="19"/>
  <c r="Y304" i="19"/>
  <c r="Y305" i="19"/>
  <c r="Y306" i="19"/>
  <c r="Y307" i="19"/>
  <c r="Y308" i="19"/>
  <c r="Y309" i="19"/>
  <c r="Y310" i="19"/>
  <c r="Y311" i="19"/>
  <c r="Y312" i="19"/>
  <c r="Y313" i="19"/>
  <c r="Y314" i="19"/>
  <c r="Y315" i="19"/>
  <c r="Y316" i="19"/>
  <c r="Y317" i="19"/>
  <c r="Y318" i="19"/>
  <c r="Y319" i="19"/>
  <c r="Y320" i="19"/>
  <c r="Y321" i="19"/>
  <c r="Y322" i="19"/>
  <c r="Y323" i="19"/>
  <c r="Y324" i="19"/>
  <c r="Y325" i="19"/>
  <c r="Y326" i="19"/>
  <c r="Y327" i="19"/>
  <c r="Y328" i="19"/>
  <c r="Y329" i="19"/>
  <c r="Y330" i="19"/>
  <c r="Y331" i="19"/>
  <c r="Y332" i="19"/>
  <c r="Y333" i="19"/>
  <c r="Y334" i="19"/>
  <c r="Y335" i="19"/>
  <c r="Y336" i="19"/>
  <c r="Y337" i="19"/>
  <c r="Y338" i="19"/>
  <c r="Y339" i="19"/>
  <c r="Y340" i="19"/>
  <c r="Y341" i="19"/>
  <c r="Y342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A34" i="19"/>
  <c r="AA35" i="19"/>
  <c r="AA36" i="19"/>
  <c r="AA37" i="19"/>
  <c r="AA38" i="19"/>
  <c r="AA39" i="19"/>
  <c r="AA40" i="19"/>
  <c r="AA41" i="19"/>
  <c r="AA42" i="19"/>
  <c r="AA43" i="19"/>
  <c r="AA44" i="19"/>
  <c r="AA45" i="19"/>
  <c r="AA46" i="19"/>
  <c r="AA47" i="19"/>
  <c r="AA48" i="19"/>
  <c r="AA49" i="19"/>
  <c r="AA50" i="19"/>
  <c r="AA51" i="19"/>
  <c r="AA52" i="19"/>
  <c r="AA53" i="19"/>
  <c r="AA54" i="19"/>
  <c r="AA55" i="19"/>
  <c r="AA56" i="19"/>
  <c r="AA57" i="19"/>
  <c r="AA58" i="19"/>
  <c r="AA59" i="19"/>
  <c r="AA60" i="19"/>
  <c r="AA61" i="19"/>
  <c r="AA62" i="19"/>
  <c r="AA63" i="19"/>
  <c r="AA64" i="19"/>
  <c r="AA65" i="19"/>
  <c r="AA66" i="19"/>
  <c r="AA67" i="19"/>
  <c r="AA68" i="19"/>
  <c r="AA69" i="19"/>
  <c r="AA70" i="19"/>
  <c r="AA71" i="19"/>
  <c r="AA72" i="19"/>
  <c r="AA73" i="19"/>
  <c r="AA74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AA89" i="19"/>
  <c r="AA90" i="19"/>
  <c r="AA91" i="19"/>
  <c r="AA92" i="19"/>
  <c r="AA93" i="19"/>
  <c r="AA94" i="19"/>
  <c r="AA95" i="19"/>
  <c r="AA96" i="19"/>
  <c r="AA97" i="19"/>
  <c r="AA98" i="19"/>
  <c r="AA99" i="19"/>
  <c r="AA100" i="19"/>
  <c r="AA101" i="19"/>
  <c r="AA102" i="19"/>
  <c r="AA103" i="19"/>
  <c r="AA104" i="19"/>
  <c r="AA105" i="19"/>
  <c r="AA106" i="19"/>
  <c r="AA107" i="19"/>
  <c r="AA108" i="19"/>
  <c r="AA109" i="19"/>
  <c r="AA110" i="19"/>
  <c r="AA111" i="19"/>
  <c r="AA112" i="19"/>
  <c r="AA113" i="19"/>
  <c r="AA114" i="19"/>
  <c r="AA115" i="19"/>
  <c r="AA116" i="19"/>
  <c r="AA117" i="19"/>
  <c r="AA118" i="19"/>
  <c r="AA119" i="19"/>
  <c r="AA120" i="19"/>
  <c r="AA121" i="19"/>
  <c r="AA122" i="19"/>
  <c r="AA123" i="19"/>
  <c r="AA124" i="19"/>
  <c r="AA125" i="19"/>
  <c r="AA126" i="19"/>
  <c r="AA127" i="19"/>
  <c r="AA128" i="19"/>
  <c r="AA129" i="19"/>
  <c r="AA130" i="19"/>
  <c r="AA131" i="19"/>
  <c r="AA132" i="19"/>
  <c r="AA133" i="19"/>
  <c r="AA134" i="19"/>
  <c r="AA135" i="19"/>
  <c r="AA136" i="19"/>
  <c r="AA137" i="19"/>
  <c r="AA138" i="19"/>
  <c r="AA139" i="19"/>
  <c r="AA140" i="19"/>
  <c r="AA141" i="19"/>
  <c r="AA142" i="19"/>
  <c r="AA143" i="19"/>
  <c r="AA144" i="19"/>
  <c r="AA145" i="19"/>
  <c r="AA146" i="19"/>
  <c r="AA147" i="19"/>
  <c r="AA148" i="19"/>
  <c r="AA149" i="19"/>
  <c r="AA150" i="19"/>
  <c r="AA151" i="19"/>
  <c r="AA152" i="19"/>
  <c r="AA153" i="19"/>
  <c r="AA154" i="19"/>
  <c r="AA155" i="19"/>
  <c r="AA156" i="19"/>
  <c r="AA157" i="19"/>
  <c r="AA158" i="19"/>
  <c r="AA159" i="19"/>
  <c r="AA160" i="19"/>
  <c r="AA161" i="19"/>
  <c r="AA162" i="19"/>
  <c r="AA163" i="19"/>
  <c r="AA164" i="19"/>
  <c r="AA165" i="19"/>
  <c r="AA166" i="19"/>
  <c r="AA167" i="19"/>
  <c r="AA168" i="19"/>
  <c r="AA169" i="19"/>
  <c r="AA170" i="19"/>
  <c r="AA171" i="19"/>
  <c r="AA172" i="19"/>
  <c r="AA173" i="19"/>
  <c r="AA174" i="19"/>
  <c r="AA175" i="19"/>
  <c r="AA176" i="19"/>
  <c r="AA177" i="19"/>
  <c r="AA178" i="19"/>
  <c r="AA179" i="19"/>
  <c r="AA180" i="19"/>
  <c r="AA181" i="19"/>
  <c r="AA182" i="19"/>
  <c r="AA183" i="19"/>
  <c r="AA184" i="19"/>
  <c r="AA185" i="19"/>
  <c r="AA186" i="19"/>
  <c r="AA187" i="19"/>
  <c r="AA188" i="19"/>
  <c r="AA189" i="19"/>
  <c r="AA190" i="19"/>
  <c r="AA191" i="19"/>
  <c r="AA192" i="19"/>
  <c r="AA193" i="19"/>
  <c r="AA194" i="19"/>
  <c r="AA195" i="19"/>
  <c r="AA196" i="19"/>
  <c r="AA197" i="19"/>
  <c r="AA198" i="19"/>
  <c r="AA199" i="19"/>
  <c r="AA200" i="19"/>
  <c r="AA201" i="19"/>
  <c r="AA202" i="19"/>
  <c r="AA203" i="19"/>
  <c r="AA204" i="19"/>
  <c r="AA205" i="19"/>
  <c r="AA206" i="19"/>
  <c r="AA207" i="19"/>
  <c r="AA208" i="19"/>
  <c r="AA209" i="19"/>
  <c r="AA210" i="19"/>
  <c r="AA211" i="19"/>
  <c r="AA212" i="19"/>
  <c r="AA213" i="19"/>
  <c r="AA214" i="19"/>
  <c r="AA215" i="19"/>
  <c r="AA216" i="19"/>
  <c r="AA217" i="19"/>
  <c r="AA218" i="19"/>
  <c r="AA219" i="19"/>
  <c r="AA220" i="19"/>
  <c r="AA221" i="19"/>
  <c r="AA222" i="19"/>
  <c r="AA223" i="19"/>
  <c r="AA224" i="19"/>
  <c r="AA225" i="19"/>
  <c r="AA226" i="19"/>
  <c r="AA227" i="19"/>
  <c r="AA228" i="19"/>
  <c r="AA229" i="19"/>
  <c r="AA230" i="19"/>
  <c r="AA231" i="19"/>
  <c r="AA232" i="19"/>
  <c r="AA233" i="19"/>
  <c r="AA234" i="19"/>
  <c r="AA235" i="19"/>
  <c r="AA236" i="19"/>
  <c r="AA237" i="19"/>
  <c r="AA238" i="19"/>
  <c r="AA239" i="19"/>
  <c r="AA240" i="19"/>
  <c r="AA241" i="19"/>
  <c r="AA242" i="19"/>
  <c r="AA243" i="19"/>
  <c r="AA244" i="19"/>
  <c r="AA245" i="19"/>
  <c r="AA246" i="19"/>
  <c r="AA247" i="19"/>
  <c r="AA248" i="19"/>
  <c r="AA249" i="19"/>
  <c r="AA250" i="19"/>
  <c r="AA251" i="19"/>
  <c r="AA252" i="19"/>
  <c r="AA253" i="19"/>
  <c r="AA254" i="19"/>
  <c r="AA255" i="19"/>
  <c r="AA256" i="19"/>
  <c r="AA257" i="19"/>
  <c r="AA258" i="19"/>
  <c r="AA259" i="19"/>
  <c r="AA260" i="19"/>
  <c r="AA261" i="19"/>
  <c r="AA262" i="19"/>
  <c r="AA263" i="19"/>
  <c r="AA264" i="19"/>
  <c r="AA265" i="19"/>
  <c r="AA266" i="19"/>
  <c r="AA267" i="19"/>
  <c r="AA268" i="19"/>
  <c r="AA269" i="19"/>
  <c r="AA270" i="19"/>
  <c r="AA271" i="19"/>
  <c r="AA272" i="19"/>
  <c r="AA273" i="19"/>
  <c r="AA274" i="19"/>
  <c r="AA275" i="19"/>
  <c r="AA276" i="19"/>
  <c r="AA277" i="19"/>
  <c r="AA278" i="19"/>
  <c r="AA279" i="19"/>
  <c r="AA280" i="19"/>
  <c r="AA281" i="19"/>
  <c r="AA282" i="19"/>
  <c r="AA283" i="19"/>
  <c r="AA284" i="19"/>
  <c r="AA285" i="19"/>
  <c r="AA286" i="19"/>
  <c r="AA287" i="19"/>
  <c r="AA288" i="19"/>
  <c r="AA289" i="19"/>
  <c r="AA290" i="19"/>
  <c r="AA291" i="19"/>
  <c r="AA292" i="19"/>
  <c r="AA293" i="19"/>
  <c r="AA294" i="19"/>
  <c r="AA295" i="19"/>
  <c r="AA296" i="19"/>
  <c r="AA297" i="19"/>
  <c r="AA298" i="19"/>
  <c r="AA299" i="19"/>
  <c r="AA300" i="19"/>
  <c r="AA301" i="19"/>
  <c r="AA302" i="19"/>
  <c r="AA303" i="19"/>
  <c r="AA304" i="19"/>
  <c r="AA305" i="19"/>
  <c r="AA306" i="19"/>
  <c r="AA307" i="19"/>
  <c r="AA308" i="19"/>
  <c r="AA309" i="19"/>
  <c r="AA310" i="19"/>
  <c r="AA311" i="19"/>
  <c r="AA312" i="19"/>
  <c r="AA313" i="19"/>
  <c r="AA314" i="19"/>
  <c r="AA315" i="19"/>
  <c r="AA316" i="19"/>
  <c r="AA317" i="19"/>
  <c r="AA318" i="19"/>
  <c r="AA319" i="19"/>
  <c r="AA320" i="19"/>
  <c r="AA321" i="19"/>
  <c r="AA322" i="19"/>
  <c r="AA323" i="19"/>
  <c r="AA324" i="19"/>
  <c r="AA325" i="19"/>
  <c r="AA326" i="19"/>
  <c r="AA327" i="19"/>
  <c r="AA328" i="19"/>
  <c r="AA329" i="19"/>
  <c r="AA330" i="19"/>
  <c r="AA331" i="19"/>
  <c r="AA332" i="19"/>
  <c r="AA333" i="19"/>
  <c r="AA334" i="19"/>
  <c r="AA335" i="19"/>
  <c r="AA336" i="19"/>
  <c r="AA337" i="19"/>
  <c r="AA338" i="19"/>
  <c r="AA339" i="19"/>
  <c r="AA340" i="19"/>
  <c r="AA341" i="19"/>
  <c r="AA342" i="19"/>
  <c r="AD4" i="19"/>
  <c r="R5" i="17"/>
  <c r="T5" i="17"/>
  <c r="R6" i="17"/>
  <c r="T6" i="17"/>
  <c r="R7" i="17"/>
  <c r="T7" i="17"/>
  <c r="R8" i="17"/>
  <c r="T8" i="17"/>
  <c r="R9" i="17"/>
  <c r="T9" i="17"/>
  <c r="R10" i="17"/>
  <c r="T10" i="17"/>
  <c r="R11" i="17"/>
  <c r="T11" i="17"/>
  <c r="R12" i="17"/>
  <c r="T12" i="17"/>
  <c r="R13" i="17"/>
  <c r="T13" i="17"/>
  <c r="R14" i="17"/>
  <c r="T14" i="17"/>
  <c r="R15" i="17"/>
  <c r="T15" i="17"/>
  <c r="R16" i="17"/>
  <c r="T16" i="17"/>
  <c r="R17" i="17"/>
  <c r="T17" i="17"/>
  <c r="R18" i="17"/>
  <c r="T18" i="17"/>
  <c r="R19" i="17"/>
  <c r="T19" i="17"/>
  <c r="R20" i="17"/>
  <c r="T20" i="17"/>
  <c r="R21" i="17"/>
  <c r="T21" i="17"/>
  <c r="R22" i="17"/>
  <c r="T22" i="17"/>
  <c r="R23" i="17"/>
  <c r="T23" i="17"/>
  <c r="R24" i="17"/>
  <c r="T24" i="17"/>
  <c r="R25" i="17"/>
  <c r="T25" i="17"/>
  <c r="R26" i="17"/>
  <c r="T26" i="17"/>
  <c r="R27" i="17"/>
  <c r="T27" i="17"/>
  <c r="R28" i="17"/>
  <c r="T28" i="17"/>
  <c r="R29" i="17"/>
  <c r="T29" i="17"/>
  <c r="R30" i="17"/>
  <c r="T30" i="17"/>
  <c r="R31" i="17"/>
  <c r="T31" i="17"/>
  <c r="R32" i="17"/>
  <c r="T32" i="17"/>
  <c r="R33" i="17"/>
  <c r="T33" i="17"/>
  <c r="R34" i="17"/>
  <c r="T34" i="17"/>
  <c r="R35" i="17"/>
  <c r="T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56" i="33"/>
  <c r="R57" i="33"/>
  <c r="R58" i="33"/>
  <c r="R59" i="33"/>
  <c r="R60" i="33"/>
  <c r="R61" i="33"/>
  <c r="R62" i="33"/>
  <c r="R63" i="33"/>
  <c r="R64" i="33"/>
  <c r="R65" i="33"/>
  <c r="R66" i="33"/>
  <c r="R67" i="33"/>
  <c r="R68" i="33"/>
  <c r="R69" i="33"/>
  <c r="R70" i="33"/>
  <c r="R71" i="33"/>
  <c r="R72" i="33"/>
  <c r="R73" i="33"/>
  <c r="R74" i="33"/>
  <c r="R75" i="33"/>
  <c r="R76" i="33"/>
  <c r="R77" i="33"/>
  <c r="R78" i="33"/>
  <c r="R79" i="33"/>
  <c r="R80" i="33"/>
  <c r="R81" i="33"/>
  <c r="R82" i="33"/>
  <c r="R83" i="33"/>
  <c r="R84" i="33"/>
  <c r="R85" i="33"/>
  <c r="R86" i="33"/>
  <c r="R87" i="33"/>
  <c r="R88" i="33"/>
  <c r="R89" i="33"/>
  <c r="R90" i="33"/>
  <c r="R91" i="33"/>
  <c r="R92" i="33"/>
  <c r="R93" i="33"/>
  <c r="R94" i="33"/>
  <c r="R95" i="33"/>
  <c r="R96" i="33"/>
  <c r="R97" i="33"/>
  <c r="R98" i="33"/>
  <c r="R99" i="33"/>
  <c r="R100" i="33"/>
  <c r="R101" i="33"/>
  <c r="R102" i="33"/>
  <c r="R103" i="33"/>
  <c r="R104" i="33"/>
  <c r="R105" i="33"/>
  <c r="R106" i="33"/>
  <c r="R107" i="33"/>
  <c r="R108" i="33"/>
  <c r="R109" i="33"/>
  <c r="R110" i="33"/>
  <c r="R111" i="33"/>
  <c r="R112" i="33"/>
  <c r="R113" i="33"/>
  <c r="R114" i="33"/>
  <c r="R115" i="33"/>
  <c r="R116" i="33"/>
  <c r="R117" i="33"/>
  <c r="R118" i="33"/>
  <c r="R119" i="33"/>
  <c r="R120" i="33"/>
  <c r="R121" i="33"/>
  <c r="R122" i="33"/>
  <c r="R123" i="33"/>
  <c r="R124" i="33"/>
  <c r="R125" i="33"/>
  <c r="R126" i="33"/>
  <c r="R127" i="33"/>
  <c r="R128" i="33"/>
  <c r="R129" i="33"/>
  <c r="R130" i="33"/>
  <c r="R131" i="33"/>
  <c r="R132" i="33"/>
  <c r="R133" i="33"/>
  <c r="R134" i="33"/>
  <c r="R135" i="33"/>
  <c r="R136" i="33"/>
  <c r="R137" i="33"/>
  <c r="R138" i="33"/>
  <c r="R139" i="33"/>
  <c r="R140" i="33"/>
  <c r="R141" i="33"/>
  <c r="R142" i="33"/>
  <c r="R143" i="33"/>
  <c r="R144" i="33"/>
  <c r="R145" i="33"/>
  <c r="R146" i="33"/>
  <c r="R147" i="33"/>
  <c r="R148" i="33"/>
  <c r="R149" i="33"/>
  <c r="R150" i="33"/>
  <c r="R151" i="33"/>
  <c r="R152" i="33"/>
  <c r="R153" i="33"/>
  <c r="R154" i="33"/>
  <c r="R155" i="33"/>
  <c r="R156" i="33"/>
  <c r="R157" i="33"/>
  <c r="R158" i="33"/>
  <c r="R159" i="33"/>
  <c r="R160" i="33"/>
  <c r="R161" i="33"/>
  <c r="R162" i="33"/>
  <c r="R163" i="33"/>
  <c r="R164" i="33"/>
  <c r="R165" i="33"/>
  <c r="R166" i="33"/>
  <c r="R167" i="33"/>
  <c r="R168" i="33"/>
  <c r="R169" i="33"/>
  <c r="R170" i="33"/>
  <c r="R171" i="33"/>
  <c r="R172" i="33"/>
  <c r="R173" i="33"/>
  <c r="R174" i="33"/>
  <c r="R175" i="33"/>
  <c r="R176" i="33"/>
  <c r="R177" i="33"/>
  <c r="R178" i="33"/>
  <c r="R179" i="33"/>
  <c r="R180" i="33"/>
  <c r="R181" i="33"/>
  <c r="R182" i="33"/>
  <c r="R183" i="33"/>
  <c r="R184" i="33"/>
  <c r="R185" i="33"/>
  <c r="R186" i="33"/>
  <c r="R187" i="33"/>
  <c r="R188" i="33"/>
  <c r="R189" i="33"/>
  <c r="R190" i="33"/>
  <c r="R191" i="33"/>
  <c r="R192" i="33"/>
  <c r="R193" i="33"/>
  <c r="R194" i="33"/>
  <c r="R195" i="33"/>
  <c r="R196" i="33"/>
  <c r="R197" i="33"/>
  <c r="R198" i="33"/>
  <c r="R199" i="33"/>
  <c r="R200" i="33"/>
  <c r="R201" i="33"/>
  <c r="R202" i="33"/>
  <c r="R203" i="33"/>
  <c r="R204" i="33"/>
  <c r="R205" i="33"/>
  <c r="R206" i="33"/>
  <c r="R207" i="33"/>
  <c r="R208" i="33"/>
  <c r="R209" i="33"/>
  <c r="R210" i="33"/>
  <c r="R211" i="33"/>
  <c r="R212" i="33"/>
  <c r="R213" i="33"/>
  <c r="R214" i="33"/>
  <c r="R215" i="33"/>
  <c r="R216" i="33"/>
  <c r="R217" i="33"/>
  <c r="R218" i="33"/>
  <c r="R219" i="33"/>
  <c r="R220" i="33"/>
  <c r="R221" i="33"/>
  <c r="R222" i="33"/>
  <c r="R223" i="33"/>
  <c r="R224" i="33"/>
  <c r="R225" i="33"/>
  <c r="R226" i="33"/>
  <c r="R227" i="33"/>
  <c r="R228" i="33"/>
  <c r="R229" i="33"/>
  <c r="R230" i="33"/>
  <c r="R231" i="33"/>
  <c r="R232" i="33"/>
  <c r="R233" i="33"/>
  <c r="R234" i="33"/>
  <c r="R235" i="33"/>
  <c r="R236" i="33"/>
  <c r="R237" i="33"/>
  <c r="R238" i="33"/>
  <c r="R239" i="33"/>
  <c r="R240" i="33"/>
  <c r="R241" i="33"/>
  <c r="R242" i="33"/>
  <c r="R243" i="33"/>
  <c r="R244" i="33"/>
  <c r="R245" i="33"/>
  <c r="R246" i="33"/>
  <c r="R247" i="33"/>
  <c r="R248" i="33"/>
  <c r="R249" i="33"/>
  <c r="R250" i="33"/>
  <c r="R251" i="33"/>
  <c r="R252" i="33"/>
  <c r="R253" i="33"/>
  <c r="R254" i="33"/>
  <c r="R255" i="33"/>
  <c r="R256" i="33"/>
  <c r="R257" i="33"/>
  <c r="R258" i="33"/>
  <c r="R259" i="33"/>
  <c r="R260" i="33"/>
  <c r="R261" i="33"/>
  <c r="R262" i="33"/>
  <c r="R263" i="33"/>
  <c r="R264" i="33"/>
  <c r="R265" i="33"/>
  <c r="R266" i="33"/>
  <c r="R267" i="33"/>
  <c r="R268" i="33"/>
  <c r="R269" i="33"/>
  <c r="R270" i="33"/>
  <c r="R271" i="33"/>
  <c r="R272" i="33"/>
  <c r="R273" i="33"/>
  <c r="R274" i="33"/>
  <c r="R275" i="33"/>
  <c r="R276" i="33"/>
  <c r="R277" i="33"/>
  <c r="R278" i="33"/>
  <c r="R279" i="33"/>
  <c r="R280" i="33"/>
  <c r="R281" i="33"/>
  <c r="R282" i="33"/>
  <c r="R283" i="33"/>
  <c r="R284" i="33"/>
  <c r="R285" i="33"/>
  <c r="R286" i="33"/>
  <c r="R287" i="33"/>
  <c r="R288" i="33"/>
  <c r="R289" i="33"/>
  <c r="R290" i="33"/>
  <c r="R291" i="33"/>
  <c r="R292" i="33"/>
  <c r="R293" i="33"/>
  <c r="R294" i="33"/>
  <c r="R295" i="33"/>
  <c r="R296" i="33"/>
  <c r="R297" i="33"/>
  <c r="R298" i="33"/>
  <c r="R299" i="33"/>
  <c r="R300" i="33"/>
  <c r="R301" i="33"/>
  <c r="R302" i="33"/>
  <c r="T5" i="33"/>
  <c r="T6" i="33"/>
  <c r="T7" i="33"/>
  <c r="T8" i="33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T50" i="33"/>
  <c r="T51" i="33"/>
  <c r="T52" i="33"/>
  <c r="T53" i="33"/>
  <c r="T54" i="33"/>
  <c r="T55" i="33"/>
  <c r="T56" i="33"/>
  <c r="T57" i="33"/>
  <c r="T58" i="33"/>
  <c r="T59" i="33"/>
  <c r="T60" i="33"/>
  <c r="T61" i="33"/>
  <c r="T62" i="33"/>
  <c r="T63" i="33"/>
  <c r="T64" i="33"/>
  <c r="T65" i="33"/>
  <c r="T66" i="33"/>
  <c r="T67" i="33"/>
  <c r="T68" i="33"/>
  <c r="T69" i="33"/>
  <c r="T70" i="33"/>
  <c r="T71" i="33"/>
  <c r="T72" i="33"/>
  <c r="T73" i="33"/>
  <c r="T74" i="33"/>
  <c r="T75" i="33"/>
  <c r="T76" i="33"/>
  <c r="T77" i="33"/>
  <c r="T78" i="33"/>
  <c r="T79" i="33"/>
  <c r="T80" i="33"/>
  <c r="T81" i="33"/>
  <c r="T82" i="33"/>
  <c r="T83" i="33"/>
  <c r="T84" i="33"/>
  <c r="T85" i="33"/>
  <c r="T86" i="33"/>
  <c r="T87" i="33"/>
  <c r="T88" i="33"/>
  <c r="T89" i="33"/>
  <c r="T90" i="33"/>
  <c r="T91" i="33"/>
  <c r="T92" i="33"/>
  <c r="T93" i="33"/>
  <c r="T94" i="33"/>
  <c r="T95" i="33"/>
  <c r="T96" i="33"/>
  <c r="T97" i="33"/>
  <c r="T98" i="33"/>
  <c r="T99" i="33"/>
  <c r="T100" i="33"/>
  <c r="T101" i="33"/>
  <c r="T102" i="33"/>
  <c r="T103" i="33"/>
  <c r="T104" i="33"/>
  <c r="T105" i="33"/>
  <c r="T106" i="33"/>
  <c r="T107" i="33"/>
  <c r="T108" i="33"/>
  <c r="T109" i="33"/>
  <c r="T110" i="33"/>
  <c r="T111" i="33"/>
  <c r="T112" i="33"/>
  <c r="T113" i="33"/>
  <c r="T114" i="33"/>
  <c r="T115" i="33"/>
  <c r="T116" i="33"/>
  <c r="T117" i="33"/>
  <c r="T118" i="33"/>
  <c r="T119" i="33"/>
  <c r="T120" i="33"/>
  <c r="T121" i="33"/>
  <c r="T122" i="33"/>
  <c r="T123" i="33"/>
  <c r="T124" i="33"/>
  <c r="T125" i="33"/>
  <c r="T126" i="33"/>
  <c r="T127" i="33"/>
  <c r="T128" i="33"/>
  <c r="T129" i="33"/>
  <c r="T130" i="33"/>
  <c r="T131" i="33"/>
  <c r="T132" i="33"/>
  <c r="T133" i="33"/>
  <c r="T134" i="33"/>
  <c r="T135" i="33"/>
  <c r="T136" i="33"/>
  <c r="T137" i="33"/>
  <c r="T138" i="33"/>
  <c r="T139" i="33"/>
  <c r="T140" i="33"/>
  <c r="T141" i="33"/>
  <c r="T142" i="33"/>
  <c r="T143" i="33"/>
  <c r="T144" i="33"/>
  <c r="T145" i="33"/>
  <c r="T146" i="33"/>
  <c r="T147" i="33"/>
  <c r="T148" i="33"/>
  <c r="T149" i="33"/>
  <c r="T150" i="33"/>
  <c r="T151" i="33"/>
  <c r="T152" i="33"/>
  <c r="T153" i="33"/>
  <c r="T154" i="33"/>
  <c r="T155" i="33"/>
  <c r="T156" i="33"/>
  <c r="T157" i="33"/>
  <c r="T158" i="33"/>
  <c r="T159" i="33"/>
  <c r="T160" i="33"/>
  <c r="T161" i="33"/>
  <c r="T162" i="33"/>
  <c r="T163" i="33"/>
  <c r="T164" i="33"/>
  <c r="T165" i="33"/>
  <c r="T166" i="33"/>
  <c r="T167" i="33"/>
  <c r="T168" i="33"/>
  <c r="T169" i="33"/>
  <c r="T170" i="33"/>
  <c r="T171" i="33"/>
  <c r="T172" i="33"/>
  <c r="T173" i="33"/>
  <c r="T174" i="33"/>
  <c r="T175" i="33"/>
  <c r="T176" i="33"/>
  <c r="T177" i="33"/>
  <c r="T178" i="33"/>
  <c r="T179" i="33"/>
  <c r="T180" i="33"/>
  <c r="T181" i="33"/>
  <c r="T182" i="33"/>
  <c r="T183" i="33"/>
  <c r="T184" i="33"/>
  <c r="T185" i="33"/>
  <c r="T186" i="33"/>
  <c r="T187" i="33"/>
  <c r="T188" i="33"/>
  <c r="T189" i="33"/>
  <c r="T190" i="33"/>
  <c r="T191" i="33"/>
  <c r="T192" i="33"/>
  <c r="T193" i="33"/>
  <c r="T194" i="33"/>
  <c r="T195" i="33"/>
  <c r="T196" i="33"/>
  <c r="T197" i="33"/>
  <c r="T198" i="33"/>
  <c r="T199" i="33"/>
  <c r="T200" i="33"/>
  <c r="T201" i="33"/>
  <c r="T202" i="33"/>
  <c r="T203" i="33"/>
  <c r="T204" i="33"/>
  <c r="T205" i="33"/>
  <c r="T206" i="33"/>
  <c r="T207" i="33"/>
  <c r="T208" i="33"/>
  <c r="T209" i="33"/>
  <c r="T210" i="33"/>
  <c r="T211" i="33"/>
  <c r="T212" i="33"/>
  <c r="T213" i="33"/>
  <c r="T214" i="33"/>
  <c r="T215" i="33"/>
  <c r="T216" i="33"/>
  <c r="T217" i="33"/>
  <c r="T218" i="33"/>
  <c r="T219" i="33"/>
  <c r="T220" i="33"/>
  <c r="T221" i="33"/>
  <c r="T222" i="33"/>
  <c r="T223" i="33"/>
  <c r="T224" i="33"/>
  <c r="T225" i="33"/>
  <c r="T226" i="33"/>
  <c r="T227" i="33"/>
  <c r="T228" i="33"/>
  <c r="T229" i="33"/>
  <c r="T230" i="33"/>
  <c r="T231" i="33"/>
  <c r="T232" i="33"/>
  <c r="T233" i="33"/>
  <c r="T234" i="33"/>
  <c r="T235" i="33"/>
  <c r="T236" i="33"/>
  <c r="T237" i="33"/>
  <c r="T238" i="33"/>
  <c r="T239" i="33"/>
  <c r="T240" i="33"/>
  <c r="T241" i="33"/>
  <c r="T242" i="33"/>
  <c r="T243" i="33"/>
  <c r="T244" i="33"/>
  <c r="T245" i="33"/>
  <c r="T246" i="33"/>
  <c r="T247" i="33"/>
  <c r="T248" i="33"/>
  <c r="T249" i="33"/>
  <c r="T250" i="33"/>
  <c r="T251" i="33"/>
  <c r="T252" i="33"/>
  <c r="T253" i="33"/>
  <c r="T254" i="33"/>
  <c r="T255" i="33"/>
  <c r="T256" i="33"/>
  <c r="T257" i="33"/>
  <c r="T258" i="33"/>
  <c r="T259" i="33"/>
  <c r="T260" i="33"/>
  <c r="T261" i="33"/>
  <c r="T262" i="33"/>
  <c r="T263" i="33"/>
  <c r="T264" i="33"/>
  <c r="T265" i="33"/>
  <c r="T266" i="33"/>
  <c r="T267" i="33"/>
  <c r="T268" i="33"/>
  <c r="T269" i="33"/>
  <c r="T270" i="33"/>
  <c r="T271" i="33"/>
  <c r="T272" i="33"/>
  <c r="T273" i="33"/>
  <c r="T274" i="33"/>
  <c r="T275" i="33"/>
  <c r="T276" i="33"/>
  <c r="T277" i="33"/>
  <c r="T278" i="33"/>
  <c r="T279" i="33"/>
  <c r="T280" i="33"/>
  <c r="T281" i="33"/>
  <c r="T282" i="33"/>
  <c r="T283" i="33"/>
  <c r="T284" i="33"/>
  <c r="T285" i="33"/>
  <c r="T286" i="33"/>
  <c r="T287" i="33"/>
  <c r="T288" i="33"/>
  <c r="T289" i="33"/>
  <c r="T290" i="33"/>
  <c r="T291" i="33"/>
  <c r="T292" i="33"/>
  <c r="T293" i="33"/>
  <c r="T294" i="33"/>
  <c r="T295" i="33"/>
  <c r="T296" i="33"/>
  <c r="T297" i="33"/>
  <c r="T298" i="33"/>
  <c r="T299" i="33"/>
  <c r="T300" i="33"/>
  <c r="T301" i="33"/>
  <c r="T302" i="33"/>
  <c r="X5" i="33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0" i="15"/>
  <c r="R261" i="15"/>
  <c r="R262" i="15"/>
  <c r="R263" i="15"/>
  <c r="R264" i="15"/>
  <c r="R265" i="15"/>
  <c r="R266" i="15"/>
  <c r="R267" i="15"/>
  <c r="R268" i="15"/>
  <c r="R269" i="15"/>
  <c r="R270" i="15"/>
  <c r="R271" i="15"/>
  <c r="R272" i="15"/>
  <c r="R273" i="15"/>
  <c r="R274" i="15"/>
  <c r="R275" i="15"/>
  <c r="R276" i="15"/>
  <c r="R277" i="15"/>
  <c r="R278" i="15"/>
  <c r="R279" i="15"/>
  <c r="R280" i="15"/>
  <c r="R281" i="15"/>
  <c r="R282" i="15"/>
  <c r="R283" i="15"/>
  <c r="R284" i="15"/>
  <c r="R285" i="15"/>
  <c r="R286" i="15"/>
  <c r="R287" i="15"/>
  <c r="R288" i="15"/>
  <c r="R289" i="15"/>
  <c r="R290" i="15"/>
  <c r="R291" i="15"/>
  <c r="R292" i="15"/>
  <c r="R293" i="15"/>
  <c r="R294" i="15"/>
  <c r="R295" i="15"/>
  <c r="R296" i="15"/>
  <c r="R297" i="15"/>
  <c r="R298" i="15"/>
  <c r="R299" i="15"/>
  <c r="R300" i="15"/>
  <c r="R301" i="15"/>
  <c r="R302" i="15"/>
  <c r="R303" i="15"/>
  <c r="R304" i="15"/>
  <c r="R305" i="15"/>
  <c r="R306" i="15"/>
  <c r="R307" i="15"/>
  <c r="R308" i="15"/>
  <c r="R309" i="15"/>
  <c r="R310" i="15"/>
  <c r="T7" i="15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08" i="23"/>
  <c r="Q209" i="23"/>
  <c r="Q210" i="23"/>
  <c r="Q211" i="23"/>
  <c r="Q212" i="23"/>
  <c r="Q213" i="23"/>
  <c r="Q214" i="23"/>
  <c r="Q215" i="23"/>
  <c r="Q216" i="23"/>
  <c r="Q217" i="23"/>
  <c r="Q218" i="23"/>
  <c r="Q219" i="23"/>
  <c r="Q220" i="23"/>
  <c r="Q221" i="23"/>
  <c r="Q222" i="23"/>
  <c r="Q223" i="23"/>
  <c r="Q224" i="23"/>
  <c r="Q225" i="23"/>
  <c r="Q226" i="23"/>
  <c r="Q227" i="23"/>
  <c r="Q228" i="23"/>
  <c r="Q229" i="23"/>
  <c r="Q230" i="23"/>
  <c r="Q231" i="23"/>
  <c r="Q232" i="23"/>
  <c r="Q233" i="23"/>
  <c r="Q234" i="23"/>
  <c r="Q235" i="23"/>
  <c r="Q236" i="23"/>
  <c r="Q237" i="23"/>
  <c r="Q238" i="23"/>
  <c r="Q239" i="23"/>
  <c r="Q240" i="23"/>
  <c r="Q241" i="23"/>
  <c r="Q242" i="23"/>
  <c r="Q243" i="23"/>
  <c r="Q244" i="23"/>
  <c r="Q245" i="23"/>
  <c r="Q246" i="23"/>
  <c r="Q247" i="23"/>
  <c r="Q248" i="23"/>
  <c r="Q249" i="23"/>
  <c r="Q250" i="23"/>
  <c r="Q251" i="23"/>
  <c r="Q252" i="23"/>
  <c r="Q253" i="23"/>
  <c r="Q254" i="23"/>
  <c r="Q255" i="23"/>
  <c r="Q256" i="23"/>
  <c r="Q257" i="23"/>
  <c r="Q258" i="23"/>
  <c r="Q259" i="23"/>
  <c r="Q260" i="23"/>
  <c r="Q261" i="23"/>
  <c r="Q262" i="23"/>
  <c r="Q263" i="23"/>
  <c r="Q264" i="23"/>
  <c r="Q265" i="23"/>
  <c r="Q266" i="23"/>
  <c r="Q267" i="23"/>
  <c r="Q268" i="23"/>
  <c r="Q269" i="23"/>
  <c r="Q270" i="23"/>
  <c r="Q271" i="23"/>
  <c r="Q272" i="23"/>
  <c r="Q273" i="23"/>
  <c r="Q274" i="23"/>
  <c r="Q275" i="23"/>
  <c r="Q276" i="23"/>
  <c r="Q277" i="23"/>
  <c r="Q278" i="23"/>
  <c r="Q279" i="23"/>
  <c r="Q280" i="23"/>
  <c r="Q281" i="23"/>
  <c r="Q282" i="23"/>
  <c r="Q283" i="23"/>
  <c r="Q284" i="23"/>
  <c r="Q285" i="23"/>
  <c r="Q286" i="23"/>
  <c r="Q287" i="23"/>
  <c r="Q288" i="23"/>
  <c r="Q289" i="23"/>
  <c r="Q290" i="23"/>
  <c r="Q291" i="23"/>
  <c r="Q292" i="23"/>
  <c r="Q293" i="23"/>
  <c r="Q294" i="23"/>
  <c r="Q295" i="23"/>
  <c r="Q296" i="23"/>
  <c r="Q297" i="23"/>
  <c r="Q298" i="23"/>
  <c r="Q299" i="23"/>
  <c r="Q300" i="23"/>
  <c r="Q301" i="23"/>
  <c r="Q302" i="23"/>
  <c r="Q303" i="23"/>
  <c r="Q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1" i="23"/>
  <c r="S292" i="23"/>
  <c r="S293" i="23"/>
  <c r="S294" i="23"/>
  <c r="S295" i="23"/>
  <c r="S296" i="23"/>
  <c r="S297" i="23"/>
  <c r="S298" i="23"/>
  <c r="S299" i="23"/>
  <c r="S300" i="23"/>
  <c r="S301" i="23"/>
  <c r="S302" i="23"/>
  <c r="S303" i="23"/>
  <c r="S5" i="23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Q123" i="31"/>
  <c r="Q124" i="31"/>
  <c r="Q125" i="31"/>
  <c r="Q126" i="31"/>
  <c r="Q127" i="31"/>
  <c r="Q128" i="31"/>
  <c r="Q129" i="31"/>
  <c r="Q130" i="31"/>
  <c r="Q131" i="31"/>
  <c r="Q132" i="31"/>
  <c r="Q133" i="31"/>
  <c r="Q134" i="31"/>
  <c r="Q135" i="31"/>
  <c r="Q136" i="31"/>
  <c r="Q137" i="31"/>
  <c r="Q138" i="31"/>
  <c r="Q139" i="31"/>
  <c r="Q140" i="31"/>
  <c r="Q141" i="31"/>
  <c r="Q142" i="31"/>
  <c r="Q143" i="31"/>
  <c r="Q144" i="31"/>
  <c r="Q145" i="31"/>
  <c r="Q146" i="31"/>
  <c r="Q147" i="31"/>
  <c r="Q148" i="31"/>
  <c r="Q149" i="31"/>
  <c r="Q150" i="31"/>
  <c r="Q151" i="31"/>
  <c r="Q152" i="31"/>
  <c r="Q153" i="31"/>
  <c r="Q154" i="31"/>
  <c r="Q155" i="31"/>
  <c r="Q156" i="31"/>
  <c r="Q157" i="31"/>
  <c r="Q158" i="31"/>
  <c r="Q159" i="31"/>
  <c r="Q160" i="31"/>
  <c r="Q161" i="31"/>
  <c r="Q162" i="31"/>
  <c r="Q163" i="31"/>
  <c r="Q164" i="31"/>
  <c r="Q165" i="31"/>
  <c r="Q166" i="31"/>
  <c r="Q167" i="31"/>
  <c r="Q168" i="31"/>
  <c r="Q169" i="31"/>
  <c r="Q170" i="31"/>
  <c r="Q171" i="31"/>
  <c r="Q172" i="31"/>
  <c r="Q173" i="31"/>
  <c r="Q174" i="31"/>
  <c r="Q175" i="31"/>
  <c r="Q176" i="31"/>
  <c r="Q177" i="31"/>
  <c r="Q178" i="31"/>
  <c r="Q179" i="31"/>
  <c r="Q180" i="31"/>
  <c r="Q181" i="31"/>
  <c r="Q182" i="31"/>
  <c r="Q183" i="31"/>
  <c r="Q184" i="31"/>
  <c r="Q185" i="31"/>
  <c r="Q186" i="31"/>
  <c r="Q187" i="31"/>
  <c r="Q188" i="31"/>
  <c r="Q189" i="31"/>
  <c r="Q190" i="31"/>
  <c r="Q191" i="31"/>
  <c r="Q192" i="31"/>
  <c r="Q193" i="31"/>
  <c r="Q194" i="31"/>
  <c r="Q195" i="31"/>
  <c r="Q196" i="31"/>
  <c r="Q197" i="31"/>
  <c r="Q198" i="31"/>
  <c r="Q199" i="31"/>
  <c r="Q200" i="31"/>
  <c r="Q201" i="31"/>
  <c r="Q202" i="31"/>
  <c r="Q203" i="31"/>
  <c r="Q204" i="31"/>
  <c r="Q205" i="31"/>
  <c r="Q206" i="31"/>
  <c r="Q207" i="31"/>
  <c r="Q208" i="31"/>
  <c r="Q209" i="31"/>
  <c r="Q210" i="31"/>
  <c r="Q211" i="31"/>
  <c r="Q212" i="31"/>
  <c r="Q213" i="31"/>
  <c r="Q214" i="31"/>
  <c r="Q215" i="31"/>
  <c r="Q216" i="31"/>
  <c r="Q217" i="31"/>
  <c r="Q218" i="31"/>
  <c r="Q219" i="31"/>
  <c r="Q220" i="31"/>
  <c r="Q221" i="31"/>
  <c r="Q222" i="31"/>
  <c r="Q223" i="31"/>
  <c r="Q224" i="31"/>
  <c r="Q225" i="31"/>
  <c r="Q226" i="31"/>
  <c r="Q227" i="31"/>
  <c r="Q228" i="31"/>
  <c r="Q229" i="31"/>
  <c r="Q230" i="31"/>
  <c r="Q231" i="31"/>
  <c r="Q232" i="31"/>
  <c r="Q233" i="31"/>
  <c r="Q234" i="31"/>
  <c r="Q235" i="31"/>
  <c r="Q236" i="31"/>
  <c r="Q237" i="31"/>
  <c r="Q238" i="31"/>
  <c r="Q239" i="31"/>
  <c r="Q240" i="31"/>
  <c r="Q241" i="31"/>
  <c r="Q242" i="31"/>
  <c r="Q243" i="31"/>
  <c r="Q244" i="31"/>
  <c r="Q245" i="31"/>
  <c r="Q246" i="31"/>
  <c r="Q247" i="31"/>
  <c r="Q248" i="31"/>
  <c r="Q249" i="31"/>
  <c r="Q250" i="31"/>
  <c r="Q251" i="31"/>
  <c r="Q252" i="31"/>
  <c r="Q253" i="31"/>
  <c r="Q254" i="31"/>
  <c r="Q255" i="31"/>
  <c r="Q256" i="31"/>
  <c r="Q257" i="31"/>
  <c r="Q258" i="31"/>
  <c r="Q259" i="31"/>
  <c r="Q260" i="31"/>
  <c r="Q261" i="31"/>
  <c r="Q262" i="31"/>
  <c r="Q263" i="31"/>
  <c r="Q264" i="31"/>
  <c r="Q265" i="31"/>
  <c r="Q266" i="31"/>
  <c r="Q267" i="31"/>
  <c r="Q268" i="31"/>
  <c r="Q269" i="31"/>
  <c r="Q270" i="31"/>
  <c r="Q271" i="31"/>
  <c r="Q272" i="31"/>
  <c r="Q273" i="31"/>
  <c r="Q274" i="31"/>
  <c r="Q275" i="31"/>
  <c r="Q276" i="31"/>
  <c r="Q277" i="31"/>
  <c r="Q278" i="31"/>
  <c r="Q279" i="31"/>
  <c r="Q280" i="31"/>
  <c r="Q281" i="31"/>
  <c r="Q282" i="31"/>
  <c r="Q283" i="31"/>
  <c r="Q284" i="31"/>
  <c r="Q285" i="31"/>
  <c r="Q286" i="31"/>
  <c r="Q287" i="31"/>
  <c r="Q288" i="31"/>
  <c r="Q289" i="31"/>
  <c r="Q290" i="31"/>
  <c r="Q291" i="31"/>
  <c r="Q292" i="31"/>
  <c r="Q293" i="31"/>
  <c r="Q294" i="31"/>
  <c r="Q295" i="31"/>
  <c r="Q296" i="31"/>
  <c r="Q297" i="31"/>
  <c r="Q298" i="31"/>
  <c r="Q299" i="31"/>
  <c r="Q300" i="31"/>
  <c r="Q301" i="31"/>
  <c r="Q302" i="31"/>
  <c r="Q303" i="31"/>
  <c r="Q304" i="31"/>
  <c r="Q305" i="31"/>
  <c r="Q306" i="31"/>
  <c r="Q307" i="31"/>
  <c r="Q308" i="31"/>
  <c r="Q309" i="31"/>
  <c r="Q310" i="31"/>
  <c r="Q311" i="31"/>
  <c r="Q312" i="31"/>
  <c r="Q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157" i="31"/>
  <c r="S158" i="31"/>
  <c r="S159" i="31"/>
  <c r="S160" i="31"/>
  <c r="S161" i="31"/>
  <c r="S162" i="31"/>
  <c r="S163" i="31"/>
  <c r="S164" i="31"/>
  <c r="S165" i="31"/>
  <c r="S166" i="31"/>
  <c r="S167" i="31"/>
  <c r="S168" i="31"/>
  <c r="S169" i="31"/>
  <c r="S170" i="31"/>
  <c r="S171" i="31"/>
  <c r="S172" i="31"/>
  <c r="S173" i="31"/>
  <c r="S174" i="31"/>
  <c r="S175" i="31"/>
  <c r="S176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4" i="31"/>
  <c r="S275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06" i="31"/>
  <c r="S307" i="31"/>
  <c r="S308" i="31"/>
  <c r="S309" i="31"/>
  <c r="S310" i="31"/>
  <c r="S311" i="31"/>
  <c r="S312" i="31"/>
  <c r="S5" i="31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47" i="29"/>
  <c r="Q148" i="29"/>
  <c r="Q149" i="29"/>
  <c r="Q150" i="29"/>
  <c r="Q151" i="29"/>
  <c r="Q152" i="29"/>
  <c r="Q153" i="29"/>
  <c r="Q154" i="29"/>
  <c r="Q155" i="29"/>
  <c r="Q156" i="29"/>
  <c r="Q157" i="29"/>
  <c r="Q158" i="29"/>
  <c r="Q159" i="29"/>
  <c r="Q160" i="29"/>
  <c r="Q161" i="29"/>
  <c r="Q162" i="29"/>
  <c r="Q163" i="29"/>
  <c r="Q164" i="29"/>
  <c r="Q165" i="29"/>
  <c r="Q166" i="29"/>
  <c r="Q167" i="29"/>
  <c r="Q168" i="29"/>
  <c r="Q169" i="29"/>
  <c r="Q170" i="29"/>
  <c r="Q171" i="29"/>
  <c r="Q172" i="29"/>
  <c r="Q173" i="29"/>
  <c r="Q174" i="29"/>
  <c r="Q175" i="29"/>
  <c r="Q176" i="29"/>
  <c r="Q177" i="29"/>
  <c r="Q178" i="29"/>
  <c r="Q179" i="29"/>
  <c r="Q180" i="29"/>
  <c r="Q181" i="29"/>
  <c r="Q182" i="29"/>
  <c r="Q183" i="29"/>
  <c r="Q184" i="29"/>
  <c r="Q185" i="29"/>
  <c r="Q18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Q206" i="29"/>
  <c r="Q207" i="29"/>
  <c r="Q208" i="29"/>
  <c r="Q209" i="29"/>
  <c r="Q210" i="29"/>
  <c r="Q211" i="29"/>
  <c r="Q212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7" i="29"/>
  <c r="Q228" i="29"/>
  <c r="Q229" i="29"/>
  <c r="Q230" i="29"/>
  <c r="Q231" i="29"/>
  <c r="Q232" i="29"/>
  <c r="Q233" i="29"/>
  <c r="Q234" i="29"/>
  <c r="Q235" i="29"/>
  <c r="Q236" i="29"/>
  <c r="Q237" i="29"/>
  <c r="Q238" i="29"/>
  <c r="Q239" i="29"/>
  <c r="Q240" i="29"/>
  <c r="Q241" i="29"/>
  <c r="Q242" i="29"/>
  <c r="Q243" i="29"/>
  <c r="Q244" i="29"/>
  <c r="Q245" i="29"/>
  <c r="Q246" i="29"/>
  <c r="Q247" i="29"/>
  <c r="Q248" i="29"/>
  <c r="Q249" i="29"/>
  <c r="Q250" i="29"/>
  <c r="Q251" i="29"/>
  <c r="Q252" i="29"/>
  <c r="Q253" i="29"/>
  <c r="Q254" i="29"/>
  <c r="Q255" i="29"/>
  <c r="Q256" i="29"/>
  <c r="Q257" i="29"/>
  <c r="Q258" i="29"/>
  <c r="Q259" i="29"/>
  <c r="Q260" i="29"/>
  <c r="Q261" i="29"/>
  <c r="Q262" i="29"/>
  <c r="Q263" i="29"/>
  <c r="Q264" i="29"/>
  <c r="Q265" i="29"/>
  <c r="Q266" i="29"/>
  <c r="Q267" i="29"/>
  <c r="Q268" i="29"/>
  <c r="Q269" i="29"/>
  <c r="Q270" i="29"/>
  <c r="Q271" i="29"/>
  <c r="Q272" i="29"/>
  <c r="Q273" i="29"/>
  <c r="Q274" i="29"/>
  <c r="Q275" i="29"/>
  <c r="Q276" i="29"/>
  <c r="Q277" i="29"/>
  <c r="Q278" i="29"/>
  <c r="Q279" i="29"/>
  <c r="Q280" i="29"/>
  <c r="Q281" i="29"/>
  <c r="Q282" i="29"/>
  <c r="Q283" i="29"/>
  <c r="Q284" i="29"/>
  <c r="Q285" i="29"/>
  <c r="Q286" i="29"/>
  <c r="Q287" i="29"/>
  <c r="Q288" i="29"/>
  <c r="Q289" i="29"/>
  <c r="Q290" i="29"/>
  <c r="Q291" i="29"/>
  <c r="Q292" i="29"/>
  <c r="Q293" i="29"/>
  <c r="Q294" i="29"/>
  <c r="Q295" i="29"/>
  <c r="Q296" i="29"/>
  <c r="Q297" i="29"/>
  <c r="Q298" i="29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S203" i="29"/>
  <c r="S204" i="29"/>
  <c r="S205" i="29"/>
  <c r="S206" i="29"/>
  <c r="S207" i="29"/>
  <c r="S208" i="29"/>
  <c r="S209" i="29"/>
  <c r="S210" i="29"/>
  <c r="S211" i="29"/>
  <c r="S212" i="29"/>
  <c r="S213" i="29"/>
  <c r="S214" i="29"/>
  <c r="S215" i="29"/>
  <c r="S216" i="29"/>
  <c r="S217" i="29"/>
  <c r="S218" i="29"/>
  <c r="S219" i="29"/>
  <c r="S220" i="29"/>
  <c r="S221" i="29"/>
  <c r="S222" i="29"/>
  <c r="S223" i="29"/>
  <c r="S224" i="29"/>
  <c r="S225" i="29"/>
  <c r="S226" i="29"/>
  <c r="S227" i="29"/>
  <c r="S228" i="29"/>
  <c r="S229" i="29"/>
  <c r="S230" i="29"/>
  <c r="S231" i="29"/>
  <c r="S232" i="29"/>
  <c r="S233" i="29"/>
  <c r="S234" i="29"/>
  <c r="S235" i="29"/>
  <c r="S236" i="29"/>
  <c r="S237" i="29"/>
  <c r="S238" i="29"/>
  <c r="S239" i="29"/>
  <c r="S240" i="29"/>
  <c r="S241" i="29"/>
  <c r="S242" i="29"/>
  <c r="S243" i="29"/>
  <c r="S244" i="29"/>
  <c r="S245" i="29"/>
  <c r="S246" i="29"/>
  <c r="S247" i="29"/>
  <c r="S248" i="29"/>
  <c r="S249" i="29"/>
  <c r="S250" i="29"/>
  <c r="S251" i="29"/>
  <c r="S252" i="29"/>
  <c r="S253" i="29"/>
  <c r="S254" i="29"/>
  <c r="S255" i="29"/>
  <c r="S256" i="29"/>
  <c r="S257" i="29"/>
  <c r="S258" i="29"/>
  <c r="S259" i="29"/>
  <c r="S260" i="29"/>
  <c r="S261" i="29"/>
  <c r="S262" i="29"/>
  <c r="S263" i="29"/>
  <c r="S264" i="29"/>
  <c r="S265" i="29"/>
  <c r="S266" i="29"/>
  <c r="S267" i="29"/>
  <c r="S268" i="29"/>
  <c r="S269" i="29"/>
  <c r="S270" i="29"/>
  <c r="S271" i="29"/>
  <c r="S272" i="29"/>
  <c r="S273" i="29"/>
  <c r="S274" i="29"/>
  <c r="S275" i="29"/>
  <c r="S276" i="29"/>
  <c r="S277" i="29"/>
  <c r="S278" i="29"/>
  <c r="S279" i="29"/>
  <c r="S280" i="29"/>
  <c r="S281" i="29"/>
  <c r="S282" i="29"/>
  <c r="S283" i="29"/>
  <c r="S284" i="29"/>
  <c r="S285" i="29"/>
  <c r="S286" i="29"/>
  <c r="S287" i="29"/>
  <c r="S288" i="29"/>
  <c r="S289" i="29"/>
  <c r="S290" i="29"/>
  <c r="S291" i="29"/>
  <c r="S292" i="29"/>
  <c r="S293" i="29"/>
  <c r="S294" i="29"/>
  <c r="S295" i="29"/>
  <c r="S296" i="29"/>
  <c r="S297" i="29"/>
  <c r="S298" i="29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47" i="27"/>
  <c r="Q148" i="27"/>
  <c r="Q149" i="27"/>
  <c r="Q150" i="27"/>
  <c r="Q151" i="27"/>
  <c r="Q152" i="27"/>
  <c r="Q153" i="27"/>
  <c r="Q154" i="27"/>
  <c r="Q155" i="27"/>
  <c r="Q156" i="27"/>
  <c r="Q157" i="27"/>
  <c r="Q158" i="27"/>
  <c r="Q159" i="27"/>
  <c r="Q160" i="27"/>
  <c r="Q161" i="27"/>
  <c r="Q162" i="27"/>
  <c r="Q163" i="27"/>
  <c r="Q164" i="27"/>
  <c r="Q165" i="27"/>
  <c r="Q166" i="27"/>
  <c r="Q167" i="27"/>
  <c r="Q168" i="27"/>
  <c r="Q169" i="27"/>
  <c r="Q170" i="27"/>
  <c r="Q171" i="27"/>
  <c r="Q172" i="27"/>
  <c r="Q173" i="27"/>
  <c r="Q174" i="27"/>
  <c r="Q175" i="27"/>
  <c r="Q176" i="27"/>
  <c r="Q177" i="27"/>
  <c r="Q178" i="27"/>
  <c r="Q179" i="27"/>
  <c r="Q180" i="27"/>
  <c r="Q181" i="27"/>
  <c r="Q182" i="27"/>
  <c r="Q183" i="27"/>
  <c r="Q184" i="27"/>
  <c r="Q185" i="27"/>
  <c r="Q186" i="27"/>
  <c r="Q187" i="27"/>
  <c r="Q188" i="27"/>
  <c r="Q189" i="27"/>
  <c r="Q190" i="27"/>
  <c r="Q191" i="27"/>
  <c r="Q192" i="27"/>
  <c r="Q193" i="27"/>
  <c r="Q194" i="27"/>
  <c r="Q195" i="27"/>
  <c r="Q196" i="27"/>
  <c r="Q197" i="27"/>
  <c r="Q198" i="27"/>
  <c r="Q199" i="27"/>
  <c r="Q200" i="27"/>
  <c r="Q201" i="27"/>
  <c r="Q202" i="27"/>
  <c r="Q203" i="27"/>
  <c r="Q204" i="27"/>
  <c r="Q205" i="27"/>
  <c r="Q206" i="27"/>
  <c r="Q207" i="27"/>
  <c r="Q208" i="27"/>
  <c r="Q209" i="27"/>
  <c r="Q210" i="27"/>
  <c r="Q211" i="27"/>
  <c r="Q212" i="27"/>
  <c r="Q213" i="27"/>
  <c r="Q214" i="27"/>
  <c r="Q215" i="27"/>
  <c r="Q216" i="27"/>
  <c r="Q217" i="27"/>
  <c r="Q218" i="27"/>
  <c r="Q219" i="27"/>
  <c r="Q220" i="27"/>
  <c r="Q221" i="27"/>
  <c r="Q222" i="27"/>
  <c r="Q223" i="27"/>
  <c r="Q224" i="27"/>
  <c r="Q225" i="27"/>
  <c r="Q226" i="27"/>
  <c r="Q227" i="27"/>
  <c r="Q228" i="27"/>
  <c r="Q229" i="27"/>
  <c r="Q230" i="27"/>
  <c r="Q231" i="27"/>
  <c r="Q232" i="27"/>
  <c r="Q233" i="27"/>
  <c r="Q234" i="27"/>
  <c r="Q235" i="27"/>
  <c r="Q236" i="27"/>
  <c r="Q237" i="27"/>
  <c r="Q238" i="27"/>
  <c r="Q239" i="27"/>
  <c r="Q240" i="27"/>
  <c r="Q241" i="27"/>
  <c r="Q242" i="27"/>
  <c r="Q243" i="27"/>
  <c r="Q244" i="27"/>
  <c r="Q245" i="27"/>
  <c r="Q246" i="27"/>
  <c r="Q247" i="27"/>
  <c r="Q248" i="27"/>
  <c r="Q249" i="27"/>
  <c r="Q250" i="27"/>
  <c r="Q251" i="27"/>
  <c r="Q252" i="27"/>
  <c r="Q253" i="27"/>
  <c r="Q254" i="27"/>
  <c r="Q255" i="27"/>
  <c r="Q256" i="27"/>
  <c r="Q257" i="27"/>
  <c r="Q258" i="27"/>
  <c r="Q259" i="27"/>
  <c r="Q260" i="27"/>
  <c r="Q261" i="27"/>
  <c r="Q262" i="27"/>
  <c r="Q263" i="27"/>
  <c r="Q264" i="27"/>
  <c r="Q265" i="27"/>
  <c r="Q266" i="27"/>
  <c r="Q267" i="27"/>
  <c r="Q268" i="27"/>
  <c r="Q269" i="27"/>
  <c r="Q270" i="27"/>
  <c r="Q271" i="27"/>
  <c r="Q272" i="27"/>
  <c r="Q273" i="27"/>
  <c r="Q274" i="27"/>
  <c r="Q275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O99" i="27"/>
  <c r="O100" i="27"/>
  <c r="O101" i="27"/>
  <c r="O102" i="27"/>
  <c r="O103" i="27"/>
  <c r="O104" i="27"/>
  <c r="O105" i="27"/>
  <c r="O106" i="27"/>
  <c r="O107" i="27"/>
  <c r="O108" i="27"/>
  <c r="O109" i="27"/>
  <c r="O110" i="27"/>
  <c r="O111" i="27"/>
  <c r="O112" i="27"/>
  <c r="O113" i="27"/>
  <c r="O114" i="27"/>
  <c r="O115" i="27"/>
  <c r="O116" i="27"/>
  <c r="O117" i="27"/>
  <c r="O118" i="27"/>
  <c r="O119" i="27"/>
  <c r="O120" i="27"/>
  <c r="O121" i="27"/>
  <c r="O122" i="27"/>
  <c r="O123" i="27"/>
  <c r="O124" i="27"/>
  <c r="O125" i="27"/>
  <c r="O126" i="27"/>
  <c r="O127" i="27"/>
  <c r="O128" i="27"/>
  <c r="O129" i="27"/>
  <c r="O130" i="27"/>
  <c r="O131" i="27"/>
  <c r="O132" i="27"/>
  <c r="O133" i="27"/>
  <c r="O134" i="27"/>
  <c r="O135" i="27"/>
  <c r="O136" i="27"/>
  <c r="O137" i="27"/>
  <c r="O138" i="27"/>
  <c r="O139" i="27"/>
  <c r="O140" i="27"/>
  <c r="O141" i="27"/>
  <c r="O142" i="27"/>
  <c r="O143" i="27"/>
  <c r="O144" i="27"/>
  <c r="O145" i="27"/>
  <c r="O146" i="27"/>
  <c r="O147" i="27"/>
  <c r="O148" i="27"/>
  <c r="O149" i="27"/>
  <c r="O150" i="27"/>
  <c r="O151" i="27"/>
  <c r="O152" i="27"/>
  <c r="O153" i="27"/>
  <c r="O154" i="27"/>
  <c r="O155" i="27"/>
  <c r="O156" i="27"/>
  <c r="O157" i="27"/>
  <c r="O158" i="27"/>
  <c r="O159" i="27"/>
  <c r="O160" i="27"/>
  <c r="O161" i="27"/>
  <c r="O162" i="27"/>
  <c r="O163" i="27"/>
  <c r="O164" i="27"/>
  <c r="O165" i="27"/>
  <c r="O166" i="27"/>
  <c r="O167" i="27"/>
  <c r="O168" i="27"/>
  <c r="O169" i="27"/>
  <c r="O170" i="27"/>
  <c r="O171" i="27"/>
  <c r="O172" i="27"/>
  <c r="O173" i="27"/>
  <c r="O174" i="27"/>
  <c r="O175" i="27"/>
  <c r="O176" i="27"/>
  <c r="O177" i="27"/>
  <c r="O178" i="27"/>
  <c r="O179" i="27"/>
  <c r="O180" i="27"/>
  <c r="O181" i="27"/>
  <c r="O182" i="27"/>
  <c r="O183" i="27"/>
  <c r="O184" i="27"/>
  <c r="O185" i="27"/>
  <c r="O186" i="27"/>
  <c r="O187" i="27"/>
  <c r="O188" i="27"/>
  <c r="O189" i="27"/>
  <c r="O190" i="27"/>
  <c r="O191" i="27"/>
  <c r="O192" i="27"/>
  <c r="O193" i="27"/>
  <c r="O194" i="27"/>
  <c r="O195" i="27"/>
  <c r="O196" i="27"/>
  <c r="O197" i="27"/>
  <c r="O198" i="27"/>
  <c r="O199" i="27"/>
  <c r="O200" i="27"/>
  <c r="O201" i="27"/>
  <c r="O202" i="27"/>
  <c r="O203" i="27"/>
  <c r="O204" i="27"/>
  <c r="O205" i="27"/>
  <c r="O206" i="27"/>
  <c r="O207" i="27"/>
  <c r="O208" i="27"/>
  <c r="O209" i="27"/>
  <c r="O210" i="27"/>
  <c r="O211" i="27"/>
  <c r="O212" i="27"/>
  <c r="O213" i="27"/>
  <c r="O214" i="27"/>
  <c r="O215" i="27"/>
  <c r="O216" i="27"/>
  <c r="O217" i="27"/>
  <c r="O218" i="27"/>
  <c r="O219" i="27"/>
  <c r="O220" i="27"/>
  <c r="O221" i="27"/>
  <c r="O222" i="27"/>
  <c r="O223" i="27"/>
  <c r="O224" i="27"/>
  <c r="O225" i="27"/>
  <c r="O226" i="27"/>
  <c r="O227" i="27"/>
  <c r="O228" i="27"/>
  <c r="O229" i="27"/>
  <c r="O230" i="27"/>
  <c r="O231" i="27"/>
  <c r="O232" i="27"/>
  <c r="O233" i="27"/>
  <c r="O234" i="27"/>
  <c r="O235" i="27"/>
  <c r="O236" i="27"/>
  <c r="O237" i="27"/>
  <c r="O238" i="27"/>
  <c r="O239" i="27"/>
  <c r="O240" i="27"/>
  <c r="O241" i="27"/>
  <c r="O242" i="27"/>
  <c r="O243" i="27"/>
  <c r="O244" i="27"/>
  <c r="O245" i="27"/>
  <c r="O246" i="27"/>
  <c r="O247" i="27"/>
  <c r="O248" i="27"/>
  <c r="O249" i="27"/>
  <c r="O250" i="27"/>
  <c r="O251" i="27"/>
  <c r="O252" i="27"/>
  <c r="O253" i="27"/>
  <c r="O254" i="27"/>
  <c r="O255" i="27"/>
  <c r="O256" i="27"/>
  <c r="O257" i="27"/>
  <c r="O258" i="27"/>
  <c r="O259" i="27"/>
  <c r="O260" i="27"/>
  <c r="O261" i="27"/>
  <c r="O262" i="27"/>
  <c r="O263" i="27"/>
  <c r="O264" i="27"/>
  <c r="O265" i="27"/>
  <c r="O266" i="27"/>
  <c r="O267" i="27"/>
  <c r="O268" i="27"/>
  <c r="O269" i="27"/>
  <c r="O270" i="27"/>
  <c r="O271" i="27"/>
  <c r="O272" i="27"/>
  <c r="O273" i="27"/>
  <c r="O274" i="27"/>
  <c r="O275" i="27"/>
  <c r="O276" i="27"/>
  <c r="O277" i="27"/>
  <c r="O278" i="27"/>
  <c r="O279" i="27"/>
  <c r="O280" i="27"/>
  <c r="O281" i="27"/>
  <c r="O282" i="27"/>
  <c r="O283" i="27"/>
  <c r="O284" i="27"/>
  <c r="O285" i="27"/>
  <c r="O286" i="27"/>
  <c r="O287" i="27"/>
  <c r="O288" i="27"/>
  <c r="O289" i="27"/>
  <c r="O290" i="27"/>
  <c r="O291" i="27"/>
  <c r="O292" i="27"/>
  <c r="O293" i="27"/>
  <c r="O294" i="27"/>
  <c r="O295" i="27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Q84" i="25"/>
  <c r="Q85" i="25"/>
  <c r="Q86" i="25"/>
  <c r="Q87" i="25"/>
  <c r="Q88" i="25"/>
  <c r="Q89" i="25"/>
  <c r="Q90" i="25"/>
  <c r="Q91" i="25"/>
  <c r="Q92" i="25"/>
  <c r="Q93" i="25"/>
  <c r="Q94" i="25"/>
  <c r="Q95" i="25"/>
  <c r="Q96" i="25"/>
  <c r="Q97" i="25"/>
  <c r="Q98" i="25"/>
  <c r="Q99" i="25"/>
  <c r="Q100" i="25"/>
  <c r="Q101" i="25"/>
  <c r="Q102" i="25"/>
  <c r="Q103" i="25"/>
  <c r="Q104" i="25"/>
  <c r="Q105" i="25"/>
  <c r="Q106" i="25"/>
  <c r="Q107" i="25"/>
  <c r="Q108" i="25"/>
  <c r="Q109" i="25"/>
  <c r="Q110" i="25"/>
  <c r="Q111" i="25"/>
  <c r="Q112" i="25"/>
  <c r="Q113" i="25"/>
  <c r="Q114" i="25"/>
  <c r="Q115" i="25"/>
  <c r="Q116" i="25"/>
  <c r="Q117" i="25"/>
  <c r="Q118" i="25"/>
  <c r="Q119" i="25"/>
  <c r="Q120" i="25"/>
  <c r="Q121" i="25"/>
  <c r="Q122" i="25"/>
  <c r="Q123" i="25"/>
  <c r="Q124" i="25"/>
  <c r="Q125" i="25"/>
  <c r="Q126" i="25"/>
  <c r="Q127" i="25"/>
  <c r="Q128" i="25"/>
  <c r="Q129" i="25"/>
  <c r="Q130" i="25"/>
  <c r="Q131" i="25"/>
  <c r="Q132" i="25"/>
  <c r="Q133" i="25"/>
  <c r="Q134" i="25"/>
  <c r="Q135" i="25"/>
  <c r="Q136" i="25"/>
  <c r="Q137" i="25"/>
  <c r="Q138" i="25"/>
  <c r="Q139" i="25"/>
  <c r="Q140" i="25"/>
  <c r="Q141" i="25"/>
  <c r="Q142" i="25"/>
  <c r="Q143" i="25"/>
  <c r="Q144" i="25"/>
  <c r="Q145" i="25"/>
  <c r="Q146" i="25"/>
  <c r="Q147" i="25"/>
  <c r="Q148" i="25"/>
  <c r="Q149" i="25"/>
  <c r="Q150" i="25"/>
  <c r="Q151" i="25"/>
  <c r="Q152" i="25"/>
  <c r="Q153" i="25"/>
  <c r="Q154" i="25"/>
  <c r="Q155" i="25"/>
  <c r="Q156" i="25"/>
  <c r="Q157" i="25"/>
  <c r="Q158" i="25"/>
  <c r="Q159" i="25"/>
  <c r="Q160" i="25"/>
  <c r="Q161" i="25"/>
  <c r="Q162" i="25"/>
  <c r="Q163" i="25"/>
  <c r="Q164" i="25"/>
  <c r="Q165" i="25"/>
  <c r="Q166" i="25"/>
  <c r="Q167" i="25"/>
  <c r="Q168" i="25"/>
  <c r="Q169" i="25"/>
  <c r="Q170" i="25"/>
  <c r="Q171" i="25"/>
  <c r="Q172" i="25"/>
  <c r="Q173" i="25"/>
  <c r="Q174" i="25"/>
  <c r="Q175" i="25"/>
  <c r="Q176" i="25"/>
  <c r="Q177" i="25"/>
  <c r="Q178" i="25"/>
  <c r="Q179" i="25"/>
  <c r="Q180" i="25"/>
  <c r="Q181" i="25"/>
  <c r="Q182" i="25"/>
  <c r="Q183" i="25"/>
  <c r="Q184" i="25"/>
  <c r="Q185" i="25"/>
  <c r="Q186" i="25"/>
  <c r="Q187" i="25"/>
  <c r="Q188" i="25"/>
  <c r="Q189" i="25"/>
  <c r="Q190" i="25"/>
  <c r="Q191" i="25"/>
  <c r="Q192" i="25"/>
  <c r="Q193" i="25"/>
  <c r="Q194" i="25"/>
  <c r="Q195" i="25"/>
  <c r="Q196" i="25"/>
  <c r="Q197" i="25"/>
  <c r="Q198" i="25"/>
  <c r="Q199" i="25"/>
  <c r="Q200" i="25"/>
  <c r="Q201" i="25"/>
  <c r="Q202" i="25"/>
  <c r="Q203" i="25"/>
  <c r="Q204" i="25"/>
  <c r="Q205" i="25"/>
  <c r="Q206" i="25"/>
  <c r="Q207" i="25"/>
  <c r="Q208" i="25"/>
  <c r="Q209" i="25"/>
  <c r="Q210" i="25"/>
  <c r="Q211" i="25"/>
  <c r="Q212" i="25"/>
  <c r="Q213" i="25"/>
  <c r="Q214" i="25"/>
  <c r="Q215" i="25"/>
  <c r="Q216" i="25"/>
  <c r="Q217" i="25"/>
  <c r="Q218" i="25"/>
  <c r="Q219" i="25"/>
  <c r="Q220" i="25"/>
  <c r="Q221" i="25"/>
  <c r="Q222" i="25"/>
  <c r="Q223" i="25"/>
  <c r="Q224" i="25"/>
  <c r="Q225" i="25"/>
  <c r="Q226" i="25"/>
  <c r="Q227" i="25"/>
  <c r="Q228" i="25"/>
  <c r="Q229" i="25"/>
  <c r="Q230" i="25"/>
  <c r="Q231" i="25"/>
  <c r="Q232" i="25"/>
  <c r="Q233" i="25"/>
  <c r="Q234" i="25"/>
  <c r="Q235" i="25"/>
  <c r="Q236" i="25"/>
  <c r="Q237" i="25"/>
  <c r="Q238" i="25"/>
  <c r="Q239" i="25"/>
  <c r="Q240" i="25"/>
  <c r="Q241" i="25"/>
  <c r="Q242" i="25"/>
  <c r="Q243" i="25"/>
  <c r="Q244" i="25"/>
  <c r="Q245" i="25"/>
  <c r="Q246" i="25"/>
  <c r="Q247" i="25"/>
  <c r="Q248" i="25"/>
  <c r="Q249" i="25"/>
  <c r="Q250" i="25"/>
  <c r="Q251" i="25"/>
  <c r="Q252" i="25"/>
  <c r="Q253" i="25"/>
  <c r="Q254" i="25"/>
  <c r="Q255" i="25"/>
  <c r="Q256" i="25"/>
  <c r="Q257" i="25"/>
  <c r="Q258" i="25"/>
  <c r="Q259" i="25"/>
  <c r="Q260" i="25"/>
  <c r="Q261" i="25"/>
  <c r="Q262" i="25"/>
  <c r="Q263" i="25"/>
  <c r="Q264" i="25"/>
  <c r="Q265" i="25"/>
  <c r="Q266" i="25"/>
  <c r="Q267" i="25"/>
  <c r="Q268" i="25"/>
  <c r="Q269" i="25"/>
  <c r="Q270" i="25"/>
  <c r="Q271" i="25"/>
  <c r="Q272" i="25"/>
  <c r="Q273" i="25"/>
  <c r="Q274" i="25"/>
  <c r="Q275" i="25"/>
  <c r="Q276" i="25"/>
  <c r="Q277" i="25"/>
  <c r="Q278" i="25"/>
  <c r="Q279" i="25"/>
  <c r="Q280" i="25"/>
  <c r="Q281" i="25"/>
  <c r="Q282" i="25"/>
  <c r="Q283" i="25"/>
  <c r="Q284" i="25"/>
  <c r="Q285" i="25"/>
  <c r="Q286" i="25"/>
  <c r="Q287" i="25"/>
  <c r="Q288" i="25"/>
  <c r="Q289" i="25"/>
  <c r="Q290" i="25"/>
  <c r="Q291" i="25"/>
  <c r="Q292" i="25"/>
  <c r="Q293" i="25"/>
  <c r="Q294" i="25"/>
  <c r="Q295" i="25"/>
  <c r="Q296" i="25"/>
  <c r="Q297" i="25"/>
  <c r="Q298" i="25"/>
  <c r="Q299" i="25"/>
  <c r="Q300" i="25"/>
  <c r="Q301" i="25"/>
  <c r="Q302" i="25"/>
  <c r="Q303" i="25"/>
  <c r="Q304" i="25"/>
  <c r="Q305" i="25"/>
  <c r="Q306" i="25"/>
  <c r="Q307" i="25"/>
  <c r="Q308" i="25"/>
  <c r="Q309" i="25"/>
  <c r="Q310" i="25"/>
  <c r="Q311" i="25"/>
  <c r="Q312" i="25"/>
  <c r="Q313" i="25"/>
  <c r="Q314" i="25"/>
  <c r="Q315" i="25"/>
  <c r="Q316" i="25"/>
  <c r="Q317" i="25"/>
  <c r="Q5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O264" i="25"/>
  <c r="O265" i="25"/>
  <c r="O266" i="25"/>
  <c r="O267" i="25"/>
  <c r="O268" i="25"/>
  <c r="O269" i="25"/>
  <c r="O270" i="25"/>
  <c r="O271" i="25"/>
  <c r="O272" i="25"/>
  <c r="O273" i="25"/>
  <c r="O274" i="25"/>
  <c r="O275" i="25"/>
  <c r="O276" i="25"/>
  <c r="O277" i="25"/>
  <c r="O278" i="25"/>
  <c r="O279" i="25"/>
  <c r="O280" i="25"/>
  <c r="O281" i="25"/>
  <c r="O282" i="25"/>
  <c r="O283" i="25"/>
  <c r="O284" i="25"/>
  <c r="O285" i="25"/>
  <c r="O286" i="25"/>
  <c r="O287" i="25"/>
  <c r="O288" i="25"/>
  <c r="O289" i="25"/>
  <c r="O290" i="25"/>
  <c r="O291" i="25"/>
  <c r="O292" i="25"/>
  <c r="O293" i="25"/>
  <c r="O294" i="25"/>
  <c r="O295" i="25"/>
  <c r="O296" i="25"/>
  <c r="O297" i="25"/>
  <c r="O298" i="25"/>
  <c r="O299" i="25"/>
  <c r="O300" i="25"/>
  <c r="O301" i="25"/>
  <c r="O302" i="25"/>
  <c r="O303" i="25"/>
  <c r="O304" i="25"/>
  <c r="O305" i="25"/>
  <c r="O306" i="25"/>
  <c r="O307" i="25"/>
  <c r="O308" i="25"/>
  <c r="O309" i="25"/>
  <c r="O310" i="25"/>
  <c r="O311" i="25"/>
  <c r="O312" i="25"/>
  <c r="O313" i="25"/>
  <c r="O314" i="25"/>
  <c r="O315" i="25"/>
  <c r="O316" i="25"/>
  <c r="O317" i="25"/>
  <c r="T5" i="13"/>
  <c r="R6" i="13"/>
  <c r="T6" i="13"/>
  <c r="R7" i="13"/>
  <c r="T7" i="13"/>
  <c r="R8" i="13"/>
  <c r="T8" i="13"/>
  <c r="R9" i="13"/>
  <c r="T9" i="13"/>
  <c r="R10" i="13"/>
  <c r="T10" i="13"/>
  <c r="R11" i="13"/>
  <c r="T11" i="13"/>
  <c r="R12" i="13"/>
  <c r="T12" i="13"/>
  <c r="R13" i="13"/>
  <c r="T13" i="13"/>
  <c r="R14" i="13"/>
  <c r="T14" i="13"/>
  <c r="R15" i="13"/>
  <c r="T15" i="13"/>
  <c r="R16" i="13"/>
  <c r="T16" i="13"/>
  <c r="R17" i="13"/>
  <c r="T17" i="13"/>
  <c r="R18" i="13"/>
  <c r="T18" i="13"/>
  <c r="R19" i="13"/>
  <c r="T19" i="13"/>
  <c r="R20" i="13"/>
  <c r="T20" i="13"/>
  <c r="R21" i="13"/>
  <c r="T21" i="13"/>
  <c r="R22" i="13"/>
  <c r="T22" i="13"/>
  <c r="R23" i="13"/>
  <c r="T23" i="13"/>
  <c r="R24" i="13"/>
  <c r="T24" i="13"/>
  <c r="R25" i="13"/>
  <c r="T25" i="13"/>
  <c r="R26" i="13"/>
  <c r="T26" i="13"/>
  <c r="R27" i="13"/>
  <c r="T27" i="13"/>
  <c r="R28" i="13"/>
  <c r="T28" i="13"/>
  <c r="R29" i="13"/>
  <c r="T29" i="13"/>
  <c r="R30" i="13"/>
  <c r="T30" i="13"/>
  <c r="R31" i="13"/>
  <c r="T31" i="13"/>
  <c r="R32" i="13"/>
  <c r="T32" i="13"/>
  <c r="R33" i="13"/>
  <c r="T33" i="13"/>
  <c r="R34" i="13"/>
  <c r="T34" i="13"/>
  <c r="R35" i="13"/>
  <c r="T35" i="13"/>
  <c r="R36" i="13"/>
  <c r="T36" i="13"/>
  <c r="R37" i="13"/>
  <c r="T37" i="13"/>
  <c r="R38" i="13"/>
  <c r="T38" i="13"/>
  <c r="R39" i="13"/>
  <c r="T39" i="13"/>
  <c r="R40" i="13"/>
  <c r="T40" i="13"/>
  <c r="R41" i="13"/>
  <c r="T41" i="13"/>
  <c r="R42" i="13"/>
  <c r="T42" i="13"/>
  <c r="R43" i="13"/>
  <c r="T43" i="13"/>
  <c r="R44" i="13"/>
  <c r="T44" i="13"/>
  <c r="R45" i="13"/>
  <c r="T45" i="13"/>
  <c r="R46" i="13"/>
  <c r="T46" i="13"/>
  <c r="R47" i="13"/>
  <c r="T47" i="13"/>
  <c r="R48" i="13"/>
  <c r="T48" i="13"/>
  <c r="R49" i="13"/>
  <c r="T49" i="13"/>
  <c r="R50" i="13"/>
  <c r="T50" i="13"/>
  <c r="R51" i="13"/>
  <c r="T51" i="13"/>
  <c r="R52" i="13"/>
  <c r="T52" i="13"/>
  <c r="R53" i="13"/>
  <c r="T53" i="13"/>
  <c r="R54" i="13"/>
  <c r="T54" i="13"/>
  <c r="R55" i="13"/>
  <c r="T55" i="13"/>
  <c r="R56" i="13"/>
  <c r="T56" i="13"/>
  <c r="R57" i="13"/>
  <c r="T57" i="13"/>
  <c r="R58" i="13"/>
  <c r="T58" i="13"/>
  <c r="R59" i="13"/>
  <c r="T59" i="13"/>
  <c r="R60" i="13"/>
  <c r="T60" i="13"/>
  <c r="R61" i="13"/>
  <c r="T61" i="13"/>
  <c r="R62" i="13"/>
  <c r="T62" i="13"/>
  <c r="R63" i="13"/>
  <c r="T63" i="13"/>
  <c r="R64" i="13"/>
  <c r="T64" i="13"/>
  <c r="R65" i="13"/>
  <c r="T65" i="13"/>
  <c r="R66" i="13"/>
  <c r="T66" i="13"/>
  <c r="R67" i="13"/>
  <c r="T67" i="13"/>
  <c r="R68" i="13"/>
  <c r="T68" i="13"/>
  <c r="R69" i="13"/>
  <c r="T69" i="13"/>
  <c r="R70" i="13"/>
  <c r="T70" i="13"/>
  <c r="R71" i="13"/>
  <c r="T71" i="13"/>
  <c r="R72" i="13"/>
  <c r="T72" i="13"/>
  <c r="R73" i="13"/>
  <c r="T73" i="13"/>
  <c r="R74" i="13"/>
  <c r="T74" i="13"/>
  <c r="R75" i="13"/>
  <c r="T75" i="13"/>
  <c r="R76" i="13"/>
  <c r="T76" i="13"/>
  <c r="R77" i="13"/>
  <c r="T77" i="13"/>
  <c r="R78" i="13"/>
  <c r="T78" i="13"/>
  <c r="R79" i="13"/>
  <c r="T79" i="13"/>
  <c r="R80" i="13"/>
  <c r="T80" i="13"/>
  <c r="R81" i="13"/>
  <c r="T81" i="13"/>
  <c r="R82" i="13"/>
  <c r="T82" i="13"/>
  <c r="R83" i="13"/>
  <c r="T83" i="13"/>
  <c r="R84" i="13"/>
  <c r="T84" i="13"/>
  <c r="R85" i="13"/>
  <c r="T85" i="13"/>
  <c r="R86" i="13"/>
  <c r="T86" i="13"/>
  <c r="R87" i="13"/>
  <c r="T87" i="13"/>
  <c r="R88" i="13"/>
  <c r="T88" i="13"/>
  <c r="R89" i="13"/>
  <c r="T89" i="13"/>
  <c r="R90" i="13"/>
  <c r="T90" i="13"/>
  <c r="R91" i="13"/>
  <c r="T91" i="13"/>
  <c r="R92" i="13"/>
  <c r="T92" i="13"/>
  <c r="R93" i="13"/>
  <c r="T93" i="13"/>
  <c r="R94" i="13"/>
  <c r="T94" i="13"/>
  <c r="R95" i="13"/>
  <c r="T95" i="13"/>
  <c r="R96" i="13"/>
  <c r="T96" i="13"/>
  <c r="R97" i="13"/>
  <c r="T97" i="13"/>
  <c r="R98" i="13"/>
  <c r="T98" i="13"/>
  <c r="R99" i="13"/>
  <c r="T99" i="13"/>
  <c r="R100" i="13"/>
  <c r="T100" i="13"/>
  <c r="R101" i="13"/>
  <c r="T101" i="13"/>
  <c r="R102" i="13"/>
  <c r="T102" i="13"/>
  <c r="R103" i="13"/>
  <c r="T103" i="13"/>
  <c r="R104" i="13"/>
  <c r="T104" i="13"/>
  <c r="R105" i="13"/>
  <c r="T105" i="13"/>
  <c r="R106" i="13"/>
  <c r="T106" i="13"/>
  <c r="R107" i="13"/>
  <c r="T107" i="13"/>
  <c r="R108" i="13"/>
  <c r="T108" i="13"/>
  <c r="R109" i="13"/>
  <c r="T109" i="13"/>
  <c r="R110" i="13"/>
  <c r="T110" i="13"/>
  <c r="R111" i="13"/>
  <c r="T111" i="13"/>
  <c r="R112" i="13"/>
  <c r="T112" i="13"/>
  <c r="R113" i="13"/>
  <c r="T113" i="13"/>
  <c r="R114" i="13"/>
  <c r="T114" i="13"/>
  <c r="R115" i="13"/>
  <c r="T115" i="13"/>
  <c r="R116" i="13"/>
  <c r="T116" i="13"/>
  <c r="R117" i="13"/>
  <c r="T117" i="13"/>
  <c r="R118" i="13"/>
  <c r="T118" i="13"/>
  <c r="R119" i="13"/>
  <c r="T119" i="13"/>
  <c r="R120" i="13"/>
  <c r="T120" i="13"/>
  <c r="R121" i="13"/>
  <c r="T121" i="13"/>
  <c r="R122" i="13"/>
  <c r="T122" i="13"/>
  <c r="R123" i="13"/>
  <c r="T123" i="13"/>
  <c r="R124" i="13"/>
  <c r="T124" i="13"/>
  <c r="R125" i="13"/>
  <c r="T125" i="13"/>
  <c r="R126" i="13"/>
  <c r="T126" i="13"/>
  <c r="R127" i="13"/>
  <c r="T127" i="13"/>
  <c r="R128" i="13"/>
  <c r="T128" i="13"/>
  <c r="R129" i="13"/>
  <c r="T129" i="13"/>
  <c r="R130" i="13"/>
  <c r="T130" i="13"/>
  <c r="R131" i="13"/>
  <c r="T131" i="13"/>
  <c r="R132" i="13"/>
  <c r="T132" i="13"/>
  <c r="R133" i="13"/>
  <c r="T133" i="13"/>
  <c r="R134" i="13"/>
  <c r="T134" i="13"/>
  <c r="R135" i="13"/>
  <c r="T135" i="13"/>
  <c r="R136" i="13"/>
  <c r="T136" i="13"/>
  <c r="R137" i="13"/>
  <c r="T137" i="13"/>
  <c r="R138" i="13"/>
  <c r="T138" i="13"/>
  <c r="R139" i="13"/>
  <c r="T139" i="13"/>
  <c r="R140" i="13"/>
  <c r="T140" i="13"/>
  <c r="R141" i="13"/>
  <c r="T141" i="13"/>
  <c r="R142" i="13"/>
  <c r="T142" i="13"/>
  <c r="R143" i="13"/>
  <c r="T143" i="13"/>
  <c r="R144" i="13"/>
  <c r="T144" i="13"/>
  <c r="R145" i="13"/>
  <c r="T145" i="13"/>
  <c r="R146" i="13"/>
  <c r="T146" i="13"/>
  <c r="R147" i="13"/>
  <c r="T147" i="13"/>
  <c r="R148" i="13"/>
  <c r="T148" i="13"/>
  <c r="R149" i="13"/>
  <c r="T149" i="13"/>
  <c r="R150" i="13"/>
  <c r="T150" i="13"/>
  <c r="R151" i="13"/>
  <c r="T151" i="13"/>
  <c r="R152" i="13"/>
  <c r="T152" i="13"/>
  <c r="R153" i="13"/>
  <c r="T153" i="13"/>
  <c r="R154" i="13"/>
  <c r="T154" i="13"/>
  <c r="R155" i="13"/>
  <c r="T155" i="13"/>
  <c r="R156" i="13"/>
  <c r="T156" i="13"/>
  <c r="R157" i="13"/>
  <c r="T157" i="13"/>
  <c r="R158" i="13"/>
  <c r="T158" i="13"/>
  <c r="R159" i="13"/>
  <c r="T159" i="13"/>
  <c r="R160" i="13"/>
  <c r="T160" i="13"/>
  <c r="R161" i="13"/>
  <c r="T161" i="13"/>
  <c r="R162" i="13"/>
  <c r="T162" i="13"/>
  <c r="R163" i="13"/>
  <c r="T163" i="13"/>
  <c r="R164" i="13"/>
  <c r="T164" i="13"/>
  <c r="R165" i="13"/>
  <c r="T165" i="13"/>
  <c r="R166" i="13"/>
  <c r="T166" i="13"/>
  <c r="R167" i="13"/>
  <c r="T167" i="13"/>
  <c r="R168" i="13"/>
  <c r="T168" i="13"/>
  <c r="R169" i="13"/>
  <c r="T169" i="13"/>
  <c r="R170" i="13"/>
  <c r="T170" i="13"/>
  <c r="R171" i="13"/>
  <c r="T171" i="13"/>
  <c r="R172" i="13"/>
  <c r="T172" i="13"/>
  <c r="R173" i="13"/>
  <c r="T173" i="13"/>
  <c r="R174" i="13"/>
  <c r="T174" i="13"/>
  <c r="R175" i="13"/>
  <c r="T175" i="13"/>
  <c r="R176" i="13"/>
  <c r="T176" i="13"/>
  <c r="R177" i="13"/>
  <c r="T177" i="13"/>
  <c r="R178" i="13"/>
  <c r="T178" i="13"/>
  <c r="R179" i="13"/>
  <c r="T179" i="13"/>
  <c r="R180" i="13"/>
  <c r="T180" i="13"/>
  <c r="R181" i="13"/>
  <c r="T181" i="13"/>
  <c r="R182" i="13"/>
  <c r="T182" i="13"/>
  <c r="R183" i="13"/>
  <c r="T183" i="13"/>
  <c r="R184" i="13"/>
  <c r="T184" i="13"/>
  <c r="R185" i="13"/>
  <c r="T185" i="13"/>
  <c r="R186" i="13"/>
  <c r="T186" i="13"/>
  <c r="R187" i="13"/>
  <c r="T187" i="13"/>
  <c r="R188" i="13"/>
  <c r="T188" i="13"/>
  <c r="R189" i="13"/>
  <c r="T189" i="13"/>
  <c r="R190" i="13"/>
  <c r="T190" i="13"/>
  <c r="R191" i="13"/>
  <c r="T191" i="13"/>
  <c r="R192" i="13"/>
  <c r="T192" i="13"/>
  <c r="R193" i="13"/>
  <c r="T193" i="13"/>
  <c r="R194" i="13"/>
  <c r="T194" i="13"/>
  <c r="R195" i="13"/>
  <c r="T195" i="13"/>
  <c r="R196" i="13"/>
  <c r="T196" i="13"/>
  <c r="R197" i="13"/>
  <c r="T197" i="13"/>
  <c r="R198" i="13"/>
  <c r="T198" i="13"/>
  <c r="R199" i="13"/>
  <c r="T199" i="13"/>
  <c r="R200" i="13"/>
  <c r="T200" i="13"/>
  <c r="R201" i="13"/>
  <c r="T201" i="13"/>
  <c r="R202" i="13"/>
  <c r="T202" i="13"/>
  <c r="R203" i="13"/>
  <c r="T203" i="13"/>
  <c r="R204" i="13"/>
  <c r="T204" i="13"/>
  <c r="R205" i="13"/>
  <c r="T205" i="13"/>
  <c r="R206" i="13"/>
  <c r="T206" i="13"/>
  <c r="R207" i="13"/>
  <c r="T207" i="13"/>
  <c r="R208" i="13"/>
  <c r="T208" i="13"/>
  <c r="R209" i="13"/>
  <c r="T209" i="13"/>
  <c r="R210" i="13"/>
  <c r="T210" i="13"/>
  <c r="R211" i="13"/>
  <c r="T211" i="13"/>
  <c r="R212" i="13"/>
  <c r="T212" i="13"/>
  <c r="R213" i="13"/>
  <c r="T213" i="13"/>
  <c r="R214" i="13"/>
  <c r="T214" i="13"/>
  <c r="R215" i="13"/>
  <c r="T215" i="13"/>
  <c r="R216" i="13"/>
  <c r="T216" i="13"/>
  <c r="R217" i="13"/>
  <c r="T217" i="13"/>
  <c r="R218" i="13"/>
  <c r="T218" i="13"/>
  <c r="R219" i="13"/>
  <c r="T219" i="13"/>
  <c r="R220" i="13"/>
  <c r="T220" i="13"/>
  <c r="R221" i="13"/>
  <c r="T221" i="13"/>
  <c r="R222" i="13"/>
  <c r="T222" i="13"/>
  <c r="R223" i="13"/>
  <c r="T223" i="13"/>
  <c r="R224" i="13"/>
  <c r="T224" i="13"/>
  <c r="R225" i="13"/>
  <c r="T225" i="13"/>
  <c r="R226" i="13"/>
  <c r="T226" i="13"/>
  <c r="R227" i="13"/>
  <c r="T227" i="13"/>
  <c r="R228" i="13"/>
  <c r="T228" i="13"/>
  <c r="R229" i="13"/>
  <c r="T229" i="13"/>
  <c r="R230" i="13"/>
  <c r="T230" i="13"/>
  <c r="R231" i="13"/>
  <c r="T231" i="13"/>
  <c r="R232" i="13"/>
  <c r="T232" i="13"/>
  <c r="R233" i="13"/>
  <c r="T233" i="13"/>
  <c r="R234" i="13"/>
  <c r="T234" i="13"/>
  <c r="R235" i="13"/>
  <c r="T235" i="13"/>
  <c r="R236" i="13"/>
  <c r="T236" i="13"/>
  <c r="R237" i="13"/>
  <c r="T237" i="13"/>
  <c r="R238" i="13"/>
  <c r="T238" i="13"/>
  <c r="R239" i="13"/>
  <c r="T239" i="13"/>
  <c r="R240" i="13"/>
  <c r="T240" i="13"/>
  <c r="R241" i="13"/>
  <c r="T241" i="13"/>
  <c r="R242" i="13"/>
  <c r="T242" i="13"/>
  <c r="R243" i="13"/>
  <c r="T243" i="13"/>
  <c r="R244" i="13"/>
  <c r="T244" i="13"/>
  <c r="R245" i="13"/>
  <c r="T245" i="13"/>
  <c r="R246" i="13"/>
  <c r="T246" i="13"/>
  <c r="R247" i="13"/>
  <c r="T247" i="13"/>
  <c r="R248" i="13"/>
  <c r="T248" i="13"/>
  <c r="R249" i="13"/>
  <c r="T249" i="13"/>
  <c r="R250" i="13"/>
  <c r="T250" i="13"/>
  <c r="R251" i="13"/>
  <c r="T251" i="13"/>
  <c r="R252" i="13"/>
  <c r="T252" i="13"/>
  <c r="R253" i="13"/>
  <c r="T253" i="13"/>
  <c r="R254" i="13"/>
  <c r="T254" i="13"/>
  <c r="R255" i="13"/>
  <c r="T255" i="13"/>
  <c r="R256" i="13"/>
  <c r="T256" i="13"/>
  <c r="R257" i="13"/>
  <c r="T257" i="13"/>
  <c r="R258" i="13"/>
  <c r="T258" i="13"/>
  <c r="R259" i="13"/>
  <c r="T259" i="13"/>
  <c r="R260" i="13"/>
  <c r="T260" i="13"/>
  <c r="R261" i="13"/>
  <c r="T261" i="13"/>
  <c r="R262" i="13"/>
  <c r="T262" i="13"/>
  <c r="R263" i="13"/>
  <c r="T263" i="13"/>
  <c r="R264" i="13"/>
  <c r="T264" i="13"/>
  <c r="R265" i="13"/>
  <c r="T265" i="13"/>
  <c r="R266" i="13"/>
  <c r="T266" i="13"/>
  <c r="R267" i="13"/>
  <c r="T267" i="13"/>
  <c r="R268" i="13"/>
  <c r="T268" i="13"/>
  <c r="R269" i="13"/>
  <c r="T269" i="13"/>
  <c r="R270" i="13"/>
  <c r="T270" i="13"/>
  <c r="R271" i="13"/>
  <c r="T271" i="13"/>
  <c r="R272" i="13"/>
  <c r="T272" i="13"/>
  <c r="R273" i="13"/>
  <c r="T273" i="13"/>
  <c r="R274" i="13"/>
  <c r="T274" i="13"/>
  <c r="R275" i="13"/>
  <c r="T275" i="13"/>
  <c r="R276" i="13"/>
  <c r="T276" i="13"/>
  <c r="R277" i="13"/>
  <c r="T277" i="13"/>
  <c r="R278" i="13"/>
  <c r="T278" i="13"/>
  <c r="R279" i="13"/>
  <c r="T279" i="13"/>
  <c r="R280" i="13"/>
  <c r="T280" i="13"/>
  <c r="R281" i="13"/>
  <c r="T281" i="13"/>
  <c r="R282" i="13"/>
  <c r="T282" i="13"/>
  <c r="R283" i="13"/>
  <c r="T283" i="13"/>
  <c r="R284" i="13"/>
  <c r="T284" i="13"/>
  <c r="R285" i="13"/>
  <c r="T285" i="13"/>
  <c r="R286" i="13"/>
  <c r="T286" i="13"/>
  <c r="R287" i="13"/>
  <c r="T287" i="13"/>
  <c r="R288" i="13"/>
  <c r="T288" i="13"/>
  <c r="R289" i="13"/>
  <c r="T289" i="13"/>
  <c r="R290" i="13"/>
  <c r="T290" i="13"/>
  <c r="R291" i="13"/>
  <c r="T291" i="13"/>
  <c r="R292" i="13"/>
  <c r="T292" i="13"/>
  <c r="R293" i="13"/>
  <c r="T293" i="13"/>
  <c r="R294" i="13"/>
  <c r="T294" i="13"/>
  <c r="R295" i="13"/>
  <c r="T295" i="13"/>
  <c r="R296" i="13"/>
  <c r="T296" i="13"/>
  <c r="R297" i="13"/>
  <c r="T297" i="13"/>
  <c r="R298" i="13"/>
  <c r="T298" i="13"/>
  <c r="R299" i="13"/>
  <c r="T299" i="13"/>
  <c r="R300" i="13"/>
  <c r="T300" i="13"/>
  <c r="R5" i="13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5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2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1" i="9"/>
  <c r="Y242" i="9"/>
  <c r="Y243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291" i="9"/>
  <c r="Y292" i="9"/>
  <c r="Y293" i="9"/>
  <c r="Y294" i="9"/>
  <c r="Y295" i="9"/>
  <c r="Y296" i="9"/>
  <c r="Y297" i="9"/>
  <c r="Y298" i="9"/>
  <c r="Y299" i="9"/>
  <c r="Y300" i="9"/>
  <c r="Y301" i="9"/>
  <c r="Y302" i="9"/>
  <c r="Y303" i="9"/>
  <c r="Y304" i="9"/>
  <c r="Y305" i="9"/>
  <c r="Y306" i="9"/>
  <c r="Y307" i="9"/>
  <c r="Y308" i="9"/>
  <c r="Y309" i="9"/>
  <c r="Y310" i="9"/>
  <c r="Y311" i="9"/>
  <c r="Y312" i="9"/>
  <c r="Y313" i="9"/>
  <c r="Y314" i="9"/>
  <c r="Y315" i="9"/>
  <c r="Y316" i="9"/>
  <c r="Y317" i="9"/>
  <c r="Y318" i="9"/>
  <c r="Y319" i="9"/>
  <c r="Y320" i="9"/>
  <c r="Y321" i="9"/>
  <c r="Y322" i="9"/>
  <c r="Y323" i="9"/>
  <c r="Y324" i="9"/>
  <c r="Y325" i="9"/>
  <c r="Y326" i="9"/>
  <c r="Y327" i="9"/>
  <c r="Y328" i="9"/>
  <c r="Y329" i="9"/>
  <c r="Y330" i="9"/>
  <c r="Y331" i="9"/>
  <c r="Y332" i="9"/>
  <c r="Y333" i="9"/>
  <c r="Y334" i="9"/>
  <c r="Y335" i="9"/>
  <c r="Y336" i="9"/>
  <c r="Y337" i="9"/>
  <c r="Y338" i="9"/>
  <c r="Y339" i="9"/>
  <c r="Y340" i="9"/>
  <c r="Y341" i="9"/>
  <c r="Y342" i="9"/>
  <c r="Y343" i="9"/>
  <c r="Y344" i="9"/>
  <c r="Y345" i="9"/>
  <c r="Y346" i="9"/>
  <c r="Y347" i="9"/>
  <c r="Y348" i="9"/>
  <c r="Y349" i="9"/>
  <c r="Y350" i="9"/>
  <c r="Y35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AA203" i="9"/>
  <c r="AA204" i="9"/>
  <c r="AA205" i="9"/>
  <c r="AA206" i="9"/>
  <c r="AA207" i="9"/>
  <c r="AA208" i="9"/>
  <c r="AA209" i="9"/>
  <c r="AA210" i="9"/>
  <c r="AA211" i="9"/>
  <c r="AA212" i="9"/>
  <c r="AA213" i="9"/>
  <c r="AA214" i="9"/>
  <c r="AA215" i="9"/>
  <c r="AA216" i="9"/>
  <c r="AA217" i="9"/>
  <c r="AA218" i="9"/>
  <c r="AA219" i="9"/>
  <c r="AA220" i="9"/>
  <c r="AA221" i="9"/>
  <c r="AA222" i="9"/>
  <c r="AA223" i="9"/>
  <c r="AA224" i="9"/>
  <c r="AA225" i="9"/>
  <c r="AA226" i="9"/>
  <c r="AA227" i="9"/>
  <c r="AA228" i="9"/>
  <c r="AA229" i="9"/>
  <c r="AA230" i="9"/>
  <c r="AA231" i="9"/>
  <c r="AA232" i="9"/>
  <c r="AA233" i="9"/>
  <c r="AA234" i="9"/>
  <c r="AA235" i="9"/>
  <c r="AA236" i="9"/>
  <c r="AA237" i="9"/>
  <c r="AA238" i="9"/>
  <c r="AA239" i="9"/>
  <c r="AA240" i="9"/>
  <c r="AA241" i="9"/>
  <c r="AA242" i="9"/>
  <c r="AA243" i="9"/>
  <c r="AA244" i="9"/>
  <c r="AA245" i="9"/>
  <c r="AA246" i="9"/>
  <c r="AA247" i="9"/>
  <c r="AA248" i="9"/>
  <c r="AA249" i="9"/>
  <c r="AA250" i="9"/>
  <c r="AA251" i="9"/>
  <c r="AA252" i="9"/>
  <c r="AA253" i="9"/>
  <c r="AA254" i="9"/>
  <c r="AA255" i="9"/>
  <c r="AA256" i="9"/>
  <c r="AA257" i="9"/>
  <c r="AA258" i="9"/>
  <c r="AA259" i="9"/>
  <c r="AA260" i="9"/>
  <c r="AA261" i="9"/>
  <c r="AA262" i="9"/>
  <c r="AA263" i="9"/>
  <c r="AA264" i="9"/>
  <c r="AA265" i="9"/>
  <c r="AA266" i="9"/>
  <c r="AA267" i="9"/>
  <c r="AA268" i="9"/>
  <c r="AA269" i="9"/>
  <c r="AA270" i="9"/>
  <c r="AA271" i="9"/>
  <c r="AA272" i="9"/>
  <c r="AA273" i="9"/>
  <c r="AA274" i="9"/>
  <c r="AA275" i="9"/>
  <c r="AA276" i="9"/>
  <c r="AA277" i="9"/>
  <c r="AA278" i="9"/>
  <c r="AA279" i="9"/>
  <c r="AA280" i="9"/>
  <c r="AA281" i="9"/>
  <c r="AA282" i="9"/>
  <c r="AA283" i="9"/>
  <c r="AA284" i="9"/>
  <c r="AA285" i="9"/>
  <c r="AA286" i="9"/>
  <c r="AA287" i="9"/>
  <c r="AA288" i="9"/>
  <c r="AA289" i="9"/>
  <c r="AA290" i="9"/>
  <c r="AA291" i="9"/>
  <c r="AA292" i="9"/>
  <c r="AA293" i="9"/>
  <c r="AA294" i="9"/>
  <c r="AA295" i="9"/>
  <c r="AA296" i="9"/>
  <c r="AA297" i="9"/>
  <c r="AA298" i="9"/>
  <c r="AA299" i="9"/>
  <c r="AA300" i="9"/>
  <c r="AA301" i="9"/>
  <c r="AA302" i="9"/>
  <c r="AA303" i="9"/>
  <c r="AA304" i="9"/>
  <c r="AA305" i="9"/>
  <c r="AA306" i="9"/>
  <c r="AA307" i="9"/>
  <c r="AA308" i="9"/>
  <c r="AA309" i="9"/>
  <c r="AA310" i="9"/>
  <c r="AA311" i="9"/>
  <c r="AA312" i="9"/>
  <c r="AA313" i="9"/>
  <c r="AA314" i="9"/>
  <c r="AA315" i="9"/>
  <c r="AA316" i="9"/>
  <c r="AA317" i="9"/>
  <c r="AA318" i="9"/>
  <c r="AA319" i="9"/>
  <c r="AA320" i="9"/>
  <c r="AA321" i="9"/>
  <c r="AA322" i="9"/>
  <c r="AA323" i="9"/>
  <c r="AA324" i="9"/>
  <c r="AA325" i="9"/>
  <c r="AA326" i="9"/>
  <c r="AA327" i="9"/>
  <c r="AA328" i="9"/>
  <c r="AA329" i="9"/>
  <c r="AA330" i="9"/>
  <c r="AA331" i="9"/>
  <c r="AA332" i="9"/>
  <c r="AA333" i="9"/>
  <c r="AA334" i="9"/>
  <c r="AA335" i="9"/>
  <c r="AA336" i="9"/>
  <c r="AA337" i="9"/>
  <c r="AA338" i="9"/>
  <c r="AA339" i="9"/>
  <c r="AA340" i="9"/>
  <c r="AA341" i="9"/>
  <c r="AA342" i="9"/>
  <c r="AA343" i="9"/>
  <c r="AA344" i="9"/>
  <c r="AA345" i="9"/>
  <c r="AA346" i="9"/>
  <c r="AA347" i="9"/>
  <c r="AA348" i="9"/>
  <c r="AA349" i="9"/>
  <c r="AA350" i="9"/>
  <c r="AA351" i="9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T44" i="42"/>
  <c r="T42" i="42"/>
  <c r="T47" i="42"/>
  <c r="T45" i="42"/>
  <c r="T38" i="42"/>
  <c r="T40" i="42"/>
  <c r="T39" i="42"/>
  <c r="T46" i="42"/>
  <c r="T43" i="42"/>
  <c r="T41" i="42"/>
  <c r="T29" i="42"/>
  <c r="T26" i="42"/>
  <c r="T32" i="42"/>
  <c r="T30" i="42"/>
  <c r="T27" i="42"/>
  <c r="T28" i="42"/>
  <c r="T31" i="42"/>
  <c r="H38" i="42"/>
  <c r="H39" i="42"/>
  <c r="H40" i="42"/>
  <c r="H42" i="42"/>
  <c r="H41" i="42"/>
  <c r="H43" i="42"/>
  <c r="H45" i="42"/>
  <c r="H44" i="42"/>
  <c r="H46" i="42"/>
  <c r="H47" i="42"/>
  <c r="H32" i="42"/>
  <c r="H31" i="42"/>
  <c r="H30" i="42"/>
  <c r="H29" i="42"/>
  <c r="H28" i="42"/>
  <c r="H27" i="42"/>
  <c r="H26" i="42"/>
  <c r="T9" i="42"/>
  <c r="T15" i="42"/>
  <c r="T13" i="42"/>
  <c r="T6" i="42"/>
  <c r="T5" i="42"/>
  <c r="T10" i="42"/>
  <c r="T14" i="42"/>
  <c r="T7" i="42"/>
  <c r="T18" i="42"/>
  <c r="T11" i="42"/>
  <c r="T19" i="42"/>
  <c r="T16" i="42"/>
  <c r="T12" i="42"/>
  <c r="T4" i="42"/>
  <c r="T17" i="42"/>
  <c r="T8" i="42"/>
  <c r="H19" i="42"/>
  <c r="H16" i="42"/>
  <c r="H12" i="42"/>
  <c r="H15" i="42"/>
  <c r="H10" i="42"/>
  <c r="H11" i="42"/>
  <c r="H8" i="42"/>
  <c r="H9" i="42"/>
  <c r="H17" i="42"/>
  <c r="H13" i="42"/>
  <c r="H14" i="42"/>
  <c r="H18" i="42"/>
  <c r="H5" i="42"/>
  <c r="H7" i="42"/>
  <c r="H6" i="42"/>
  <c r="H4" i="42"/>
  <c r="BC4" i="38"/>
  <c r="BC5" i="38"/>
  <c r="BC3" i="38"/>
  <c r="BA4" i="38"/>
  <c r="BA5" i="38"/>
  <c r="BA3" i="38"/>
  <c r="AW4" i="38"/>
  <c r="AW5" i="38"/>
  <c r="AW3" i="38"/>
  <c r="AU4" i="38"/>
  <c r="AU5" i="38"/>
  <c r="AU3" i="38"/>
  <c r="I8" i="7"/>
  <c r="I10" i="7"/>
  <c r="I11" i="7"/>
  <c r="I12" i="7"/>
  <c r="I16" i="7"/>
  <c r="I18" i="7"/>
  <c r="I19" i="7"/>
  <c r="I20" i="7"/>
  <c r="I24" i="7"/>
  <c r="I26" i="7"/>
  <c r="I27" i="7"/>
  <c r="I28" i="7"/>
  <c r="I32" i="7"/>
  <c r="I34" i="7"/>
  <c r="I35" i="7"/>
  <c r="I36" i="7"/>
  <c r="I40" i="7"/>
  <c r="I42" i="7"/>
  <c r="I43" i="7"/>
  <c r="I44" i="7"/>
  <c r="I48" i="7"/>
  <c r="I50" i="7"/>
  <c r="I51" i="7"/>
  <c r="I52" i="7"/>
  <c r="J3" i="7"/>
  <c r="I13" i="7" s="1"/>
  <c r="I49" i="7" l="1"/>
  <c r="I41" i="7"/>
  <c r="I33" i="7"/>
  <c r="I25" i="7"/>
  <c r="I17" i="7"/>
  <c r="I9" i="7"/>
  <c r="I47" i="7"/>
  <c r="I39" i="7"/>
  <c r="I31" i="7"/>
  <c r="I23" i="7"/>
  <c r="I15" i="7"/>
  <c r="I7" i="7"/>
  <c r="I6" i="7"/>
  <c r="I46" i="7"/>
  <c r="I38" i="7"/>
  <c r="I30" i="7"/>
  <c r="I22" i="7"/>
  <c r="I14" i="7"/>
  <c r="I53" i="7"/>
  <c r="I45" i="7"/>
  <c r="I37" i="7"/>
  <c r="I29" i="7"/>
  <c r="I21" i="7"/>
  <c r="BP12" i="39"/>
  <c r="BP13" i="39"/>
  <c r="BP14" i="39"/>
  <c r="BP15" i="39"/>
  <c r="BP16" i="39"/>
  <c r="BP17" i="39"/>
  <c r="BP18" i="39"/>
  <c r="BP19" i="39"/>
  <c r="BP20" i="39"/>
  <c r="BP21" i="39"/>
  <c r="BP22" i="39"/>
  <c r="BP23" i="39"/>
  <c r="BP24" i="39"/>
  <c r="BP25" i="39"/>
  <c r="BP26" i="39"/>
  <c r="BP27" i="39"/>
  <c r="BP28" i="39"/>
  <c r="BP29" i="39"/>
  <c r="BP30" i="39"/>
  <c r="BP31" i="39"/>
  <c r="BP32" i="39"/>
  <c r="BP33" i="39"/>
  <c r="BP34" i="39"/>
  <c r="BP35" i="39"/>
  <c r="BP36" i="39"/>
  <c r="BP37" i="39"/>
  <c r="BP38" i="39"/>
  <c r="BP39" i="39"/>
  <c r="BP40" i="39"/>
  <c r="BP41" i="39"/>
  <c r="BP42" i="39"/>
  <c r="BP43" i="39"/>
  <c r="BP44" i="39"/>
  <c r="BP45" i="39"/>
  <c r="BP46" i="39"/>
  <c r="BP47" i="39"/>
  <c r="BP48" i="39"/>
  <c r="BP49" i="39"/>
  <c r="BP50" i="39"/>
  <c r="BP51" i="39"/>
  <c r="BP52" i="39"/>
  <c r="BP53" i="39"/>
  <c r="BP54" i="39"/>
  <c r="BP55" i="39"/>
  <c r="BP56" i="39"/>
  <c r="BP57" i="39"/>
  <c r="BP58" i="39"/>
  <c r="BP59" i="39"/>
  <c r="BP60" i="39"/>
  <c r="BP61" i="39"/>
  <c r="BP62" i="39"/>
  <c r="BP63" i="39"/>
  <c r="BP64" i="39"/>
  <c r="BP65" i="39"/>
  <c r="BP66" i="39"/>
  <c r="BP67" i="39"/>
  <c r="BP68" i="39"/>
  <c r="BP69" i="39"/>
  <c r="BP70" i="39"/>
  <c r="BP71" i="39"/>
  <c r="BP72" i="39"/>
  <c r="BP73" i="39"/>
  <c r="BP74" i="39"/>
  <c r="BP75" i="39"/>
  <c r="BP76" i="39"/>
  <c r="BP77" i="39"/>
  <c r="BP78" i="39"/>
  <c r="BP79" i="39"/>
  <c r="BP80" i="39"/>
  <c r="BP81" i="39"/>
  <c r="BP82" i="39"/>
  <c r="BP83" i="39"/>
  <c r="BP84" i="39"/>
  <c r="BP85" i="39"/>
  <c r="BP86" i="39"/>
  <c r="BP87" i="39"/>
  <c r="BP88" i="39"/>
  <c r="BP89" i="39"/>
  <c r="BP90" i="39"/>
  <c r="BP91" i="39"/>
  <c r="BP92" i="39"/>
  <c r="BP93" i="39"/>
  <c r="BP94" i="39"/>
  <c r="BP95" i="39"/>
  <c r="BP96" i="39"/>
  <c r="BP97" i="39"/>
  <c r="BP98" i="39"/>
  <c r="BP99" i="39"/>
  <c r="BP100" i="39"/>
  <c r="BP101" i="39"/>
  <c r="BP102" i="39"/>
  <c r="BP103" i="39"/>
  <c r="BP104" i="39"/>
  <c r="BP105" i="39"/>
  <c r="BP106" i="39"/>
  <c r="BP107" i="39"/>
  <c r="BP108" i="39"/>
  <c r="BP109" i="39"/>
  <c r="BP110" i="39"/>
  <c r="BP111" i="39"/>
  <c r="BP112" i="39"/>
  <c r="BP113" i="39"/>
  <c r="BP114" i="39"/>
  <c r="BP115" i="39"/>
  <c r="BP116" i="39"/>
  <c r="BP117" i="39"/>
  <c r="BP118" i="39"/>
  <c r="BP119" i="39"/>
  <c r="BP120" i="39"/>
  <c r="BP121" i="39"/>
  <c r="BP122" i="39"/>
  <c r="BP123" i="39"/>
  <c r="BP124" i="39"/>
  <c r="BP125" i="39"/>
  <c r="BP126" i="39"/>
  <c r="BP127" i="39"/>
  <c r="BP128" i="39"/>
  <c r="BP129" i="39"/>
  <c r="BP130" i="39"/>
  <c r="BP131" i="39"/>
  <c r="BP132" i="39"/>
  <c r="BP133" i="39"/>
  <c r="BP11" i="39"/>
  <c r="AJ12" i="39"/>
  <c r="AJ13" i="39"/>
  <c r="AJ14" i="39"/>
  <c r="AJ15" i="39"/>
  <c r="AJ16" i="39"/>
  <c r="AJ17" i="39"/>
  <c r="AJ18" i="39"/>
  <c r="AJ19" i="39"/>
  <c r="AJ20" i="39"/>
  <c r="AJ21" i="39"/>
  <c r="AJ22" i="39"/>
  <c r="AJ23" i="39"/>
  <c r="AJ24" i="39"/>
  <c r="AJ25" i="39"/>
  <c r="AJ26" i="39"/>
  <c r="AJ27" i="39"/>
  <c r="AJ28" i="39"/>
  <c r="AJ29" i="39"/>
  <c r="AJ30" i="39"/>
  <c r="AJ31" i="39"/>
  <c r="AJ32" i="39"/>
  <c r="AJ33" i="39"/>
  <c r="AJ34" i="39"/>
  <c r="AJ35" i="39"/>
  <c r="AJ36" i="39"/>
  <c r="AJ37" i="39"/>
  <c r="AJ38" i="39"/>
  <c r="AJ39" i="39"/>
  <c r="AJ40" i="39"/>
  <c r="AJ41" i="39"/>
  <c r="AJ42" i="39"/>
  <c r="AJ43" i="39"/>
  <c r="AJ44" i="39"/>
  <c r="AJ45" i="39"/>
  <c r="AJ46" i="39"/>
  <c r="AJ47" i="39"/>
  <c r="AJ48" i="39"/>
  <c r="AJ49" i="39"/>
  <c r="AJ50" i="39"/>
  <c r="AJ51" i="39"/>
  <c r="AJ52" i="39"/>
  <c r="AJ53" i="39"/>
  <c r="AJ54" i="39"/>
  <c r="AJ55" i="39"/>
  <c r="AJ56" i="39"/>
  <c r="AJ57" i="39"/>
  <c r="AJ58" i="39"/>
  <c r="AJ59" i="39"/>
  <c r="AJ60" i="39"/>
  <c r="AJ61" i="39"/>
  <c r="AJ62" i="39"/>
  <c r="AJ63" i="39"/>
  <c r="AJ64" i="39"/>
  <c r="AJ65" i="39"/>
  <c r="AJ66" i="39"/>
  <c r="AJ67" i="39"/>
  <c r="AJ68" i="39"/>
  <c r="AJ69" i="39"/>
  <c r="AJ70" i="39"/>
  <c r="AJ71" i="39"/>
  <c r="AJ72" i="39"/>
  <c r="AJ73" i="39"/>
  <c r="AJ74" i="39"/>
  <c r="AJ75" i="39"/>
  <c r="AJ76" i="39"/>
  <c r="AJ77" i="39"/>
  <c r="AJ78" i="39"/>
  <c r="AJ79" i="39"/>
  <c r="AJ80" i="39"/>
  <c r="AJ81" i="39"/>
  <c r="AJ82" i="39"/>
  <c r="AJ83" i="39"/>
  <c r="AJ84" i="39"/>
  <c r="AJ85" i="39"/>
  <c r="AJ86" i="39"/>
  <c r="AJ87" i="39"/>
  <c r="AJ88" i="39"/>
  <c r="AJ89" i="39"/>
  <c r="AJ90" i="39"/>
  <c r="AJ91" i="39"/>
  <c r="AJ92" i="39"/>
  <c r="AJ93" i="39"/>
  <c r="AJ94" i="39"/>
  <c r="AJ95" i="39"/>
  <c r="AJ96" i="39"/>
  <c r="AJ97" i="39"/>
  <c r="AJ98" i="39"/>
  <c r="AJ99" i="39"/>
  <c r="AJ100" i="39"/>
  <c r="AJ101" i="39"/>
  <c r="AJ102" i="39"/>
  <c r="AJ103" i="39"/>
  <c r="AJ104" i="39"/>
  <c r="AJ105" i="39"/>
  <c r="AJ106" i="39"/>
  <c r="AJ107" i="39"/>
  <c r="AJ108" i="39"/>
  <c r="AJ109" i="39"/>
  <c r="AJ110" i="39"/>
  <c r="AJ111" i="39"/>
  <c r="AJ112" i="39"/>
  <c r="AJ113" i="39"/>
  <c r="AJ114" i="39"/>
  <c r="AJ115" i="39"/>
  <c r="AJ116" i="39"/>
  <c r="AJ117" i="39"/>
  <c r="AJ118" i="39"/>
  <c r="AJ119" i="39"/>
  <c r="AJ120" i="39"/>
  <c r="AJ121" i="39"/>
  <c r="AJ122" i="39"/>
  <c r="AJ123" i="39"/>
  <c r="AJ124" i="39"/>
  <c r="AJ125" i="39"/>
  <c r="AJ126" i="39"/>
  <c r="AJ127" i="39"/>
  <c r="AJ128" i="39"/>
  <c r="AJ129" i="39"/>
  <c r="AJ130" i="39"/>
  <c r="AJ131" i="39"/>
  <c r="AJ132" i="39"/>
  <c r="AJ133" i="39"/>
  <c r="AJ134" i="39"/>
  <c r="AJ135" i="39"/>
  <c r="AJ136" i="39"/>
  <c r="AJ137" i="39"/>
  <c r="AJ138" i="39"/>
  <c r="AJ139" i="39"/>
  <c r="AJ140" i="39"/>
  <c r="AJ141" i="39"/>
  <c r="AJ142" i="39"/>
  <c r="AJ143" i="39"/>
  <c r="AJ144" i="39"/>
  <c r="AJ145" i="39"/>
  <c r="AJ146" i="39"/>
  <c r="AJ147" i="39"/>
  <c r="AJ148" i="39"/>
  <c r="AJ149" i="39"/>
  <c r="AJ150" i="39"/>
  <c r="AJ151" i="39"/>
  <c r="AJ152" i="39"/>
  <c r="AJ153" i="39"/>
  <c r="AJ154" i="39"/>
  <c r="AJ155" i="39"/>
  <c r="AJ156" i="39"/>
  <c r="AJ157" i="39"/>
  <c r="AJ158" i="39"/>
  <c r="AJ159" i="39"/>
  <c r="AJ160" i="39"/>
  <c r="AJ161" i="39"/>
  <c r="AJ162" i="39"/>
  <c r="AJ163" i="39"/>
  <c r="AJ164" i="39"/>
  <c r="AJ165" i="39"/>
  <c r="AJ166" i="39"/>
  <c r="AJ167" i="39"/>
  <c r="AJ168" i="39"/>
  <c r="AJ169" i="39"/>
  <c r="AJ170" i="39"/>
  <c r="AJ171" i="39"/>
  <c r="AJ172" i="39"/>
  <c r="AJ173" i="39"/>
  <c r="AJ174" i="39"/>
  <c r="AJ175" i="39"/>
  <c r="AJ176" i="39"/>
  <c r="AJ177" i="39"/>
  <c r="AJ178" i="39"/>
  <c r="AJ179" i="39"/>
  <c r="AJ180" i="39"/>
  <c r="AJ181" i="39"/>
  <c r="AJ182" i="39"/>
  <c r="AJ183" i="39"/>
  <c r="AJ184" i="39"/>
  <c r="AJ185" i="39"/>
  <c r="AJ186" i="39"/>
  <c r="AJ187" i="39"/>
  <c r="AJ188" i="39"/>
  <c r="AJ189" i="39"/>
  <c r="AJ190" i="39"/>
  <c r="AJ191" i="39"/>
  <c r="AJ192" i="39"/>
  <c r="AJ193" i="39"/>
  <c r="AJ194" i="39"/>
  <c r="AJ195" i="39"/>
  <c r="AJ196" i="39"/>
  <c r="AJ197" i="39"/>
  <c r="AJ198" i="39"/>
  <c r="AJ199" i="39"/>
  <c r="AJ200" i="39"/>
  <c r="AJ201" i="39"/>
  <c r="AJ202" i="39"/>
  <c r="AJ203" i="39"/>
  <c r="AJ204" i="39"/>
  <c r="AJ205" i="39"/>
  <c r="AJ206" i="39"/>
  <c r="AJ207" i="39"/>
  <c r="AJ208" i="39"/>
  <c r="AJ209" i="39"/>
  <c r="AJ210" i="39"/>
  <c r="AJ211" i="39"/>
  <c r="AJ212" i="39"/>
  <c r="AJ213" i="39"/>
  <c r="AJ214" i="39"/>
  <c r="AJ215" i="39"/>
  <c r="AJ216" i="39"/>
  <c r="AJ217" i="39"/>
  <c r="AJ218" i="39"/>
  <c r="AJ219" i="39"/>
  <c r="AJ220" i="39"/>
  <c r="AJ221" i="39"/>
  <c r="AJ222" i="39"/>
  <c r="AJ223" i="39"/>
  <c r="AJ224" i="39"/>
  <c r="AJ225" i="39"/>
  <c r="AJ226" i="39"/>
  <c r="AJ227" i="39"/>
  <c r="AJ228" i="39"/>
  <c r="AJ229" i="39"/>
  <c r="AJ230" i="39"/>
  <c r="AJ231" i="39"/>
  <c r="AJ232" i="39"/>
  <c r="AJ233" i="39"/>
  <c r="AJ234" i="39"/>
  <c r="AJ235" i="39"/>
  <c r="AJ236" i="39"/>
  <c r="AJ237" i="39"/>
  <c r="AJ238" i="39"/>
  <c r="AJ239" i="39"/>
  <c r="AJ240" i="39"/>
  <c r="AJ241" i="39"/>
  <c r="AJ242" i="39"/>
  <c r="AJ243" i="39"/>
  <c r="AJ11" i="39"/>
  <c r="AK7" i="39"/>
  <c r="CI12" i="39"/>
  <c r="CI13" i="39"/>
  <c r="CI14" i="39"/>
  <c r="CI15" i="39"/>
  <c r="CI16" i="39"/>
  <c r="CI17" i="39"/>
  <c r="CI18" i="39"/>
  <c r="CI19" i="39"/>
  <c r="CI20" i="39"/>
  <c r="CI21" i="39"/>
  <c r="CI22" i="39"/>
  <c r="CI23" i="39"/>
  <c r="CI24" i="39"/>
  <c r="CI25" i="39"/>
  <c r="CI26" i="39"/>
  <c r="CI27" i="39"/>
  <c r="CI28" i="39"/>
  <c r="CI29" i="39"/>
  <c r="CI30" i="39"/>
  <c r="CI31" i="39"/>
  <c r="CI32" i="39"/>
  <c r="CI33" i="39"/>
  <c r="CI34" i="39"/>
  <c r="CI35" i="39"/>
  <c r="CI36" i="39"/>
  <c r="CI37" i="39"/>
  <c r="CI38" i="39"/>
  <c r="CI39" i="39"/>
  <c r="CI40" i="39"/>
  <c r="CI41" i="39"/>
  <c r="CI42" i="39"/>
  <c r="CI43" i="39"/>
  <c r="CI44" i="39"/>
  <c r="CI45" i="39"/>
  <c r="CI46" i="39"/>
  <c r="CI47" i="39"/>
  <c r="CI48" i="39"/>
  <c r="CI49" i="39"/>
  <c r="CI50" i="39"/>
  <c r="CI51" i="39"/>
  <c r="CI52" i="39"/>
  <c r="CI53" i="39"/>
  <c r="CI54" i="39"/>
  <c r="CI55" i="39"/>
  <c r="CI56" i="39"/>
  <c r="CI57" i="39"/>
  <c r="CI58" i="39"/>
  <c r="CI59" i="39"/>
  <c r="CI60" i="39"/>
  <c r="CI61" i="39"/>
  <c r="CI62" i="39"/>
  <c r="CI63" i="39"/>
  <c r="CI64" i="39"/>
  <c r="CI65" i="39"/>
  <c r="CI66" i="39"/>
  <c r="CI67" i="39"/>
  <c r="CI68" i="39"/>
  <c r="CI69" i="39"/>
  <c r="CI70" i="39"/>
  <c r="CI71" i="39"/>
  <c r="CI72" i="39"/>
  <c r="CI73" i="39"/>
  <c r="CI74" i="39"/>
  <c r="CI75" i="39"/>
  <c r="CI76" i="39"/>
  <c r="CI77" i="39"/>
  <c r="CI78" i="39"/>
  <c r="CI79" i="39"/>
  <c r="CI80" i="39"/>
  <c r="CI81" i="39"/>
  <c r="CI82" i="39"/>
  <c r="CI83" i="39"/>
  <c r="CI84" i="39"/>
  <c r="CI85" i="39"/>
  <c r="CI86" i="39"/>
  <c r="CI87" i="39"/>
  <c r="CI88" i="39"/>
  <c r="CI89" i="39"/>
  <c r="CI90" i="39"/>
  <c r="CI91" i="39"/>
  <c r="CI92" i="39"/>
  <c r="CI93" i="39"/>
  <c r="CI94" i="39"/>
  <c r="CI95" i="39"/>
  <c r="CI96" i="39"/>
  <c r="CI97" i="39"/>
  <c r="CI98" i="39"/>
  <c r="CI99" i="39"/>
  <c r="CI100" i="39"/>
  <c r="CI101" i="39"/>
  <c r="CI102" i="39"/>
  <c r="CI103" i="39"/>
  <c r="CI104" i="39"/>
  <c r="CI105" i="39"/>
  <c r="CI106" i="39"/>
  <c r="CI107" i="39"/>
  <c r="CI108" i="39"/>
  <c r="CI109" i="39"/>
  <c r="CI110" i="39"/>
  <c r="CI111" i="39"/>
  <c r="CI112" i="39"/>
  <c r="CI113" i="39"/>
  <c r="CI114" i="39"/>
  <c r="CI115" i="39"/>
  <c r="CI116" i="39"/>
  <c r="CI117" i="39"/>
  <c r="CI118" i="39"/>
  <c r="CI119" i="39"/>
  <c r="CI120" i="39"/>
  <c r="CI121" i="39"/>
  <c r="CI122" i="39"/>
  <c r="CI123" i="39"/>
  <c r="CI124" i="39"/>
  <c r="CI125" i="39"/>
  <c r="CI126" i="39"/>
  <c r="CI127" i="39"/>
  <c r="CI128" i="39"/>
  <c r="CI129" i="39"/>
  <c r="CI130" i="39"/>
  <c r="CI131" i="39"/>
  <c r="CI132" i="39"/>
  <c r="CI133" i="39"/>
  <c r="CI134" i="39"/>
  <c r="CI135" i="39"/>
  <c r="CI136" i="39"/>
  <c r="CI137" i="39"/>
  <c r="CI138" i="39"/>
  <c r="CI139" i="39"/>
  <c r="CI140" i="39"/>
  <c r="CI141" i="39"/>
  <c r="CI142" i="39"/>
  <c r="CI143" i="39"/>
  <c r="CI144" i="39"/>
  <c r="CI145" i="39"/>
  <c r="CI146" i="39"/>
  <c r="CI147" i="39"/>
  <c r="CI148" i="39"/>
  <c r="CI149" i="39"/>
  <c r="CI150" i="39"/>
  <c r="CI151" i="39"/>
  <c r="CI152" i="39"/>
  <c r="CI153" i="39"/>
  <c r="CI154" i="39"/>
  <c r="CI155" i="39"/>
  <c r="CI156" i="39"/>
  <c r="CI157" i="39"/>
  <c r="CI158" i="39"/>
  <c r="CI159" i="39"/>
  <c r="CI160" i="39"/>
  <c r="CI161" i="39"/>
  <c r="CI162" i="39"/>
  <c r="CI163" i="39"/>
  <c r="CI164" i="39"/>
  <c r="CI165" i="39"/>
  <c r="CI166" i="39"/>
  <c r="CI167" i="39"/>
  <c r="CI168" i="39"/>
  <c r="CI169" i="39"/>
  <c r="CI170" i="39"/>
  <c r="CI171" i="39"/>
  <c r="CI172" i="39"/>
  <c r="CI173" i="39"/>
  <c r="CI174" i="39"/>
  <c r="CI175" i="39"/>
  <c r="CI176" i="39"/>
  <c r="CI177" i="39"/>
  <c r="CI178" i="39"/>
  <c r="CI179" i="39"/>
  <c r="CI180" i="39"/>
  <c r="CI181" i="39"/>
  <c r="CI182" i="39"/>
  <c r="CI183" i="39"/>
  <c r="CI184" i="39"/>
  <c r="CI185" i="39"/>
  <c r="CI186" i="39"/>
  <c r="CI187" i="39"/>
  <c r="CI188" i="39"/>
  <c r="CI189" i="39"/>
  <c r="CI190" i="39"/>
  <c r="CI191" i="39"/>
  <c r="CI192" i="39"/>
  <c r="CI193" i="39"/>
  <c r="CI194" i="39"/>
  <c r="CI195" i="39"/>
  <c r="CI196" i="39"/>
  <c r="CI197" i="39"/>
  <c r="CI198" i="39"/>
  <c r="CI199" i="39"/>
  <c r="CI200" i="39"/>
  <c r="CI201" i="39"/>
  <c r="CI202" i="39"/>
  <c r="CI203" i="39"/>
  <c r="CI204" i="39"/>
  <c r="CI205" i="39"/>
  <c r="CI206" i="39"/>
  <c r="CI207" i="39"/>
  <c r="CI208" i="39"/>
  <c r="CI209" i="39"/>
  <c r="CI210" i="39"/>
  <c r="CI211" i="39"/>
  <c r="CI212" i="39"/>
  <c r="CI213" i="39"/>
  <c r="CI214" i="39"/>
  <c r="CI215" i="39"/>
  <c r="CI216" i="39"/>
  <c r="CI217" i="39"/>
  <c r="CI218" i="39"/>
  <c r="CI219" i="39"/>
  <c r="CI220" i="39"/>
  <c r="CI221" i="39"/>
  <c r="CI222" i="39"/>
  <c r="CI223" i="39"/>
  <c r="CI224" i="39"/>
  <c r="CI225" i="39"/>
  <c r="CI226" i="39"/>
  <c r="CI227" i="39"/>
  <c r="CI228" i="39"/>
  <c r="CI229" i="39"/>
  <c r="CI230" i="39"/>
  <c r="CI231" i="39"/>
  <c r="CI11" i="39"/>
  <c r="BW12" i="39"/>
  <c r="BW13" i="39"/>
  <c r="BW14" i="39"/>
  <c r="BW15" i="39"/>
  <c r="BW16" i="39"/>
  <c r="BW17" i="39"/>
  <c r="BW18" i="39"/>
  <c r="BW19" i="39"/>
  <c r="BW20" i="39"/>
  <c r="BW21" i="39"/>
  <c r="BW22" i="39"/>
  <c r="BW23" i="39"/>
  <c r="BW24" i="39"/>
  <c r="BW25" i="39"/>
  <c r="BW26" i="39"/>
  <c r="BW27" i="39"/>
  <c r="BW28" i="39"/>
  <c r="BW29" i="39"/>
  <c r="BW30" i="39"/>
  <c r="BW31" i="39"/>
  <c r="BW32" i="39"/>
  <c r="BW33" i="39"/>
  <c r="BW34" i="39"/>
  <c r="BW35" i="39"/>
  <c r="BW36" i="39"/>
  <c r="BW37" i="39"/>
  <c r="BW38" i="39"/>
  <c r="BW39" i="39"/>
  <c r="BW40" i="39"/>
  <c r="BW41" i="39"/>
  <c r="BW42" i="39"/>
  <c r="BW43" i="39"/>
  <c r="BW44" i="39"/>
  <c r="BW45" i="39"/>
  <c r="BW46" i="39"/>
  <c r="BW47" i="39"/>
  <c r="BW48" i="39"/>
  <c r="BW49" i="39"/>
  <c r="BW50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69" i="39"/>
  <c r="BW70" i="39"/>
  <c r="BW71" i="39"/>
  <c r="BW72" i="39"/>
  <c r="BW73" i="39"/>
  <c r="BW74" i="39"/>
  <c r="BW75" i="39"/>
  <c r="BW76" i="39"/>
  <c r="BW77" i="39"/>
  <c r="BW78" i="39"/>
  <c r="BW79" i="39"/>
  <c r="BW80" i="39"/>
  <c r="BW81" i="39"/>
  <c r="BW82" i="39"/>
  <c r="BW83" i="39"/>
  <c r="BW84" i="39"/>
  <c r="BW85" i="39"/>
  <c r="BW86" i="39"/>
  <c r="BW87" i="39"/>
  <c r="BW88" i="39"/>
  <c r="BW89" i="39"/>
  <c r="BW90" i="39"/>
  <c r="BW91" i="39"/>
  <c r="BW92" i="39"/>
  <c r="BW93" i="39"/>
  <c r="BW94" i="39"/>
  <c r="BW95" i="39"/>
  <c r="BW96" i="39"/>
  <c r="BW97" i="39"/>
  <c r="BW98" i="39"/>
  <c r="BW99" i="39"/>
  <c r="BW100" i="39"/>
  <c r="BW101" i="39"/>
  <c r="BW102" i="39"/>
  <c r="BW103" i="39"/>
  <c r="BW104" i="39"/>
  <c r="BW105" i="39"/>
  <c r="BW106" i="39"/>
  <c r="BW107" i="39"/>
  <c r="BW108" i="39"/>
  <c r="BW109" i="39"/>
  <c r="BW110" i="39"/>
  <c r="BW111" i="39"/>
  <c r="BW112" i="39"/>
  <c r="BW113" i="39"/>
  <c r="BW114" i="39"/>
  <c r="BW115" i="39"/>
  <c r="BW116" i="39"/>
  <c r="BW117" i="39"/>
  <c r="BW118" i="39"/>
  <c r="BW119" i="39"/>
  <c r="BW120" i="39"/>
  <c r="BW121" i="39"/>
  <c r="BW122" i="39"/>
  <c r="BW123" i="39"/>
  <c r="BW124" i="39"/>
  <c r="BW125" i="39"/>
  <c r="BW126" i="39"/>
  <c r="BW127" i="39"/>
  <c r="BW128" i="39"/>
  <c r="BW129" i="39"/>
  <c r="BW130" i="39"/>
  <c r="BW131" i="39"/>
  <c r="BW132" i="39"/>
  <c r="BW133" i="39"/>
  <c r="BW134" i="39"/>
  <c r="BW135" i="39"/>
  <c r="BW11" i="39"/>
  <c r="CC12" i="39"/>
  <c r="CC13" i="39"/>
  <c r="CC14" i="39"/>
  <c r="CC15" i="39"/>
  <c r="CC16" i="39"/>
  <c r="CC17" i="39"/>
  <c r="CC18" i="39"/>
  <c r="CC19" i="39"/>
  <c r="CC20" i="39"/>
  <c r="CC21" i="39"/>
  <c r="CC22" i="39"/>
  <c r="CC23" i="39"/>
  <c r="CC24" i="39"/>
  <c r="CC25" i="39"/>
  <c r="CC26" i="39"/>
  <c r="CC27" i="39"/>
  <c r="CC28" i="39"/>
  <c r="CC29" i="39"/>
  <c r="CC30" i="39"/>
  <c r="CC31" i="39"/>
  <c r="CC32" i="39"/>
  <c r="CC33" i="39"/>
  <c r="CC34" i="39"/>
  <c r="CC35" i="39"/>
  <c r="CC36" i="39"/>
  <c r="CC37" i="39"/>
  <c r="CC38" i="39"/>
  <c r="CC39" i="39"/>
  <c r="CC40" i="39"/>
  <c r="CC41" i="39"/>
  <c r="CC42" i="39"/>
  <c r="CC43" i="39"/>
  <c r="CC44" i="39"/>
  <c r="CC45" i="39"/>
  <c r="CC46" i="39"/>
  <c r="CC47" i="39"/>
  <c r="CC48" i="39"/>
  <c r="CC49" i="39"/>
  <c r="CC50" i="39"/>
  <c r="CC51" i="39"/>
  <c r="CC52" i="39"/>
  <c r="CC53" i="39"/>
  <c r="CC54" i="39"/>
  <c r="CC55" i="39"/>
  <c r="CC56" i="39"/>
  <c r="CC57" i="39"/>
  <c r="CC58" i="39"/>
  <c r="CC59" i="39"/>
  <c r="CC60" i="39"/>
  <c r="CC61" i="39"/>
  <c r="CC62" i="39"/>
  <c r="CC63" i="39"/>
  <c r="CC64" i="39"/>
  <c r="CC65" i="39"/>
  <c r="CC66" i="39"/>
  <c r="CC67" i="39"/>
  <c r="CC68" i="39"/>
  <c r="CC69" i="39"/>
  <c r="CC70" i="39"/>
  <c r="CC71" i="39"/>
  <c r="CC72" i="39"/>
  <c r="CC73" i="39"/>
  <c r="CC74" i="39"/>
  <c r="CC75" i="39"/>
  <c r="CC76" i="39"/>
  <c r="CC77" i="39"/>
  <c r="CC78" i="39"/>
  <c r="CC79" i="39"/>
  <c r="CC80" i="39"/>
  <c r="CC81" i="39"/>
  <c r="CC82" i="39"/>
  <c r="CC83" i="39"/>
  <c r="CC84" i="39"/>
  <c r="CC85" i="39"/>
  <c r="CC86" i="39"/>
  <c r="CC87" i="39"/>
  <c r="CC88" i="39"/>
  <c r="CC89" i="39"/>
  <c r="CC90" i="39"/>
  <c r="CC91" i="39"/>
  <c r="CC92" i="39"/>
  <c r="CC93" i="39"/>
  <c r="CC94" i="39"/>
  <c r="CC95" i="39"/>
  <c r="CC96" i="39"/>
  <c r="CC97" i="39"/>
  <c r="CC98" i="39"/>
  <c r="CC99" i="39"/>
  <c r="CC100" i="39"/>
  <c r="CC101" i="39"/>
  <c r="CC102" i="39"/>
  <c r="CC103" i="39"/>
  <c r="CC104" i="39"/>
  <c r="CC105" i="39"/>
  <c r="CC106" i="39"/>
  <c r="CC107" i="39"/>
  <c r="CC108" i="39"/>
  <c r="CC109" i="39"/>
  <c r="CC110" i="39"/>
  <c r="CC111" i="39"/>
  <c r="CC112" i="39"/>
  <c r="CC113" i="39"/>
  <c r="CC114" i="39"/>
  <c r="CC115" i="39"/>
  <c r="CC116" i="39"/>
  <c r="CC117" i="39"/>
  <c r="CC118" i="39"/>
  <c r="CC119" i="39"/>
  <c r="CC120" i="39"/>
  <c r="CC121" i="39"/>
  <c r="CC122" i="39"/>
  <c r="CC123" i="39"/>
  <c r="CC124" i="39"/>
  <c r="CC125" i="39"/>
  <c r="CC11" i="39"/>
  <c r="CD8" i="39"/>
  <c r="AW12" i="39"/>
  <c r="AW13" i="39"/>
  <c r="AW14" i="39"/>
  <c r="AW15" i="39"/>
  <c r="AW16" i="39"/>
  <c r="AW17" i="39"/>
  <c r="AW18" i="39"/>
  <c r="AW19" i="39"/>
  <c r="AW20" i="39"/>
  <c r="AW21" i="39"/>
  <c r="AW22" i="39"/>
  <c r="AW23" i="39"/>
  <c r="AW24" i="39"/>
  <c r="AW25" i="39"/>
  <c r="AW26" i="39"/>
  <c r="AW27" i="39"/>
  <c r="AW28" i="39"/>
  <c r="AW29" i="39"/>
  <c r="AW30" i="39"/>
  <c r="AW31" i="39"/>
  <c r="AW32" i="39"/>
  <c r="AW33" i="39"/>
  <c r="AW34" i="39"/>
  <c r="AW35" i="39"/>
  <c r="AW36" i="39"/>
  <c r="AW37" i="39"/>
  <c r="AW38" i="39"/>
  <c r="AW39" i="39"/>
  <c r="AW40" i="39"/>
  <c r="AW41" i="39"/>
  <c r="AW42" i="39"/>
  <c r="AW43" i="39"/>
  <c r="AW44" i="39"/>
  <c r="AW45" i="39"/>
  <c r="AW46" i="39"/>
  <c r="AW47" i="39"/>
  <c r="AW48" i="39"/>
  <c r="AW49" i="39"/>
  <c r="AW50" i="39"/>
  <c r="AW51" i="39"/>
  <c r="AW52" i="39"/>
  <c r="AW53" i="39"/>
  <c r="AW54" i="39"/>
  <c r="AW55" i="39"/>
  <c r="AW56" i="39"/>
  <c r="AW57" i="39"/>
  <c r="AW58" i="39"/>
  <c r="AW59" i="39"/>
  <c r="AW60" i="39"/>
  <c r="AW61" i="39"/>
  <c r="AW62" i="39"/>
  <c r="AW63" i="39"/>
  <c r="AW64" i="39"/>
  <c r="AW65" i="39"/>
  <c r="AW66" i="39"/>
  <c r="AW67" i="39"/>
  <c r="AW68" i="39"/>
  <c r="AW69" i="39"/>
  <c r="AW70" i="39"/>
  <c r="AW71" i="39"/>
  <c r="AW72" i="39"/>
  <c r="AW73" i="39"/>
  <c r="AW74" i="39"/>
  <c r="AW75" i="39"/>
  <c r="AW76" i="39"/>
  <c r="AW77" i="39"/>
  <c r="AW78" i="39"/>
  <c r="AW79" i="39"/>
  <c r="AW80" i="39"/>
  <c r="AW81" i="39"/>
  <c r="AW82" i="39"/>
  <c r="AW83" i="39"/>
  <c r="AW84" i="39"/>
  <c r="AW85" i="39"/>
  <c r="AW86" i="39"/>
  <c r="AW87" i="39"/>
  <c r="AW88" i="39"/>
  <c r="AW89" i="39"/>
  <c r="AW90" i="39"/>
  <c r="AW91" i="39"/>
  <c r="AW92" i="39"/>
  <c r="AW93" i="39"/>
  <c r="AW94" i="39"/>
  <c r="AW95" i="39"/>
  <c r="AW96" i="39"/>
  <c r="AW97" i="39"/>
  <c r="AW98" i="39"/>
  <c r="AW99" i="39"/>
  <c r="AW100" i="39"/>
  <c r="AW101" i="39"/>
  <c r="AW102" i="39"/>
  <c r="AW103" i="39"/>
  <c r="AW104" i="39"/>
  <c r="AW105" i="39"/>
  <c r="AW106" i="39"/>
  <c r="AW107" i="39"/>
  <c r="AW108" i="39"/>
  <c r="AW109" i="39"/>
  <c r="AW110" i="39"/>
  <c r="AW111" i="39"/>
  <c r="AW112" i="39"/>
  <c r="AW113" i="39"/>
  <c r="AW114" i="39"/>
  <c r="AW115" i="39"/>
  <c r="AW116" i="39"/>
  <c r="AW117" i="39"/>
  <c r="AW118" i="39"/>
  <c r="AW119" i="39"/>
  <c r="AW120" i="39"/>
  <c r="AW121" i="39"/>
  <c r="AW122" i="39"/>
  <c r="AW123" i="39"/>
  <c r="AW124" i="39"/>
  <c r="AW125" i="39"/>
  <c r="AW126" i="39"/>
  <c r="AW127" i="39"/>
  <c r="AW128" i="39"/>
  <c r="AW129" i="39"/>
  <c r="AW130" i="39"/>
  <c r="AW131" i="39"/>
  <c r="AW132" i="39"/>
  <c r="AW133" i="39"/>
  <c r="AW134" i="39"/>
  <c r="AW135" i="39"/>
  <c r="AW136" i="39"/>
  <c r="AW137" i="39"/>
  <c r="AW138" i="39"/>
  <c r="AW139" i="39"/>
  <c r="AW140" i="39"/>
  <c r="AW141" i="39"/>
  <c r="AW142" i="39"/>
  <c r="AW143" i="39"/>
  <c r="AW144" i="39"/>
  <c r="AW145" i="39"/>
  <c r="AW146" i="39"/>
  <c r="AW147" i="39"/>
  <c r="AW148" i="39"/>
  <c r="AW149" i="39"/>
  <c r="AW150" i="39"/>
  <c r="AW151" i="39"/>
  <c r="AW152" i="39"/>
  <c r="AW153" i="39"/>
  <c r="AW154" i="39"/>
  <c r="AW155" i="39"/>
  <c r="AW156" i="39"/>
  <c r="AW157" i="39"/>
  <c r="AW158" i="39"/>
  <c r="AW159" i="39"/>
  <c r="AW160" i="39"/>
  <c r="AW161" i="39"/>
  <c r="AW162" i="39"/>
  <c r="AW163" i="39"/>
  <c r="AW164" i="39"/>
  <c r="AW11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11" i="39"/>
  <c r="CO12" i="39"/>
  <c r="CO13" i="39"/>
  <c r="CO14" i="39"/>
  <c r="CO15" i="39"/>
  <c r="CO16" i="39"/>
  <c r="CO17" i="39"/>
  <c r="CO18" i="39"/>
  <c r="CO19" i="39"/>
  <c r="CO20" i="39"/>
  <c r="CO21" i="39"/>
  <c r="CO22" i="39"/>
  <c r="CO23" i="39"/>
  <c r="CO24" i="39"/>
  <c r="CO25" i="39"/>
  <c r="CO26" i="39"/>
  <c r="CO27" i="39"/>
  <c r="CO28" i="39"/>
  <c r="CO29" i="39"/>
  <c r="CO30" i="39"/>
  <c r="CO31" i="39"/>
  <c r="CO32" i="39"/>
  <c r="CO33" i="39"/>
  <c r="CO34" i="39"/>
  <c r="CO35" i="39"/>
  <c r="CO36" i="39"/>
  <c r="CO37" i="39"/>
  <c r="CO38" i="39"/>
  <c r="CO39" i="39"/>
  <c r="CO40" i="39"/>
  <c r="CO41" i="39"/>
  <c r="CO42" i="39"/>
  <c r="CO43" i="39"/>
  <c r="CO44" i="39"/>
  <c r="CO45" i="39"/>
  <c r="CO46" i="39"/>
  <c r="CO47" i="39"/>
  <c r="CO48" i="39"/>
  <c r="CO49" i="39"/>
  <c r="CO50" i="39"/>
  <c r="CO51" i="39"/>
  <c r="CO52" i="39"/>
  <c r="CO53" i="39"/>
  <c r="CO54" i="39"/>
  <c r="CO55" i="39"/>
  <c r="CO56" i="39"/>
  <c r="CO57" i="39"/>
  <c r="CO58" i="39"/>
  <c r="CO59" i="39"/>
  <c r="CO60" i="39"/>
  <c r="CO61" i="39"/>
  <c r="CO62" i="39"/>
  <c r="CO63" i="39"/>
  <c r="CO64" i="39"/>
  <c r="CO65" i="39"/>
  <c r="CO66" i="39"/>
  <c r="CO67" i="39"/>
  <c r="CO68" i="39"/>
  <c r="CO69" i="39"/>
  <c r="CO70" i="39"/>
  <c r="CO71" i="39"/>
  <c r="CO72" i="39"/>
  <c r="CO73" i="39"/>
  <c r="CO74" i="39"/>
  <c r="CO75" i="39"/>
  <c r="CO76" i="39"/>
  <c r="CO77" i="39"/>
  <c r="CO78" i="39"/>
  <c r="CO79" i="39"/>
  <c r="CO80" i="39"/>
  <c r="CO81" i="39"/>
  <c r="CO82" i="39"/>
  <c r="CO83" i="39"/>
  <c r="CO84" i="39"/>
  <c r="CO85" i="39"/>
  <c r="CO86" i="39"/>
  <c r="CO87" i="39"/>
  <c r="CO88" i="39"/>
  <c r="CO89" i="39"/>
  <c r="CO90" i="39"/>
  <c r="CO91" i="39"/>
  <c r="CO92" i="39"/>
  <c r="CO93" i="39"/>
  <c r="CO94" i="39"/>
  <c r="CO95" i="39"/>
  <c r="CO96" i="39"/>
  <c r="CO97" i="39"/>
  <c r="CO98" i="39"/>
  <c r="CO99" i="39"/>
  <c r="CO100" i="39"/>
  <c r="CO101" i="39"/>
  <c r="CO102" i="39"/>
  <c r="CO103" i="39"/>
  <c r="CO104" i="39"/>
  <c r="CO105" i="39"/>
  <c r="CO106" i="39"/>
  <c r="CO107" i="39"/>
  <c r="CO108" i="39"/>
  <c r="CO109" i="39"/>
  <c r="CO110" i="39"/>
  <c r="CO111" i="39"/>
  <c r="CO112" i="39"/>
  <c r="CO113" i="39"/>
  <c r="CO114" i="39"/>
  <c r="CO115" i="39"/>
  <c r="CO116" i="39"/>
  <c r="CO117" i="39"/>
  <c r="CO118" i="39"/>
  <c r="CO119" i="39"/>
  <c r="CO120" i="39"/>
  <c r="CO121" i="39"/>
  <c r="CO122" i="39"/>
  <c r="CO123" i="39"/>
  <c r="CO124" i="39"/>
  <c r="CO125" i="39"/>
  <c r="CO126" i="39"/>
  <c r="CO127" i="39"/>
  <c r="CO128" i="39"/>
  <c r="CO129" i="39"/>
  <c r="CO130" i="39"/>
  <c r="CO11" i="39"/>
  <c r="CT12" i="39"/>
  <c r="CT13" i="39"/>
  <c r="CT14" i="39"/>
  <c r="CT15" i="39"/>
  <c r="CT16" i="39"/>
  <c r="CT17" i="39"/>
  <c r="CT18" i="39"/>
  <c r="CT19" i="39"/>
  <c r="CT20" i="39"/>
  <c r="CT21" i="39"/>
  <c r="CT22" i="39"/>
  <c r="CT23" i="39"/>
  <c r="CT24" i="39"/>
  <c r="CT25" i="39"/>
  <c r="CT26" i="39"/>
  <c r="CT27" i="39"/>
  <c r="CT28" i="39"/>
  <c r="CT29" i="39"/>
  <c r="CT30" i="39"/>
  <c r="CT31" i="39"/>
  <c r="CT32" i="39"/>
  <c r="CT33" i="39"/>
  <c r="CT34" i="39"/>
  <c r="CT35" i="39"/>
  <c r="CT36" i="39"/>
  <c r="CT37" i="39"/>
  <c r="CT38" i="39"/>
  <c r="CT39" i="39"/>
  <c r="CT40" i="39"/>
  <c r="CT41" i="39"/>
  <c r="CT42" i="39"/>
  <c r="CT43" i="39"/>
  <c r="CT44" i="39"/>
  <c r="CT45" i="39"/>
  <c r="CT46" i="39"/>
  <c r="CT47" i="39"/>
  <c r="CT48" i="39"/>
  <c r="CT49" i="39"/>
  <c r="CT50" i="39"/>
  <c r="CT51" i="39"/>
  <c r="CT52" i="39"/>
  <c r="CT53" i="39"/>
  <c r="CT54" i="39"/>
  <c r="CT55" i="39"/>
  <c r="CT56" i="39"/>
  <c r="CT57" i="39"/>
  <c r="CT58" i="39"/>
  <c r="CT59" i="39"/>
  <c r="CT60" i="39"/>
  <c r="CT61" i="39"/>
  <c r="CT62" i="39"/>
  <c r="CT63" i="39"/>
  <c r="CT64" i="39"/>
  <c r="CT65" i="39"/>
  <c r="CT66" i="39"/>
  <c r="CT67" i="39"/>
  <c r="CT68" i="39"/>
  <c r="CT69" i="39"/>
  <c r="CT70" i="39"/>
  <c r="CT71" i="39"/>
  <c r="CT72" i="39"/>
  <c r="CT73" i="39"/>
  <c r="CT74" i="39"/>
  <c r="CT75" i="39"/>
  <c r="CT76" i="39"/>
  <c r="CT77" i="39"/>
  <c r="CT78" i="39"/>
  <c r="CT79" i="39"/>
  <c r="CT80" i="39"/>
  <c r="CT81" i="39"/>
  <c r="CT82" i="39"/>
  <c r="CT83" i="39"/>
  <c r="CT84" i="39"/>
  <c r="CT85" i="39"/>
  <c r="CT86" i="39"/>
  <c r="CT87" i="39"/>
  <c r="CT88" i="39"/>
  <c r="CT89" i="39"/>
  <c r="CT90" i="39"/>
  <c r="CT91" i="39"/>
  <c r="CT92" i="39"/>
  <c r="CT93" i="39"/>
  <c r="CT94" i="39"/>
  <c r="CT95" i="39"/>
  <c r="CT96" i="39"/>
  <c r="CT97" i="39"/>
  <c r="CT98" i="39"/>
  <c r="CT99" i="39"/>
  <c r="CT100" i="39"/>
  <c r="CT101" i="39"/>
  <c r="CT102" i="39"/>
  <c r="CT103" i="39"/>
  <c r="CT104" i="39"/>
  <c r="CT105" i="39"/>
  <c r="CT106" i="39"/>
  <c r="CT107" i="39"/>
  <c r="CT108" i="39"/>
  <c r="CT109" i="39"/>
  <c r="CT110" i="39"/>
  <c r="CT111" i="39"/>
  <c r="CT112" i="39"/>
  <c r="CT113" i="39"/>
  <c r="CT114" i="39"/>
  <c r="CT115" i="39"/>
  <c r="CT116" i="39"/>
  <c r="CT117" i="39"/>
  <c r="CT118" i="39"/>
  <c r="CT119" i="39"/>
  <c r="CT120" i="39"/>
  <c r="CT121" i="39"/>
  <c r="CT122" i="39"/>
  <c r="CT123" i="39"/>
  <c r="CT124" i="39"/>
  <c r="CT125" i="39"/>
  <c r="CT126" i="39"/>
  <c r="CT11" i="39"/>
  <c r="AC12" i="39"/>
  <c r="AC13" i="39"/>
  <c r="AC14" i="39"/>
  <c r="AC15" i="39"/>
  <c r="AC16" i="39"/>
  <c r="AC17" i="39"/>
  <c r="AC18" i="39"/>
  <c r="AC19" i="39"/>
  <c r="AC20" i="39"/>
  <c r="AC21" i="39"/>
  <c r="AC22" i="39"/>
  <c r="AC23" i="39"/>
  <c r="AC24" i="39"/>
  <c r="AC25" i="39"/>
  <c r="AC26" i="39"/>
  <c r="AC27" i="39"/>
  <c r="AC28" i="39"/>
  <c r="AC29" i="39"/>
  <c r="AC30" i="39"/>
  <c r="AC31" i="39"/>
  <c r="AC32" i="39"/>
  <c r="AC33" i="39"/>
  <c r="AC34" i="39"/>
  <c r="AC35" i="39"/>
  <c r="AC36" i="39"/>
  <c r="AC37" i="39"/>
  <c r="AC38" i="39"/>
  <c r="AC39" i="39"/>
  <c r="AC40" i="39"/>
  <c r="AC41" i="39"/>
  <c r="AC42" i="39"/>
  <c r="AC43" i="39"/>
  <c r="AC44" i="39"/>
  <c r="AC45" i="39"/>
  <c r="AC46" i="39"/>
  <c r="AC47" i="39"/>
  <c r="AC48" i="39"/>
  <c r="AC49" i="39"/>
  <c r="AC50" i="39"/>
  <c r="AC51" i="39"/>
  <c r="AC52" i="39"/>
  <c r="AC53" i="39"/>
  <c r="AC54" i="39"/>
  <c r="AC55" i="39"/>
  <c r="AC56" i="39"/>
  <c r="AC57" i="39"/>
  <c r="AC58" i="39"/>
  <c r="AC59" i="39"/>
  <c r="AC60" i="39"/>
  <c r="AC61" i="39"/>
  <c r="AC62" i="39"/>
  <c r="AC63" i="39"/>
  <c r="AC64" i="39"/>
  <c r="AC65" i="39"/>
  <c r="AC66" i="39"/>
  <c r="AC67" i="39"/>
  <c r="AC68" i="39"/>
  <c r="AC69" i="39"/>
  <c r="AC70" i="39"/>
  <c r="AC71" i="39"/>
  <c r="AC72" i="39"/>
  <c r="AC73" i="39"/>
  <c r="AC74" i="39"/>
  <c r="AC75" i="39"/>
  <c r="AC76" i="39"/>
  <c r="AC77" i="39"/>
  <c r="AC78" i="39"/>
  <c r="AC79" i="39"/>
  <c r="AC80" i="39"/>
  <c r="AC81" i="39"/>
  <c r="AC82" i="39"/>
  <c r="AC83" i="39"/>
  <c r="AC84" i="39"/>
  <c r="AC85" i="39"/>
  <c r="AC86" i="39"/>
  <c r="AC87" i="39"/>
  <c r="AC88" i="39"/>
  <c r="AC89" i="39"/>
  <c r="AC90" i="39"/>
  <c r="AC91" i="39"/>
  <c r="AC92" i="39"/>
  <c r="AC93" i="39"/>
  <c r="AC94" i="39"/>
  <c r="AC95" i="39"/>
  <c r="AC96" i="39"/>
  <c r="AC97" i="39"/>
  <c r="AC98" i="39"/>
  <c r="AC99" i="39"/>
  <c r="AC100" i="39"/>
  <c r="AC101" i="39"/>
  <c r="AC102" i="39"/>
  <c r="AC103" i="39"/>
  <c r="AC104" i="39"/>
  <c r="AC105" i="39"/>
  <c r="AC106" i="39"/>
  <c r="AC107" i="39"/>
  <c r="AC108" i="39"/>
  <c r="AC11" i="39"/>
  <c r="BC12" i="39"/>
  <c r="BC13" i="39"/>
  <c r="BC14" i="39"/>
  <c r="BC15" i="39"/>
  <c r="BC16" i="39"/>
  <c r="BC17" i="39"/>
  <c r="BC18" i="39"/>
  <c r="BC19" i="39"/>
  <c r="BC20" i="39"/>
  <c r="BC21" i="39"/>
  <c r="BC22" i="39"/>
  <c r="BC23" i="39"/>
  <c r="BC24" i="39"/>
  <c r="BC25" i="39"/>
  <c r="BC26" i="39"/>
  <c r="BC27" i="39"/>
  <c r="BC28" i="39"/>
  <c r="BC29" i="39"/>
  <c r="BC30" i="39"/>
  <c r="BC31" i="39"/>
  <c r="BC32" i="39"/>
  <c r="BC33" i="39"/>
  <c r="BC34" i="39"/>
  <c r="BC35" i="39"/>
  <c r="BC36" i="39"/>
  <c r="BC37" i="39"/>
  <c r="BC38" i="39"/>
  <c r="BC39" i="39"/>
  <c r="BC40" i="39"/>
  <c r="BC41" i="39"/>
  <c r="BC42" i="39"/>
  <c r="BC43" i="39"/>
  <c r="BC44" i="39"/>
  <c r="BC45" i="39"/>
  <c r="BC46" i="39"/>
  <c r="BC47" i="39"/>
  <c r="BC48" i="39"/>
  <c r="BC49" i="39"/>
  <c r="BC50" i="39"/>
  <c r="BC51" i="39"/>
  <c r="BC52" i="39"/>
  <c r="BC53" i="39"/>
  <c r="BC54" i="39"/>
  <c r="BC55" i="39"/>
  <c r="BC56" i="39"/>
  <c r="BC57" i="39"/>
  <c r="BC58" i="39"/>
  <c r="BC59" i="39"/>
  <c r="BC60" i="39"/>
  <c r="BC61" i="39"/>
  <c r="BC62" i="39"/>
  <c r="BC63" i="39"/>
  <c r="BC64" i="39"/>
  <c r="BC65" i="39"/>
  <c r="BC66" i="39"/>
  <c r="BC67" i="39"/>
  <c r="BC68" i="39"/>
  <c r="BC69" i="39"/>
  <c r="BC70" i="39"/>
  <c r="BC71" i="39"/>
  <c r="BC72" i="39"/>
  <c r="BC73" i="39"/>
  <c r="BC74" i="39"/>
  <c r="BC75" i="39"/>
  <c r="BC76" i="39"/>
  <c r="BC77" i="39"/>
  <c r="BC78" i="39"/>
  <c r="BC79" i="39"/>
  <c r="BC80" i="39"/>
  <c r="BC81" i="39"/>
  <c r="BC82" i="39"/>
  <c r="BC83" i="39"/>
  <c r="BC84" i="39"/>
  <c r="BC85" i="39"/>
  <c r="BC86" i="39"/>
  <c r="BC87" i="39"/>
  <c r="BC88" i="39"/>
  <c r="BC89" i="39"/>
  <c r="BC90" i="39"/>
  <c r="BC91" i="39"/>
  <c r="BC92" i="39"/>
  <c r="BC93" i="39"/>
  <c r="BC94" i="39"/>
  <c r="BC95" i="39"/>
  <c r="BC96" i="39"/>
  <c r="BC97" i="39"/>
  <c r="BC98" i="39"/>
  <c r="BC99" i="39"/>
  <c r="BC100" i="39"/>
  <c r="BC101" i="39"/>
  <c r="BC102" i="39"/>
  <c r="BC103" i="39"/>
  <c r="BC104" i="39"/>
  <c r="BC105" i="39"/>
  <c r="BC106" i="39"/>
  <c r="BC107" i="39"/>
  <c r="BC108" i="39"/>
  <c r="BC109" i="39"/>
  <c r="BC110" i="39"/>
  <c r="BC111" i="39"/>
  <c r="BC112" i="39"/>
  <c r="BC113" i="39"/>
  <c r="BC114" i="39"/>
  <c r="BC115" i="39"/>
  <c r="BC116" i="39"/>
  <c r="BC117" i="39"/>
  <c r="BD7" i="39"/>
  <c r="BC11" i="39" s="1"/>
  <c r="BI12" i="39"/>
  <c r="BI13" i="39"/>
  <c r="BI14" i="39"/>
  <c r="BI15" i="39"/>
  <c r="BI16" i="39"/>
  <c r="BI17" i="39"/>
  <c r="BI18" i="39"/>
  <c r="BI19" i="39"/>
  <c r="BI20" i="39"/>
  <c r="BI21" i="39"/>
  <c r="BI22" i="39"/>
  <c r="BI23" i="39"/>
  <c r="BI24" i="39"/>
  <c r="BI25" i="39"/>
  <c r="BI26" i="39"/>
  <c r="BI27" i="39"/>
  <c r="BI28" i="39"/>
  <c r="BI29" i="39"/>
  <c r="BI30" i="39"/>
  <c r="BI31" i="39"/>
  <c r="BI32" i="39"/>
  <c r="BI33" i="39"/>
  <c r="BI34" i="39"/>
  <c r="BI35" i="39"/>
  <c r="BI36" i="39"/>
  <c r="BI37" i="39"/>
  <c r="BI38" i="39"/>
  <c r="BI39" i="39"/>
  <c r="BI40" i="39"/>
  <c r="BI41" i="39"/>
  <c r="BI42" i="39"/>
  <c r="BI43" i="39"/>
  <c r="BI44" i="39"/>
  <c r="BI45" i="39"/>
  <c r="BI46" i="39"/>
  <c r="BI47" i="39"/>
  <c r="BI48" i="39"/>
  <c r="BI49" i="39"/>
  <c r="BI50" i="39"/>
  <c r="BI51" i="39"/>
  <c r="BI52" i="39"/>
  <c r="BI53" i="39"/>
  <c r="BI54" i="39"/>
  <c r="BI55" i="39"/>
  <c r="BI56" i="39"/>
  <c r="BI57" i="39"/>
  <c r="BI58" i="39"/>
  <c r="BI59" i="39"/>
  <c r="BI60" i="39"/>
  <c r="BI61" i="39"/>
  <c r="BI62" i="39"/>
  <c r="BI63" i="39"/>
  <c r="BI64" i="39"/>
  <c r="BI65" i="39"/>
  <c r="BI66" i="39"/>
  <c r="BI67" i="39"/>
  <c r="BI68" i="39"/>
  <c r="BI69" i="39"/>
  <c r="BI70" i="39"/>
  <c r="BI71" i="39"/>
  <c r="BI72" i="39"/>
  <c r="BI73" i="39"/>
  <c r="BI74" i="39"/>
  <c r="BI75" i="39"/>
  <c r="BI76" i="39"/>
  <c r="BI77" i="39"/>
  <c r="BI78" i="39"/>
  <c r="BI79" i="39"/>
  <c r="BI80" i="39"/>
  <c r="BI81" i="39"/>
  <c r="BI82" i="39"/>
  <c r="BI83" i="39"/>
  <c r="BI84" i="39"/>
  <c r="BI85" i="39"/>
  <c r="BI86" i="39"/>
  <c r="BI87" i="39"/>
  <c r="BI88" i="39"/>
  <c r="BI89" i="39"/>
  <c r="BI90" i="39"/>
  <c r="BI91" i="39"/>
  <c r="BI92" i="39"/>
  <c r="BI93" i="39"/>
  <c r="BI94" i="39"/>
  <c r="BI95" i="39"/>
  <c r="BI96" i="39"/>
  <c r="BI97" i="39"/>
  <c r="BI98" i="39"/>
  <c r="BI99" i="39"/>
  <c r="BI100" i="39"/>
  <c r="BI101" i="39"/>
  <c r="BI102" i="39"/>
  <c r="BI103" i="39"/>
  <c r="BI104" i="39"/>
  <c r="BI105" i="39"/>
  <c r="BI106" i="39"/>
  <c r="BI107" i="39"/>
  <c r="BI108" i="39"/>
  <c r="BI109" i="39"/>
  <c r="BI110" i="39"/>
  <c r="BI111" i="39"/>
  <c r="BI112" i="39"/>
  <c r="BI113" i="39"/>
  <c r="BI114" i="39"/>
  <c r="BI115" i="39"/>
  <c r="BI116" i="39"/>
  <c r="BI117" i="39"/>
  <c r="BI118" i="39"/>
  <c r="BI119" i="39"/>
  <c r="BI120" i="39"/>
  <c r="BI121" i="39"/>
  <c r="BI122" i="39"/>
  <c r="BI123" i="39"/>
  <c r="BI124" i="39"/>
  <c r="BI125" i="39"/>
  <c r="BI126" i="39"/>
  <c r="BI127" i="39"/>
  <c r="BI128" i="39"/>
  <c r="BI129" i="39"/>
  <c r="BI130" i="39"/>
  <c r="BI131" i="39"/>
  <c r="BI132" i="39"/>
  <c r="BJ7" i="39"/>
  <c r="BI11" i="39" s="1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11" i="39"/>
  <c r="K12" i="39"/>
  <c r="K13" i="39"/>
  <c r="K14" i="39"/>
  <c r="K15" i="39"/>
  <c r="K16" i="39"/>
  <c r="K17" i="39"/>
  <c r="K18" i="39"/>
  <c r="K19" i="39"/>
  <c r="K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35" i="39"/>
  <c r="K36" i="39"/>
  <c r="K37" i="39"/>
  <c r="K38" i="39"/>
  <c r="K39" i="39"/>
  <c r="K40" i="39"/>
  <c r="K41" i="39"/>
  <c r="K42" i="39"/>
  <c r="K43" i="39"/>
  <c r="K44" i="39"/>
  <c r="K45" i="39"/>
  <c r="K46" i="39"/>
  <c r="K47" i="39"/>
  <c r="K48" i="39"/>
  <c r="K49" i="39"/>
  <c r="K50" i="39"/>
  <c r="K51" i="39"/>
  <c r="K52" i="39"/>
  <c r="L7" i="39"/>
  <c r="K11" i="39" s="1"/>
  <c r="F7" i="39"/>
  <c r="P72" i="9"/>
  <c r="P74" i="9"/>
  <c r="P36" i="7"/>
  <c r="P3" i="7"/>
  <c r="S26" i="1"/>
  <c r="U26" i="1"/>
  <c r="U27" i="1"/>
  <c r="S28" i="1"/>
  <c r="U28" i="1"/>
  <c r="S29" i="1"/>
  <c r="U29" i="1"/>
  <c r="U30" i="1"/>
  <c r="S31" i="1"/>
  <c r="U31" i="1"/>
  <c r="S32" i="1"/>
  <c r="U32" i="1"/>
  <c r="U33" i="1"/>
  <c r="S34" i="1"/>
  <c r="U34" i="1"/>
  <c r="R48" i="1"/>
  <c r="R49" i="1"/>
  <c r="O3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U52" i="35"/>
  <c r="U53" i="35"/>
  <c r="U54" i="35"/>
  <c r="U55" i="35"/>
  <c r="U56" i="35"/>
  <c r="U57" i="35"/>
  <c r="U58" i="35"/>
  <c r="U59" i="35"/>
  <c r="U60" i="35"/>
  <c r="U61" i="35"/>
  <c r="U62" i="35"/>
  <c r="U63" i="35"/>
  <c r="U64" i="35"/>
  <c r="U65" i="35"/>
  <c r="U66" i="35"/>
  <c r="U67" i="35"/>
  <c r="U68" i="35"/>
  <c r="U69" i="35"/>
  <c r="U70" i="35"/>
  <c r="U71" i="35"/>
  <c r="U72" i="35"/>
  <c r="U73" i="35"/>
  <c r="U74" i="35"/>
  <c r="U75" i="35"/>
  <c r="U76" i="35"/>
  <c r="U77" i="35"/>
  <c r="U78" i="35"/>
  <c r="U79" i="35"/>
  <c r="U80" i="35"/>
  <c r="U81" i="35"/>
  <c r="U82" i="35"/>
  <c r="U83" i="35"/>
  <c r="U84" i="35"/>
  <c r="U85" i="35"/>
  <c r="U86" i="35"/>
  <c r="U87" i="35"/>
  <c r="U88" i="35"/>
  <c r="U89" i="35"/>
  <c r="U90" i="35"/>
  <c r="U91" i="35"/>
  <c r="U92" i="35"/>
  <c r="U93" i="35"/>
  <c r="U94" i="35"/>
  <c r="U95" i="35"/>
  <c r="U96" i="35"/>
  <c r="U97" i="35"/>
  <c r="U98" i="35"/>
  <c r="U99" i="35"/>
  <c r="U100" i="35"/>
  <c r="U101" i="35"/>
  <c r="U102" i="35"/>
  <c r="U103" i="35"/>
  <c r="U104" i="35"/>
  <c r="U105" i="35"/>
  <c r="U106" i="35"/>
  <c r="U107" i="35"/>
  <c r="U108" i="35"/>
  <c r="U109" i="35"/>
  <c r="U110" i="35"/>
  <c r="U111" i="35"/>
  <c r="U112" i="35"/>
  <c r="U113" i="35"/>
  <c r="U114" i="35"/>
  <c r="U115" i="35"/>
  <c r="U116" i="35"/>
  <c r="U117" i="35"/>
  <c r="U118" i="35"/>
  <c r="U119" i="35"/>
  <c r="U120" i="35"/>
  <c r="U121" i="35"/>
  <c r="U122" i="35"/>
  <c r="U123" i="35"/>
  <c r="U124" i="35"/>
  <c r="U125" i="35"/>
  <c r="U126" i="35"/>
  <c r="U127" i="35"/>
  <c r="U128" i="35"/>
  <c r="U129" i="35"/>
  <c r="U130" i="35"/>
  <c r="U131" i="35"/>
  <c r="U132" i="35"/>
  <c r="U133" i="35"/>
  <c r="U134" i="35"/>
  <c r="U135" i="35"/>
  <c r="U136" i="35"/>
  <c r="U137" i="35"/>
  <c r="U138" i="35"/>
  <c r="U139" i="35"/>
  <c r="U140" i="35"/>
  <c r="U141" i="35"/>
  <c r="U142" i="35"/>
  <c r="U143" i="35"/>
  <c r="U144" i="35"/>
  <c r="U145" i="35"/>
  <c r="U146" i="35"/>
  <c r="U147" i="35"/>
  <c r="U148" i="35"/>
  <c r="U149" i="35"/>
  <c r="U150" i="35"/>
  <c r="U5" i="35"/>
  <c r="P3" i="19"/>
  <c r="R13" i="19" s="1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50" i="19"/>
  <c r="V151" i="19"/>
  <c r="V152" i="19"/>
  <c r="V153" i="19"/>
  <c r="V154" i="19"/>
  <c r="V155" i="19"/>
  <c r="V156" i="19"/>
  <c r="V157" i="19"/>
  <c r="V158" i="19"/>
  <c r="V159" i="19"/>
  <c r="V160" i="19"/>
  <c r="V161" i="19"/>
  <c r="V162" i="19"/>
  <c r="V163" i="19"/>
  <c r="V164" i="19"/>
  <c r="V165" i="19"/>
  <c r="V166" i="19"/>
  <c r="V167" i="19"/>
  <c r="V168" i="19"/>
  <c r="V169" i="19"/>
  <c r="V5" i="19"/>
  <c r="I3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5" i="17"/>
  <c r="G3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52" i="33"/>
  <c r="N53" i="33"/>
  <c r="N54" i="33"/>
  <c r="N55" i="33"/>
  <c r="N56" i="33"/>
  <c r="N57" i="33"/>
  <c r="N58" i="33"/>
  <c r="N59" i="33"/>
  <c r="N60" i="33"/>
  <c r="N61" i="33"/>
  <c r="N62" i="33"/>
  <c r="N63" i="33"/>
  <c r="N64" i="33"/>
  <c r="N65" i="33"/>
  <c r="N66" i="33"/>
  <c r="N67" i="33"/>
  <c r="N68" i="33"/>
  <c r="N69" i="33"/>
  <c r="N70" i="33"/>
  <c r="N71" i="33"/>
  <c r="N72" i="33"/>
  <c r="N73" i="33"/>
  <c r="N74" i="33"/>
  <c r="N75" i="33"/>
  <c r="N76" i="33"/>
  <c r="N77" i="33"/>
  <c r="N78" i="33"/>
  <c r="N79" i="33"/>
  <c r="N80" i="33"/>
  <c r="N81" i="33"/>
  <c r="N82" i="33"/>
  <c r="N83" i="33"/>
  <c r="N84" i="33"/>
  <c r="N85" i="33"/>
  <c r="N86" i="33"/>
  <c r="N87" i="33"/>
  <c r="N88" i="33"/>
  <c r="N89" i="33"/>
  <c r="N90" i="33"/>
  <c r="N91" i="33"/>
  <c r="N92" i="33"/>
  <c r="N93" i="33"/>
  <c r="N94" i="33"/>
  <c r="N95" i="33"/>
  <c r="N96" i="33"/>
  <c r="N97" i="33"/>
  <c r="N98" i="33"/>
  <c r="N99" i="33"/>
  <c r="N100" i="33"/>
  <c r="N101" i="33"/>
  <c r="N102" i="33"/>
  <c r="N103" i="33"/>
  <c r="N104" i="33"/>
  <c r="N105" i="33"/>
  <c r="N106" i="33"/>
  <c r="N107" i="33"/>
  <c r="N108" i="33"/>
  <c r="N109" i="33"/>
  <c r="N110" i="33"/>
  <c r="N111" i="33"/>
  <c r="N112" i="33"/>
  <c r="N113" i="33"/>
  <c r="N114" i="33"/>
  <c r="N115" i="33"/>
  <c r="N116" i="33"/>
  <c r="N117" i="33"/>
  <c r="N118" i="33"/>
  <c r="N119" i="33"/>
  <c r="N120" i="33"/>
  <c r="N121" i="33"/>
  <c r="N122" i="33"/>
  <c r="N123" i="33"/>
  <c r="N124" i="33"/>
  <c r="N125" i="33"/>
  <c r="N126" i="33"/>
  <c r="N127" i="33"/>
  <c r="N128" i="33"/>
  <c r="N129" i="33"/>
  <c r="N130" i="33"/>
  <c r="N131" i="33"/>
  <c r="N132" i="33"/>
  <c r="N133" i="33"/>
  <c r="N134" i="33"/>
  <c r="N135" i="33"/>
  <c r="N136" i="33"/>
  <c r="N137" i="33"/>
  <c r="N138" i="33"/>
  <c r="N139" i="33"/>
  <c r="N140" i="33"/>
  <c r="N141" i="33"/>
  <c r="N142" i="33"/>
  <c r="N143" i="33"/>
  <c r="N144" i="33"/>
  <c r="N145" i="33"/>
  <c r="N146" i="33"/>
  <c r="N147" i="33"/>
  <c r="N148" i="33"/>
  <c r="N149" i="33"/>
  <c r="N150" i="33"/>
  <c r="N151" i="33"/>
  <c r="N152" i="33"/>
  <c r="N153" i="33"/>
  <c r="N154" i="33"/>
  <c r="N155" i="33"/>
  <c r="N156" i="33"/>
  <c r="N157" i="33"/>
  <c r="N158" i="33"/>
  <c r="N159" i="33"/>
  <c r="N160" i="33"/>
  <c r="N161" i="33"/>
  <c r="N162" i="33"/>
  <c r="N163" i="33"/>
  <c r="N164" i="33"/>
  <c r="N165" i="33"/>
  <c r="N166" i="33"/>
  <c r="N167" i="33"/>
  <c r="N168" i="33"/>
  <c r="N5" i="33"/>
  <c r="G3" i="15"/>
  <c r="I9" i="15" s="1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5" i="15"/>
  <c r="F3" i="21"/>
  <c r="E6" i="21" s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5" i="21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129" i="23"/>
  <c r="M130" i="23"/>
  <c r="M131" i="23"/>
  <c r="M132" i="23"/>
  <c r="M133" i="23"/>
  <c r="M134" i="23"/>
  <c r="M135" i="23"/>
  <c r="M136" i="23"/>
  <c r="M137" i="23"/>
  <c r="M138" i="23"/>
  <c r="M139" i="23"/>
  <c r="M140" i="23"/>
  <c r="M141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5" i="23"/>
  <c r="M166" i="23"/>
  <c r="M167" i="23"/>
  <c r="M168" i="23"/>
  <c r="M169" i="23"/>
  <c r="M170" i="23"/>
  <c r="M171" i="23"/>
  <c r="M172" i="23"/>
  <c r="M173" i="23"/>
  <c r="M174" i="23"/>
  <c r="M175" i="23"/>
  <c r="M176" i="23"/>
  <c r="M177" i="23"/>
  <c r="M178" i="23"/>
  <c r="M179" i="23"/>
  <c r="M180" i="23"/>
  <c r="M181" i="23"/>
  <c r="M182" i="23"/>
  <c r="M5" i="23"/>
  <c r="G3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23" i="31"/>
  <c r="M124" i="31"/>
  <c r="M125" i="31"/>
  <c r="M126" i="31"/>
  <c r="M127" i="31"/>
  <c r="M128" i="31"/>
  <c r="M129" i="31"/>
  <c r="M130" i="31"/>
  <c r="M131" i="31"/>
  <c r="M132" i="31"/>
  <c r="M133" i="31"/>
  <c r="M134" i="31"/>
  <c r="M135" i="31"/>
  <c r="M136" i="31"/>
  <c r="M137" i="31"/>
  <c r="M138" i="31"/>
  <c r="M139" i="31"/>
  <c r="M140" i="31"/>
  <c r="M141" i="31"/>
  <c r="M142" i="31"/>
  <c r="M143" i="31"/>
  <c r="M144" i="31"/>
  <c r="M145" i="31"/>
  <c r="M146" i="31"/>
  <c r="M147" i="31"/>
  <c r="M148" i="31"/>
  <c r="M149" i="31"/>
  <c r="M150" i="31"/>
  <c r="M151" i="31"/>
  <c r="M152" i="31"/>
  <c r="M153" i="31"/>
  <c r="M154" i="31"/>
  <c r="M155" i="31"/>
  <c r="M156" i="31"/>
  <c r="M157" i="31"/>
  <c r="M158" i="31"/>
  <c r="M159" i="31"/>
  <c r="M160" i="31"/>
  <c r="M161" i="31"/>
  <c r="M162" i="31"/>
  <c r="M163" i="31"/>
  <c r="M164" i="31"/>
  <c r="M165" i="31"/>
  <c r="M166" i="31"/>
  <c r="M167" i="31"/>
  <c r="M168" i="31"/>
  <c r="M169" i="31"/>
  <c r="M170" i="31"/>
  <c r="M171" i="31"/>
  <c r="M172" i="31"/>
  <c r="M173" i="31"/>
  <c r="M174" i="31"/>
  <c r="M175" i="31"/>
  <c r="M176" i="31"/>
  <c r="M5" i="31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M115" i="29"/>
  <c r="M116" i="29"/>
  <c r="M117" i="29"/>
  <c r="M118" i="29"/>
  <c r="M119" i="29"/>
  <c r="M120" i="29"/>
  <c r="M121" i="29"/>
  <c r="M122" i="29"/>
  <c r="M123" i="29"/>
  <c r="M124" i="29"/>
  <c r="M125" i="29"/>
  <c r="M126" i="29"/>
  <c r="M127" i="29"/>
  <c r="M128" i="29"/>
  <c r="M129" i="29"/>
  <c r="M130" i="29"/>
  <c r="M131" i="29"/>
  <c r="M132" i="29"/>
  <c r="M133" i="29"/>
  <c r="M134" i="29"/>
  <c r="M135" i="29"/>
  <c r="M136" i="29"/>
  <c r="M137" i="29"/>
  <c r="M138" i="29"/>
  <c r="M139" i="29"/>
  <c r="M140" i="29"/>
  <c r="M141" i="29"/>
  <c r="M142" i="29"/>
  <c r="M143" i="29"/>
  <c r="M144" i="29"/>
  <c r="M145" i="29"/>
  <c r="M146" i="29"/>
  <c r="M147" i="29"/>
  <c r="M148" i="29"/>
  <c r="M149" i="29"/>
  <c r="M150" i="29"/>
  <c r="M151" i="29"/>
  <c r="M152" i="29"/>
  <c r="M153" i="29"/>
  <c r="M154" i="29"/>
  <c r="M155" i="29"/>
  <c r="M156" i="29"/>
  <c r="M157" i="29"/>
  <c r="M158" i="29"/>
  <c r="M159" i="29"/>
  <c r="M160" i="29"/>
  <c r="M161" i="29"/>
  <c r="M162" i="29"/>
  <c r="M163" i="29"/>
  <c r="M164" i="29"/>
  <c r="M165" i="29"/>
  <c r="M166" i="29"/>
  <c r="M167" i="29"/>
  <c r="M168" i="29"/>
  <c r="M5" i="29"/>
  <c r="G3" i="29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5" i="27"/>
  <c r="F3" i="27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5" i="25"/>
  <c r="F3" i="25"/>
  <c r="E121" i="25" s="1"/>
  <c r="J3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R26" i="9"/>
  <c r="P3" i="9"/>
  <c r="R9" i="9" s="1"/>
  <c r="V5" i="9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G3" i="13"/>
  <c r="N5" i="13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I30" i="11"/>
  <c r="E41" i="11"/>
  <c r="E82" i="11"/>
  <c r="G3" i="11"/>
  <c r="I8" i="11" s="1"/>
  <c r="M5" i="11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5" i="7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CJ7" i="39"/>
  <c r="AX7" i="39"/>
  <c r="BQ7" i="39"/>
  <c r="BX7" i="39"/>
  <c r="CP7" i="39"/>
  <c r="CV7" i="39"/>
  <c r="AD7" i="39"/>
  <c r="R7" i="39"/>
  <c r="Y6" i="38"/>
  <c r="AC7" i="38"/>
  <c r="AC16" i="38"/>
  <c r="AC18" i="38"/>
  <c r="AC17" i="38"/>
  <c r="AC15" i="38"/>
  <c r="AC14" i="38"/>
  <c r="AC9" i="38"/>
  <c r="AC13" i="38"/>
  <c r="AC12" i="38"/>
  <c r="AC8" i="38"/>
  <c r="AC10" i="38"/>
  <c r="AC6" i="38"/>
  <c r="AC3" i="38"/>
  <c r="AC4" i="38"/>
  <c r="AC5" i="38"/>
  <c r="AC11" i="38"/>
  <c r="Y7" i="38"/>
  <c r="Y13" i="38"/>
  <c r="Y12" i="38"/>
  <c r="Y8" i="38"/>
  <c r="Y15" i="38"/>
  <c r="Y14" i="38"/>
  <c r="Y9" i="38"/>
  <c r="Y16" i="38"/>
  <c r="Y18" i="38"/>
  <c r="Y17" i="38"/>
  <c r="Y11" i="38"/>
  <c r="Y5" i="38"/>
  <c r="Y10" i="38"/>
  <c r="Y4" i="38"/>
  <c r="Y3" i="38"/>
  <c r="AA15" i="38"/>
  <c r="AA14" i="38"/>
  <c r="AA11" i="38"/>
  <c r="AA5" i="38"/>
  <c r="AA9" i="38"/>
  <c r="AA12" i="38"/>
  <c r="AA6" i="38"/>
  <c r="AA10" i="38"/>
  <c r="AA8" i="38"/>
  <c r="AA7" i="38"/>
  <c r="AA16" i="38"/>
  <c r="AA4" i="38"/>
  <c r="AA18" i="38"/>
  <c r="AA17" i="38"/>
  <c r="AA3" i="38"/>
  <c r="AA13" i="38"/>
  <c r="E7" i="11" l="1"/>
  <c r="E73" i="11"/>
  <c r="E33" i="11"/>
  <c r="I15" i="11"/>
  <c r="E106" i="11"/>
  <c r="E66" i="11"/>
  <c r="E26" i="11"/>
  <c r="E98" i="11"/>
  <c r="E58" i="11"/>
  <c r="E10" i="11"/>
  <c r="E105" i="11"/>
  <c r="E65" i="11"/>
  <c r="E18" i="11"/>
  <c r="E97" i="11"/>
  <c r="E50" i="11"/>
  <c r="E9" i="11"/>
  <c r="E74" i="11"/>
  <c r="E34" i="11"/>
  <c r="I23" i="11"/>
  <c r="E90" i="11"/>
  <c r="E42" i="11"/>
  <c r="I31" i="11"/>
  <c r="R15" i="7"/>
  <c r="R24" i="7"/>
  <c r="R8" i="7"/>
  <c r="R20" i="7"/>
  <c r="R27" i="7"/>
  <c r="R19" i="7"/>
  <c r="R33" i="7"/>
  <c r="R32" i="7"/>
  <c r="R12" i="7"/>
  <c r="R25" i="7"/>
  <c r="R35" i="7"/>
  <c r="R17" i="7"/>
  <c r="R28" i="7"/>
  <c r="R11" i="7"/>
  <c r="R60" i="19"/>
  <c r="E89" i="11"/>
  <c r="E57" i="11"/>
  <c r="E25" i="11"/>
  <c r="I22" i="11"/>
  <c r="E113" i="11"/>
  <c r="E81" i="11"/>
  <c r="E49" i="11"/>
  <c r="E17" i="11"/>
  <c r="I14" i="11"/>
  <c r="R62" i="9"/>
  <c r="R53" i="9"/>
  <c r="R44" i="9"/>
  <c r="R16" i="9"/>
  <c r="R71" i="9"/>
  <c r="R35" i="9"/>
  <c r="R36" i="7"/>
  <c r="R58" i="19"/>
  <c r="R36" i="19"/>
  <c r="R17" i="19"/>
  <c r="R57" i="19"/>
  <c r="R34" i="19"/>
  <c r="R12" i="19"/>
  <c r="R52" i="19"/>
  <c r="R33" i="19"/>
  <c r="R10" i="19"/>
  <c r="R50" i="19"/>
  <c r="R28" i="19"/>
  <c r="R9" i="19"/>
  <c r="R68" i="19"/>
  <c r="R49" i="19"/>
  <c r="R26" i="19"/>
  <c r="R66" i="19"/>
  <c r="R44" i="19"/>
  <c r="R25" i="19"/>
  <c r="R65" i="19"/>
  <c r="R42" i="19"/>
  <c r="R20" i="19"/>
  <c r="R41" i="19"/>
  <c r="R18" i="19"/>
  <c r="R67" i="19"/>
  <c r="R59" i="19"/>
  <c r="R51" i="19"/>
  <c r="R43" i="19"/>
  <c r="R35" i="19"/>
  <c r="R27" i="19"/>
  <c r="R19" i="19"/>
  <c r="R11" i="19"/>
  <c r="R64" i="19"/>
  <c r="R56" i="19"/>
  <c r="R48" i="19"/>
  <c r="R40" i="19"/>
  <c r="R32" i="19"/>
  <c r="R24" i="19"/>
  <c r="R16" i="19"/>
  <c r="R63" i="19"/>
  <c r="R55" i="19"/>
  <c r="R47" i="19"/>
  <c r="R39" i="19"/>
  <c r="R31" i="19"/>
  <c r="R23" i="19"/>
  <c r="R15" i="19"/>
  <c r="R8" i="19"/>
  <c r="R62" i="19"/>
  <c r="R54" i="19"/>
  <c r="R46" i="19"/>
  <c r="R38" i="19"/>
  <c r="R30" i="19"/>
  <c r="R22" i="19"/>
  <c r="R14" i="19"/>
  <c r="R69" i="19"/>
  <c r="R61" i="19"/>
  <c r="R53" i="19"/>
  <c r="R45" i="19"/>
  <c r="R37" i="19"/>
  <c r="R29" i="19"/>
  <c r="R21" i="19"/>
  <c r="I32" i="15"/>
  <c r="I24" i="15"/>
  <c r="I16" i="15"/>
  <c r="I31" i="15"/>
  <c r="I23" i="15"/>
  <c r="I15" i="15"/>
  <c r="I36" i="15"/>
  <c r="I28" i="15"/>
  <c r="I20" i="15"/>
  <c r="I12" i="15"/>
  <c r="I22" i="15"/>
  <c r="I8" i="15"/>
  <c r="I13" i="15"/>
  <c r="I35" i="15"/>
  <c r="I27" i="15"/>
  <c r="I19" i="15"/>
  <c r="I11" i="15"/>
  <c r="I30" i="15"/>
  <c r="I21" i="15"/>
  <c r="I34" i="15"/>
  <c r="I26" i="15"/>
  <c r="I18" i="15"/>
  <c r="I10" i="15"/>
  <c r="I14" i="15"/>
  <c r="I29" i="15"/>
  <c r="I33" i="15"/>
  <c r="I25" i="15"/>
  <c r="I17" i="15"/>
  <c r="E105" i="21"/>
  <c r="E57" i="21"/>
  <c r="E9" i="21"/>
  <c r="E120" i="21"/>
  <c r="E112" i="21"/>
  <c r="E104" i="21"/>
  <c r="E96" i="21"/>
  <c r="E88" i="21"/>
  <c r="E80" i="21"/>
  <c r="E72" i="21"/>
  <c r="E64" i="21"/>
  <c r="E56" i="21"/>
  <c r="E48" i="21"/>
  <c r="E40" i="21"/>
  <c r="E32" i="21"/>
  <c r="E24" i="21"/>
  <c r="E16" i="21"/>
  <c r="E8" i="21"/>
  <c r="H30" i="21"/>
  <c r="E119" i="21"/>
  <c r="E111" i="21"/>
  <c r="E103" i="21"/>
  <c r="E95" i="21"/>
  <c r="E87" i="21"/>
  <c r="E79" i="21"/>
  <c r="E71" i="21"/>
  <c r="E63" i="21"/>
  <c r="E55" i="21"/>
  <c r="E47" i="21"/>
  <c r="E39" i="21"/>
  <c r="E31" i="21"/>
  <c r="E23" i="21"/>
  <c r="E15" i="21"/>
  <c r="E7" i="21"/>
  <c r="E113" i="21"/>
  <c r="E65" i="21"/>
  <c r="E17" i="21"/>
  <c r="H29" i="21"/>
  <c r="E118" i="21"/>
  <c r="E110" i="21"/>
  <c r="E102" i="21"/>
  <c r="E94" i="21"/>
  <c r="E86" i="21"/>
  <c r="E78" i="21"/>
  <c r="E70" i="21"/>
  <c r="E62" i="21"/>
  <c r="E54" i="21"/>
  <c r="E46" i="21"/>
  <c r="E38" i="21"/>
  <c r="E30" i="21"/>
  <c r="E22" i="21"/>
  <c r="E14" i="21"/>
  <c r="E89" i="21"/>
  <c r="E25" i="21"/>
  <c r="H22" i="21"/>
  <c r="E117" i="21"/>
  <c r="E109" i="21"/>
  <c r="E101" i="21"/>
  <c r="E93" i="21"/>
  <c r="E85" i="21"/>
  <c r="E77" i="21"/>
  <c r="E69" i="21"/>
  <c r="E61" i="21"/>
  <c r="E53" i="21"/>
  <c r="E45" i="21"/>
  <c r="E37" i="21"/>
  <c r="E29" i="21"/>
  <c r="E21" i="21"/>
  <c r="E13" i="21"/>
  <c r="E97" i="21"/>
  <c r="E49" i="21"/>
  <c r="H21" i="21"/>
  <c r="E116" i="21"/>
  <c r="E108" i="21"/>
  <c r="E100" i="21"/>
  <c r="E92" i="21"/>
  <c r="E84" i="21"/>
  <c r="E76" i="21"/>
  <c r="E68" i="21"/>
  <c r="E60" i="21"/>
  <c r="E52" i="21"/>
  <c r="E44" i="21"/>
  <c r="E36" i="21"/>
  <c r="E28" i="21"/>
  <c r="E20" i="21"/>
  <c r="E12" i="21"/>
  <c r="E73" i="21"/>
  <c r="E41" i="21"/>
  <c r="H14" i="21"/>
  <c r="E115" i="21"/>
  <c r="E107" i="21"/>
  <c r="E99" i="21"/>
  <c r="E91" i="21"/>
  <c r="E83" i="21"/>
  <c r="E75" i="21"/>
  <c r="E67" i="21"/>
  <c r="E59" i="21"/>
  <c r="E51" i="21"/>
  <c r="E43" i="21"/>
  <c r="E35" i="21"/>
  <c r="E27" i="21"/>
  <c r="E19" i="21"/>
  <c r="E11" i="21"/>
  <c r="E81" i="21"/>
  <c r="E33" i="21"/>
  <c r="H13" i="21"/>
  <c r="E114" i="21"/>
  <c r="E106" i="21"/>
  <c r="E98" i="21"/>
  <c r="E90" i="21"/>
  <c r="E82" i="21"/>
  <c r="E74" i="21"/>
  <c r="E66" i="21"/>
  <c r="E58" i="21"/>
  <c r="E50" i="21"/>
  <c r="E42" i="21"/>
  <c r="E34" i="21"/>
  <c r="E26" i="21"/>
  <c r="E18" i="21"/>
  <c r="E10" i="21"/>
  <c r="R70" i="9"/>
  <c r="R61" i="9"/>
  <c r="R52" i="9"/>
  <c r="R43" i="9"/>
  <c r="R34" i="9"/>
  <c r="R24" i="9"/>
  <c r="R15" i="9"/>
  <c r="R69" i="9"/>
  <c r="R60" i="9"/>
  <c r="R51" i="9"/>
  <c r="R42" i="9"/>
  <c r="R32" i="9"/>
  <c r="R23" i="9"/>
  <c r="R14" i="9"/>
  <c r="R68" i="9"/>
  <c r="R59" i="9"/>
  <c r="R50" i="9"/>
  <c r="R40" i="9"/>
  <c r="R31" i="9"/>
  <c r="R22" i="9"/>
  <c r="R13" i="9"/>
  <c r="R74" i="9"/>
  <c r="R67" i="9"/>
  <c r="R58" i="9"/>
  <c r="R48" i="9"/>
  <c r="R39" i="9"/>
  <c r="R30" i="9"/>
  <c r="R21" i="9"/>
  <c r="R12" i="9"/>
  <c r="R66" i="9"/>
  <c r="R56" i="9"/>
  <c r="R47" i="9"/>
  <c r="R38" i="9"/>
  <c r="R29" i="9"/>
  <c r="R20" i="9"/>
  <c r="R11" i="9"/>
  <c r="R73" i="9"/>
  <c r="R64" i="9"/>
  <c r="R55" i="9"/>
  <c r="R46" i="9"/>
  <c r="R37" i="9"/>
  <c r="R28" i="9"/>
  <c r="R19" i="9"/>
  <c r="R10" i="9"/>
  <c r="R72" i="9"/>
  <c r="R7" i="9"/>
  <c r="R63" i="9"/>
  <c r="R54" i="9"/>
  <c r="R45" i="9"/>
  <c r="R36" i="9"/>
  <c r="R27" i="9"/>
  <c r="R18" i="9"/>
  <c r="R8" i="9"/>
  <c r="E112" i="11"/>
  <c r="E104" i="11"/>
  <c r="E96" i="11"/>
  <c r="E88" i="11"/>
  <c r="E80" i="11"/>
  <c r="E72" i="11"/>
  <c r="E64" i="11"/>
  <c r="E56" i="11"/>
  <c r="E48" i="11"/>
  <c r="E40" i="11"/>
  <c r="E32" i="11"/>
  <c r="E24" i="11"/>
  <c r="E16" i="11"/>
  <c r="E8" i="11"/>
  <c r="I29" i="11"/>
  <c r="I21" i="11"/>
  <c r="I13" i="11"/>
  <c r="E111" i="11"/>
  <c r="E103" i="11"/>
  <c r="E95" i="11"/>
  <c r="E87" i="11"/>
  <c r="E79" i="11"/>
  <c r="E71" i="11"/>
  <c r="E63" i="11"/>
  <c r="E55" i="11"/>
  <c r="E47" i="11"/>
  <c r="E39" i="11"/>
  <c r="E31" i="11"/>
  <c r="E23" i="11"/>
  <c r="E15" i="11"/>
  <c r="I7" i="11"/>
  <c r="I28" i="11"/>
  <c r="I20" i="11"/>
  <c r="I12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I35" i="11"/>
  <c r="I27" i="11"/>
  <c r="I19" i="11"/>
  <c r="I11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I34" i="11"/>
  <c r="I26" i="11"/>
  <c r="I18" i="11"/>
  <c r="I10" i="11"/>
  <c r="E108" i="11"/>
  <c r="E100" i="11"/>
  <c r="E92" i="11"/>
  <c r="E84" i="11"/>
  <c r="E76" i="11"/>
  <c r="E68" i="11"/>
  <c r="E60" i="11"/>
  <c r="E52" i="11"/>
  <c r="E44" i="11"/>
  <c r="E36" i="11"/>
  <c r="E28" i="11"/>
  <c r="E20" i="11"/>
  <c r="E12" i="11"/>
  <c r="I33" i="11"/>
  <c r="I25" i="11"/>
  <c r="I17" i="11"/>
  <c r="I9" i="11"/>
  <c r="E107" i="11"/>
  <c r="E99" i="11"/>
  <c r="E91" i="11"/>
  <c r="E83" i="11"/>
  <c r="E75" i="11"/>
  <c r="E67" i="11"/>
  <c r="E59" i="11"/>
  <c r="E51" i="11"/>
  <c r="E43" i="11"/>
  <c r="E35" i="11"/>
  <c r="E27" i="11"/>
  <c r="E19" i="11"/>
  <c r="E11" i="11"/>
  <c r="I32" i="11"/>
  <c r="I24" i="11"/>
  <c r="I16" i="11"/>
  <c r="R30" i="7"/>
  <c r="R22" i="7"/>
  <c r="R14" i="7"/>
  <c r="R29" i="7"/>
  <c r="R21" i="7"/>
  <c r="R13" i="7"/>
  <c r="R34" i="7"/>
  <c r="R26" i="7"/>
  <c r="R18" i="7"/>
  <c r="R10" i="7"/>
  <c r="R9" i="7"/>
  <c r="R16" i="7"/>
  <c r="R31" i="7"/>
  <c r="R23" i="7"/>
  <c r="R65" i="9"/>
  <c r="R57" i="9"/>
  <c r="R49" i="9"/>
  <c r="R41" i="9"/>
  <c r="R33" i="9"/>
  <c r="R25" i="9"/>
  <c r="R17" i="9"/>
  <c r="H28" i="21"/>
  <c r="H20" i="21"/>
  <c r="H12" i="21"/>
  <c r="H7" i="21"/>
  <c r="H35" i="21"/>
  <c r="H27" i="21"/>
  <c r="H19" i="21"/>
  <c r="H11" i="21"/>
  <c r="H34" i="21"/>
  <c r="H26" i="21"/>
  <c r="H18" i="21"/>
  <c r="H10" i="21"/>
  <c r="H33" i="21"/>
  <c r="H25" i="21"/>
  <c r="H17" i="21"/>
  <c r="H9" i="21"/>
  <c r="H32" i="21"/>
  <c r="H24" i="21"/>
  <c r="H16" i="21"/>
  <c r="H8" i="21"/>
  <c r="H31" i="21"/>
  <c r="H23" i="21"/>
  <c r="H15" i="21"/>
  <c r="F35" i="27"/>
  <c r="F33" i="27"/>
  <c r="F32" i="27"/>
  <c r="F30" i="27"/>
  <c r="F29" i="27"/>
  <c r="F27" i="27"/>
  <c r="F26" i="27"/>
  <c r="F24" i="27"/>
  <c r="F23" i="27"/>
  <c r="F21" i="27"/>
  <c r="F20" i="27"/>
  <c r="F18" i="27"/>
  <c r="F17" i="27"/>
  <c r="F15" i="27"/>
  <c r="F14" i="27"/>
  <c r="F12" i="27"/>
  <c r="F11" i="27"/>
  <c r="F9" i="27"/>
  <c r="F8" i="27"/>
  <c r="E6" i="27"/>
  <c r="H8" i="27"/>
  <c r="I69" i="17"/>
  <c r="I67" i="17"/>
  <c r="I66" i="17"/>
  <c r="I64" i="17"/>
  <c r="I63" i="17"/>
  <c r="I61" i="17"/>
  <c r="I60" i="17"/>
  <c r="I58" i="17"/>
  <c r="I57" i="17"/>
  <c r="I55" i="17"/>
  <c r="I54" i="17"/>
  <c r="I52" i="17"/>
  <c r="I51" i="17"/>
  <c r="I49" i="17"/>
  <c r="I48" i="17"/>
  <c r="I46" i="17"/>
  <c r="I45" i="17"/>
  <c r="I43" i="17"/>
  <c r="I42" i="17"/>
  <c r="I40" i="17"/>
  <c r="I39" i="17"/>
  <c r="I37" i="17"/>
  <c r="I36" i="17"/>
  <c r="I34" i="17"/>
  <c r="I33" i="17"/>
  <c r="I31" i="17"/>
  <c r="I30" i="17"/>
  <c r="I28" i="17"/>
  <c r="I27" i="17"/>
  <c r="I25" i="17"/>
  <c r="I24" i="17"/>
  <c r="I22" i="17"/>
  <c r="I21" i="17"/>
  <c r="I19" i="17"/>
  <c r="I18" i="17"/>
  <c r="I16" i="17"/>
  <c r="I15" i="17"/>
  <c r="I13" i="17"/>
  <c r="I12" i="17"/>
  <c r="I10" i="17"/>
  <c r="I9" i="17"/>
  <c r="H7" i="17"/>
  <c r="S25" i="1"/>
  <c r="S23" i="1"/>
  <c r="S22" i="1"/>
  <c r="S20" i="1"/>
  <c r="S19" i="1"/>
  <c r="S17" i="1"/>
  <c r="S16" i="1"/>
  <c r="S14" i="1"/>
  <c r="S13" i="1"/>
  <c r="S10" i="1"/>
  <c r="S8" i="1"/>
  <c r="S7" i="1"/>
  <c r="K8" i="17" l="1"/>
  <c r="K64" i="17"/>
  <c r="K56" i="17"/>
  <c r="K48" i="17"/>
  <c r="K40" i="17"/>
  <c r="K32" i="17"/>
  <c r="K24" i="17"/>
  <c r="K16" i="17"/>
  <c r="E118" i="27"/>
  <c r="E110" i="27"/>
  <c r="E102" i="27"/>
  <c r="E94" i="27"/>
  <c r="E86" i="27"/>
  <c r="E78" i="27"/>
  <c r="E70" i="27"/>
  <c r="E62" i="27"/>
  <c r="E54" i="27"/>
  <c r="E46" i="27"/>
  <c r="E38" i="27"/>
  <c r="E30" i="27"/>
  <c r="E22" i="27"/>
  <c r="E14" i="27"/>
  <c r="K63" i="17"/>
  <c r="K55" i="17"/>
  <c r="K47" i="17"/>
  <c r="K39" i="17"/>
  <c r="K31" i="17"/>
  <c r="K23" i="17"/>
  <c r="K15" i="17"/>
  <c r="E125" i="27"/>
  <c r="E117" i="27"/>
  <c r="E109" i="27"/>
  <c r="E101" i="27"/>
  <c r="E93" i="27"/>
  <c r="E85" i="27"/>
  <c r="E77" i="27"/>
  <c r="E69" i="27"/>
  <c r="E61" i="27"/>
  <c r="E53" i="27"/>
  <c r="E45" i="27"/>
  <c r="E37" i="27"/>
  <c r="E29" i="27"/>
  <c r="E21" i="27"/>
  <c r="E13" i="27"/>
  <c r="K62" i="17"/>
  <c r="K54" i="17"/>
  <c r="K46" i="17"/>
  <c r="K38" i="17"/>
  <c r="K30" i="17"/>
  <c r="K22" i="17"/>
  <c r="K14" i="17"/>
  <c r="E124" i="27"/>
  <c r="E116" i="27"/>
  <c r="E108" i="27"/>
  <c r="E100" i="27"/>
  <c r="E92" i="27"/>
  <c r="E84" i="27"/>
  <c r="E76" i="27"/>
  <c r="E68" i="27"/>
  <c r="E60" i="27"/>
  <c r="E52" i="27"/>
  <c r="E44" i="27"/>
  <c r="E36" i="27"/>
  <c r="E28" i="27"/>
  <c r="E20" i="27"/>
  <c r="E12" i="27"/>
  <c r="K69" i="17"/>
  <c r="K61" i="17"/>
  <c r="K53" i="17"/>
  <c r="K45" i="17"/>
  <c r="K37" i="17"/>
  <c r="K29" i="17"/>
  <c r="K21" i="17"/>
  <c r="K13" i="17"/>
  <c r="H33" i="27"/>
  <c r="E123" i="27"/>
  <c r="E115" i="27"/>
  <c r="E107" i="27"/>
  <c r="E99" i="27"/>
  <c r="E91" i="27"/>
  <c r="E83" i="27"/>
  <c r="E75" i="27"/>
  <c r="E67" i="27"/>
  <c r="E59" i="27"/>
  <c r="E51" i="27"/>
  <c r="E43" i="27"/>
  <c r="E35" i="27"/>
  <c r="E27" i="27"/>
  <c r="E19" i="27"/>
  <c r="E11" i="27"/>
  <c r="K68" i="17"/>
  <c r="K60" i="17"/>
  <c r="K52" i="17"/>
  <c r="K44" i="17"/>
  <c r="K36" i="17"/>
  <c r="K28" i="17"/>
  <c r="K20" i="17"/>
  <c r="K12" i="17"/>
  <c r="H32" i="27"/>
  <c r="E122" i="27"/>
  <c r="E114" i="27"/>
  <c r="E106" i="27"/>
  <c r="E98" i="27"/>
  <c r="E90" i="27"/>
  <c r="E82" i="27"/>
  <c r="E74" i="27"/>
  <c r="E66" i="27"/>
  <c r="E58" i="27"/>
  <c r="E50" i="27"/>
  <c r="E42" i="27"/>
  <c r="E34" i="27"/>
  <c r="E26" i="27"/>
  <c r="E18" i="27"/>
  <c r="E10" i="27"/>
  <c r="K67" i="17"/>
  <c r="K59" i="17"/>
  <c r="K51" i="17"/>
  <c r="K43" i="17"/>
  <c r="K35" i="17"/>
  <c r="K27" i="17"/>
  <c r="K19" i="17"/>
  <c r="K11" i="17"/>
  <c r="E121" i="27"/>
  <c r="E113" i="27"/>
  <c r="E105" i="27"/>
  <c r="E97" i="27"/>
  <c r="E89" i="27"/>
  <c r="E81" i="27"/>
  <c r="E73" i="27"/>
  <c r="E65" i="27"/>
  <c r="E57" i="27"/>
  <c r="E49" i="27"/>
  <c r="E41" i="27"/>
  <c r="E33" i="27"/>
  <c r="E25" i="27"/>
  <c r="E17" i="27"/>
  <c r="E9" i="27"/>
  <c r="K66" i="17"/>
  <c r="K58" i="17"/>
  <c r="K50" i="17"/>
  <c r="K42" i="17"/>
  <c r="K34" i="17"/>
  <c r="K26" i="17"/>
  <c r="K18" i="17"/>
  <c r="K10" i="17"/>
  <c r="E120" i="27"/>
  <c r="E112" i="27"/>
  <c r="E104" i="27"/>
  <c r="E96" i="27"/>
  <c r="E88" i="27"/>
  <c r="E80" i="27"/>
  <c r="E72" i="27"/>
  <c r="E64" i="27"/>
  <c r="E56" i="27"/>
  <c r="E48" i="27"/>
  <c r="E40" i="27"/>
  <c r="E32" i="27"/>
  <c r="E24" i="27"/>
  <c r="E16" i="27"/>
  <c r="E8" i="27"/>
  <c r="K65" i="17"/>
  <c r="K57" i="17"/>
  <c r="K49" i="17"/>
  <c r="K41" i="17"/>
  <c r="K33" i="17"/>
  <c r="K25" i="17"/>
  <c r="K17" i="17"/>
  <c r="K9" i="17"/>
  <c r="E119" i="27"/>
  <c r="E111" i="27"/>
  <c r="E103" i="27"/>
  <c r="E95" i="27"/>
  <c r="E87" i="27"/>
  <c r="E79" i="27"/>
  <c r="E71" i="27"/>
  <c r="E63" i="27"/>
  <c r="E55" i="27"/>
  <c r="E47" i="27"/>
  <c r="E39" i="27"/>
  <c r="E31" i="27"/>
  <c r="E23" i="27"/>
  <c r="E15" i="27"/>
  <c r="E7" i="27"/>
  <c r="H25" i="27"/>
  <c r="H24" i="27"/>
  <c r="H17" i="27"/>
  <c r="H16" i="27"/>
  <c r="H31" i="27"/>
  <c r="H23" i="27"/>
  <c r="H15" i="27"/>
  <c r="H30" i="27"/>
  <c r="H22" i="27"/>
  <c r="H14" i="27"/>
  <c r="H29" i="27"/>
  <c r="H21" i="27"/>
  <c r="H13" i="27"/>
  <c r="H28" i="27"/>
  <c r="H20" i="27"/>
  <c r="H12" i="27"/>
  <c r="H7" i="27"/>
  <c r="H35" i="27"/>
  <c r="H27" i="27"/>
  <c r="H19" i="27"/>
  <c r="H11" i="27"/>
  <c r="H34" i="27"/>
  <c r="H26" i="27"/>
  <c r="H18" i="27"/>
  <c r="H10" i="27"/>
  <c r="H9" i="27"/>
  <c r="H206" i="17"/>
  <c r="H174" i="17"/>
  <c r="H150" i="17"/>
  <c r="H126" i="17"/>
  <c r="H86" i="17"/>
  <c r="H78" i="17"/>
  <c r="H46" i="17"/>
  <c r="H14" i="17"/>
  <c r="H6" i="17"/>
  <c r="H205" i="17"/>
  <c r="H181" i="17"/>
  <c r="H165" i="17"/>
  <c r="H149" i="17"/>
  <c r="H133" i="17"/>
  <c r="H109" i="17"/>
  <c r="H93" i="17"/>
  <c r="H69" i="17"/>
  <c r="H45" i="17"/>
  <c r="H13" i="17"/>
  <c r="H220" i="17"/>
  <c r="H212" i="17"/>
  <c r="H204" i="17"/>
  <c r="H196" i="17"/>
  <c r="H188" i="17"/>
  <c r="H180" i="17"/>
  <c r="H172" i="17"/>
  <c r="H164" i="17"/>
  <c r="H156" i="17"/>
  <c r="H148" i="17"/>
  <c r="H140" i="17"/>
  <c r="H132" i="17"/>
  <c r="H124" i="17"/>
  <c r="H116" i="17"/>
  <c r="H108" i="17"/>
  <c r="H100" i="17"/>
  <c r="H92" i="17"/>
  <c r="H84" i="17"/>
  <c r="H76" i="17"/>
  <c r="H68" i="17"/>
  <c r="H60" i="17"/>
  <c r="H52" i="17"/>
  <c r="H44" i="17"/>
  <c r="H36" i="17"/>
  <c r="H28" i="17"/>
  <c r="H20" i="17"/>
  <c r="H12" i="17"/>
  <c r="H198" i="17"/>
  <c r="H158" i="17"/>
  <c r="H142" i="17"/>
  <c r="H110" i="17"/>
  <c r="H70" i="17"/>
  <c r="H54" i="17"/>
  <c r="H22" i="17"/>
  <c r="H213" i="17"/>
  <c r="H189" i="17"/>
  <c r="H173" i="17"/>
  <c r="H141" i="17"/>
  <c r="H125" i="17"/>
  <c r="H101" i="17"/>
  <c r="H85" i="17"/>
  <c r="H77" i="17"/>
  <c r="H53" i="17"/>
  <c r="H37" i="17"/>
  <c r="H21" i="17"/>
  <c r="H219" i="17"/>
  <c r="H211" i="17"/>
  <c r="H203" i="17"/>
  <c r="H195" i="17"/>
  <c r="H187" i="17"/>
  <c r="H179" i="17"/>
  <c r="H171" i="17"/>
  <c r="H163" i="17"/>
  <c r="H155" i="17"/>
  <c r="H147" i="17"/>
  <c r="H139" i="17"/>
  <c r="H131" i="17"/>
  <c r="H123" i="17"/>
  <c r="H115" i="17"/>
  <c r="H107" i="17"/>
  <c r="H99" i="17"/>
  <c r="H91" i="17"/>
  <c r="H83" i="17"/>
  <c r="H75" i="17"/>
  <c r="H67" i="17"/>
  <c r="H59" i="17"/>
  <c r="H51" i="17"/>
  <c r="H43" i="17"/>
  <c r="H35" i="17"/>
  <c r="H27" i="17"/>
  <c r="H19" i="17"/>
  <c r="H11" i="17"/>
  <c r="H190" i="17"/>
  <c r="H166" i="17"/>
  <c r="H134" i="17"/>
  <c r="H94" i="17"/>
  <c r="H62" i="17"/>
  <c r="H30" i="17"/>
  <c r="H221" i="17"/>
  <c r="H197" i="17"/>
  <c r="H157" i="17"/>
  <c r="H117" i="17"/>
  <c r="H61" i="17"/>
  <c r="H29" i="17"/>
  <c r="H226" i="17"/>
  <c r="H218" i="17"/>
  <c r="H210" i="17"/>
  <c r="H202" i="17"/>
  <c r="H194" i="17"/>
  <c r="H186" i="17"/>
  <c r="H178" i="17"/>
  <c r="H170" i="17"/>
  <c r="H162" i="17"/>
  <c r="H154" i="17"/>
  <c r="H146" i="17"/>
  <c r="H138" i="17"/>
  <c r="H130" i="17"/>
  <c r="H122" i="17"/>
  <c r="H114" i="17"/>
  <c r="H106" i="17"/>
  <c r="H98" i="17"/>
  <c r="H90" i="17"/>
  <c r="H82" i="17"/>
  <c r="H74" i="17"/>
  <c r="H66" i="17"/>
  <c r="H58" i="17"/>
  <c r="H50" i="17"/>
  <c r="H42" i="17"/>
  <c r="H34" i="17"/>
  <c r="H26" i="17"/>
  <c r="H18" i="17"/>
  <c r="H10" i="17"/>
  <c r="H222" i="17"/>
  <c r="H102" i="17"/>
  <c r="H225" i="17"/>
  <c r="H209" i="17"/>
  <c r="H193" i="17"/>
  <c r="H185" i="17"/>
  <c r="H177" i="17"/>
  <c r="H161" i="17"/>
  <c r="H153" i="17"/>
  <c r="H145" i="17"/>
  <c r="H137" i="17"/>
  <c r="H129" i="17"/>
  <c r="H121" i="17"/>
  <c r="H113" i="17"/>
  <c r="H105" i="17"/>
  <c r="H97" i="17"/>
  <c r="H89" i="17"/>
  <c r="H81" i="17"/>
  <c r="H65" i="17"/>
  <c r="H57" i="17"/>
  <c r="H49" i="17"/>
  <c r="H41" i="17"/>
  <c r="H33" i="17"/>
  <c r="H25" i="17"/>
  <c r="H17" i="17"/>
  <c r="H9" i="17"/>
  <c r="H182" i="17"/>
  <c r="H38" i="17"/>
  <c r="H217" i="17"/>
  <c r="H201" i="17"/>
  <c r="H169" i="17"/>
  <c r="H73" i="17"/>
  <c r="H224" i="17"/>
  <c r="H216" i="17"/>
  <c r="H208" i="17"/>
  <c r="H200" i="17"/>
  <c r="H192" i="17"/>
  <c r="H184" i="17"/>
  <c r="H176" i="17"/>
  <c r="H168" i="17"/>
  <c r="H160" i="17"/>
  <c r="H152" i="17"/>
  <c r="H144" i="17"/>
  <c r="H136" i="17"/>
  <c r="H128" i="17"/>
  <c r="H120" i="17"/>
  <c r="H112" i="17"/>
  <c r="H104" i="17"/>
  <c r="H96" i="17"/>
  <c r="H88" i="17"/>
  <c r="H80" i="17"/>
  <c r="H72" i="17"/>
  <c r="H64" i="17"/>
  <c r="H56" i="17"/>
  <c r="H48" i="17"/>
  <c r="H40" i="17"/>
  <c r="H32" i="17"/>
  <c r="H24" i="17"/>
  <c r="H16" i="17"/>
  <c r="H8" i="17"/>
  <c r="H214" i="17"/>
  <c r="H118" i="17"/>
  <c r="H223" i="17"/>
  <c r="H215" i="17"/>
  <c r="H207" i="17"/>
  <c r="H199" i="17"/>
  <c r="H191" i="17"/>
  <c r="H183" i="17"/>
  <c r="H175" i="17"/>
  <c r="H167" i="17"/>
  <c r="H159" i="17"/>
  <c r="H151" i="17"/>
  <c r="H143" i="17"/>
  <c r="H135" i="17"/>
  <c r="H127" i="17"/>
  <c r="H119" i="17"/>
  <c r="H111" i="17"/>
  <c r="H103" i="17"/>
  <c r="H95" i="17"/>
  <c r="H87" i="17"/>
  <c r="H79" i="17"/>
  <c r="H71" i="17"/>
  <c r="H63" i="17"/>
  <c r="H55" i="17"/>
  <c r="H47" i="17"/>
  <c r="H39" i="17"/>
  <c r="H31" i="17"/>
  <c r="H23" i="17"/>
  <c r="H15" i="17"/>
  <c r="Q32" i="35"/>
  <c r="I12" i="31"/>
  <c r="I17" i="31"/>
  <c r="I24" i="31"/>
  <c r="I25" i="31"/>
  <c r="I32" i="31"/>
  <c r="I33" i="31"/>
  <c r="I8" i="31"/>
  <c r="E45" i="25"/>
  <c r="G35" i="11"/>
  <c r="G33" i="11"/>
  <c r="G32" i="11"/>
  <c r="G30" i="11"/>
  <c r="G29" i="11"/>
  <c r="G27" i="11"/>
  <c r="G26" i="11"/>
  <c r="G24" i="11"/>
  <c r="G23" i="11"/>
  <c r="G21" i="11"/>
  <c r="G20" i="11"/>
  <c r="G18" i="11"/>
  <c r="G17" i="11"/>
  <c r="G15" i="11"/>
  <c r="G14" i="11"/>
  <c r="G12" i="11"/>
  <c r="G11" i="11"/>
  <c r="G9" i="11"/>
  <c r="G8" i="11"/>
  <c r="P69" i="19"/>
  <c r="P67" i="19"/>
  <c r="P66" i="19"/>
  <c r="P64" i="19"/>
  <c r="P63" i="19"/>
  <c r="P61" i="19"/>
  <c r="P60" i="19"/>
  <c r="P58" i="19"/>
  <c r="P57" i="19"/>
  <c r="P55" i="19"/>
  <c r="P54" i="19"/>
  <c r="P52" i="19"/>
  <c r="P51" i="19"/>
  <c r="P49" i="19"/>
  <c r="P48" i="19"/>
  <c r="P46" i="19"/>
  <c r="P45" i="19"/>
  <c r="P43" i="19"/>
  <c r="P42" i="19"/>
  <c r="P40" i="19"/>
  <c r="P39" i="19"/>
  <c r="P37" i="19"/>
  <c r="P36" i="19"/>
  <c r="P34" i="19"/>
  <c r="P33" i="19"/>
  <c r="P31" i="19"/>
  <c r="P30" i="19"/>
  <c r="P28" i="19"/>
  <c r="P27" i="19"/>
  <c r="P25" i="19"/>
  <c r="P24" i="19"/>
  <c r="P22" i="19"/>
  <c r="P21" i="19"/>
  <c r="P19" i="19"/>
  <c r="P18" i="19"/>
  <c r="P16" i="19"/>
  <c r="P15" i="19"/>
  <c r="P13" i="19"/>
  <c r="P12" i="19"/>
  <c r="P10" i="19"/>
  <c r="P9" i="19"/>
  <c r="F13" i="4"/>
  <c r="F14" i="4" s="1"/>
  <c r="E13" i="4"/>
  <c r="E14" i="4" s="1"/>
  <c r="J8" i="4"/>
  <c r="H4" i="4"/>
  <c r="G12" i="4" s="1"/>
  <c r="G13" i="4" s="1"/>
  <c r="I49" i="35"/>
  <c r="O35" i="35"/>
  <c r="O33" i="35"/>
  <c r="O32" i="35"/>
  <c r="O30" i="35"/>
  <c r="O29" i="35"/>
  <c r="O27" i="35"/>
  <c r="O26" i="35"/>
  <c r="O24" i="35"/>
  <c r="O23" i="35"/>
  <c r="O21" i="35"/>
  <c r="O20" i="35"/>
  <c r="O18" i="35"/>
  <c r="O17" i="35"/>
  <c r="O15" i="35"/>
  <c r="O14" i="35"/>
  <c r="O12" i="35"/>
  <c r="O11" i="35"/>
  <c r="O9" i="35"/>
  <c r="O8" i="35"/>
  <c r="J3" i="35"/>
  <c r="I61" i="35" s="1"/>
  <c r="G35" i="33"/>
  <c r="G33" i="33"/>
  <c r="G32" i="33"/>
  <c r="G30" i="33"/>
  <c r="G29" i="33"/>
  <c r="G27" i="33"/>
  <c r="G26" i="33"/>
  <c r="G24" i="33"/>
  <c r="G23" i="33"/>
  <c r="G21" i="33"/>
  <c r="G20" i="33"/>
  <c r="G18" i="33"/>
  <c r="G17" i="33"/>
  <c r="G15" i="33"/>
  <c r="F15" i="33"/>
  <c r="G14" i="33"/>
  <c r="G12" i="33"/>
  <c r="G11" i="33"/>
  <c r="G9" i="33"/>
  <c r="G8" i="33"/>
  <c r="F160" i="31"/>
  <c r="F159" i="31"/>
  <c r="F158" i="31"/>
  <c r="F157" i="31"/>
  <c r="F156" i="31"/>
  <c r="F155" i="31"/>
  <c r="F152" i="31"/>
  <c r="F151" i="31"/>
  <c r="F150" i="31"/>
  <c r="F149" i="31"/>
  <c r="F148" i="31"/>
  <c r="F147" i="31"/>
  <c r="F144" i="31"/>
  <c r="F143" i="31"/>
  <c r="F142" i="31"/>
  <c r="F141" i="31"/>
  <c r="F140" i="31"/>
  <c r="F139" i="31"/>
  <c r="F136" i="31"/>
  <c r="F135" i="31"/>
  <c r="F134" i="31"/>
  <c r="F133" i="31"/>
  <c r="F132" i="31"/>
  <c r="F131" i="31"/>
  <c r="F128" i="31"/>
  <c r="F127" i="31"/>
  <c r="F126" i="31"/>
  <c r="F125" i="31"/>
  <c r="F124" i="31"/>
  <c r="F123" i="31"/>
  <c r="F120" i="31"/>
  <c r="F119" i="31"/>
  <c r="F118" i="31"/>
  <c r="F117" i="31"/>
  <c r="F116" i="31"/>
  <c r="F115" i="31"/>
  <c r="F112" i="31"/>
  <c r="F111" i="31"/>
  <c r="F110" i="31"/>
  <c r="F109" i="31"/>
  <c r="F108" i="31"/>
  <c r="F107" i="31"/>
  <c r="F104" i="31"/>
  <c r="F103" i="31"/>
  <c r="F102" i="31"/>
  <c r="F101" i="31"/>
  <c r="F100" i="31"/>
  <c r="F99" i="31"/>
  <c r="F96" i="31"/>
  <c r="F95" i="31"/>
  <c r="F94" i="31"/>
  <c r="F93" i="31"/>
  <c r="F92" i="31"/>
  <c r="F91" i="31"/>
  <c r="F88" i="31"/>
  <c r="F87" i="31"/>
  <c r="F86" i="31"/>
  <c r="F85" i="31"/>
  <c r="F84" i="31"/>
  <c r="F83" i="31"/>
  <c r="F80" i="31"/>
  <c r="F79" i="31"/>
  <c r="F78" i="31"/>
  <c r="F77" i="31"/>
  <c r="F76" i="31"/>
  <c r="F75" i="31"/>
  <c r="F72" i="31"/>
  <c r="F71" i="31"/>
  <c r="F70" i="31"/>
  <c r="F69" i="31"/>
  <c r="F68" i="31"/>
  <c r="F65" i="31"/>
  <c r="F64" i="31"/>
  <c r="F63" i="31"/>
  <c r="F62" i="31"/>
  <c r="F60" i="31"/>
  <c r="F59" i="31"/>
  <c r="F58" i="31"/>
  <c r="F57" i="31"/>
  <c r="F56" i="31"/>
  <c r="F54" i="31"/>
  <c r="F53" i="31"/>
  <c r="F52" i="31"/>
  <c r="F51" i="31"/>
  <c r="F49" i="31"/>
  <c r="F48" i="31"/>
  <c r="F47" i="31"/>
  <c r="F45" i="31"/>
  <c r="F44" i="31"/>
  <c r="F43" i="31"/>
  <c r="F42" i="31"/>
  <c r="F41" i="31"/>
  <c r="F40" i="31"/>
  <c r="F37" i="31"/>
  <c r="G36" i="31"/>
  <c r="F36" i="31"/>
  <c r="F35" i="31"/>
  <c r="G34" i="31"/>
  <c r="G33" i="31"/>
  <c r="F33" i="31"/>
  <c r="F32" i="31"/>
  <c r="G31" i="31"/>
  <c r="G30" i="31"/>
  <c r="F30" i="31"/>
  <c r="F29" i="31"/>
  <c r="G28" i="31"/>
  <c r="F28" i="31"/>
  <c r="G27" i="31"/>
  <c r="F27" i="31"/>
  <c r="F26" i="31"/>
  <c r="G25" i="31"/>
  <c r="F25" i="31"/>
  <c r="G24" i="31"/>
  <c r="F23" i="31"/>
  <c r="G22" i="31"/>
  <c r="F22" i="31"/>
  <c r="G21" i="31"/>
  <c r="F21" i="31"/>
  <c r="G19" i="31"/>
  <c r="F19" i="31"/>
  <c r="G18" i="31"/>
  <c r="F18" i="31"/>
  <c r="F17" i="31"/>
  <c r="G16" i="31"/>
  <c r="F16" i="31"/>
  <c r="G15" i="31"/>
  <c r="F15" i="31"/>
  <c r="F14" i="31"/>
  <c r="G13" i="31"/>
  <c r="F13" i="31"/>
  <c r="G12" i="31"/>
  <c r="F12" i="31"/>
  <c r="F11" i="31"/>
  <c r="G10" i="31"/>
  <c r="G9" i="31"/>
  <c r="F9" i="31"/>
  <c r="F8" i="31"/>
  <c r="F7" i="31"/>
  <c r="G36" i="29"/>
  <c r="G34" i="29"/>
  <c r="G33" i="29"/>
  <c r="G31" i="29"/>
  <c r="G30" i="29"/>
  <c r="G28" i="29"/>
  <c r="G27" i="29"/>
  <c r="G25" i="29"/>
  <c r="G24" i="29"/>
  <c r="G22" i="29"/>
  <c r="G21" i="29"/>
  <c r="G19" i="29"/>
  <c r="G18" i="29"/>
  <c r="G16" i="29"/>
  <c r="G15" i="29"/>
  <c r="G13" i="29"/>
  <c r="G12" i="29"/>
  <c r="G10" i="29"/>
  <c r="G9" i="29"/>
  <c r="F35" i="25"/>
  <c r="F33" i="25"/>
  <c r="F32" i="25"/>
  <c r="F30" i="25"/>
  <c r="F29" i="25"/>
  <c r="F27" i="25"/>
  <c r="F26" i="25"/>
  <c r="F24" i="25"/>
  <c r="F23" i="25"/>
  <c r="F21" i="25"/>
  <c r="F20" i="25"/>
  <c r="F18" i="25"/>
  <c r="F17" i="25"/>
  <c r="F15" i="25"/>
  <c r="F14" i="25"/>
  <c r="F12" i="25"/>
  <c r="F11" i="25"/>
  <c r="F9" i="25"/>
  <c r="F8" i="25"/>
  <c r="G36" i="23"/>
  <c r="G34" i="23"/>
  <c r="G33" i="23"/>
  <c r="G31" i="23"/>
  <c r="G30" i="23"/>
  <c r="G28" i="23"/>
  <c r="G27" i="23"/>
  <c r="G25" i="23"/>
  <c r="G24" i="23"/>
  <c r="G22" i="23"/>
  <c r="G21" i="23"/>
  <c r="G19" i="23"/>
  <c r="G18" i="23"/>
  <c r="G16" i="23"/>
  <c r="G15" i="23"/>
  <c r="G13" i="23"/>
  <c r="G12" i="23"/>
  <c r="G10" i="23"/>
  <c r="G9" i="23"/>
  <c r="F35" i="21"/>
  <c r="F33" i="21"/>
  <c r="F32" i="21"/>
  <c r="F30" i="21"/>
  <c r="F29" i="21"/>
  <c r="F27" i="21"/>
  <c r="F26" i="21"/>
  <c r="F24" i="21"/>
  <c r="F23" i="21"/>
  <c r="F21" i="21"/>
  <c r="F20" i="21"/>
  <c r="F18" i="21"/>
  <c r="F17" i="21"/>
  <c r="F15" i="21"/>
  <c r="F14" i="21"/>
  <c r="F12" i="21"/>
  <c r="F11" i="21"/>
  <c r="F9" i="21"/>
  <c r="F8" i="21"/>
  <c r="O203" i="19"/>
  <c r="O179" i="19"/>
  <c r="O99" i="19"/>
  <c r="O98" i="19"/>
  <c r="O80" i="19"/>
  <c r="O11" i="19"/>
  <c r="J3" i="19"/>
  <c r="I54" i="19" s="1"/>
  <c r="G36" i="15"/>
  <c r="G34" i="15"/>
  <c r="G33" i="15"/>
  <c r="F32" i="15"/>
  <c r="G31" i="15"/>
  <c r="G30" i="15"/>
  <c r="G28" i="15"/>
  <c r="G27" i="15"/>
  <c r="G25" i="15"/>
  <c r="G24" i="15"/>
  <c r="G22" i="15"/>
  <c r="G21" i="15"/>
  <c r="G19" i="15"/>
  <c r="G18" i="15"/>
  <c r="G16" i="15"/>
  <c r="G15" i="15"/>
  <c r="G13" i="15"/>
  <c r="F13" i="15"/>
  <c r="G12" i="15"/>
  <c r="G10" i="15"/>
  <c r="G9" i="15"/>
  <c r="P34" i="7"/>
  <c r="P33" i="7"/>
  <c r="P31" i="7"/>
  <c r="P30" i="7"/>
  <c r="P28" i="7"/>
  <c r="P27" i="7"/>
  <c r="P25" i="7"/>
  <c r="P24" i="7"/>
  <c r="P22" i="7"/>
  <c r="P21" i="7"/>
  <c r="P19" i="7"/>
  <c r="P18" i="7"/>
  <c r="P16" i="7"/>
  <c r="P15" i="7"/>
  <c r="P13" i="7"/>
  <c r="P12" i="7"/>
  <c r="P10" i="7"/>
  <c r="P9" i="7"/>
  <c r="P71" i="9"/>
  <c r="P69" i="9"/>
  <c r="P68" i="9"/>
  <c r="P66" i="9"/>
  <c r="P65" i="9"/>
  <c r="P63" i="9"/>
  <c r="P62" i="9"/>
  <c r="P60" i="9"/>
  <c r="P59" i="9"/>
  <c r="P57" i="9"/>
  <c r="P56" i="9"/>
  <c r="P54" i="9"/>
  <c r="P53" i="9"/>
  <c r="P51" i="9"/>
  <c r="P50" i="9"/>
  <c r="P48" i="9"/>
  <c r="P47" i="9"/>
  <c r="P45" i="9"/>
  <c r="P44" i="9"/>
  <c r="P42" i="9"/>
  <c r="P41" i="9"/>
  <c r="P39" i="9"/>
  <c r="P38" i="9"/>
  <c r="P36" i="9"/>
  <c r="P35" i="9"/>
  <c r="P33" i="9"/>
  <c r="P32" i="9"/>
  <c r="P30" i="9"/>
  <c r="P29" i="9"/>
  <c r="P27" i="9"/>
  <c r="P26" i="9"/>
  <c r="P24" i="9"/>
  <c r="P23" i="9"/>
  <c r="P21" i="9"/>
  <c r="P20" i="9"/>
  <c r="P18" i="9"/>
  <c r="P17" i="9"/>
  <c r="P15" i="9"/>
  <c r="P14" i="9"/>
  <c r="P12" i="9"/>
  <c r="P11" i="9"/>
  <c r="P9" i="9"/>
  <c r="P8" i="9"/>
  <c r="I62" i="9"/>
  <c r="F44" i="13"/>
  <c r="G37" i="13"/>
  <c r="F37" i="13"/>
  <c r="G35" i="13"/>
  <c r="G34" i="13"/>
  <c r="G32" i="13"/>
  <c r="G31" i="13"/>
  <c r="G29" i="13"/>
  <c r="G28" i="13"/>
  <c r="G26" i="13"/>
  <c r="G25" i="13"/>
  <c r="G23" i="13"/>
  <c r="G22" i="13"/>
  <c r="G20" i="13"/>
  <c r="F20" i="13"/>
  <c r="G19" i="13"/>
  <c r="I18" i="13"/>
  <c r="G17" i="13"/>
  <c r="G16" i="13"/>
  <c r="I14" i="13"/>
  <c r="G14" i="13"/>
  <c r="G13" i="13"/>
  <c r="F13" i="13"/>
  <c r="G11" i="13"/>
  <c r="G10" i="13"/>
  <c r="F7" i="13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F8" i="39"/>
  <c r="I51" i="35" l="1"/>
  <c r="I12" i="35"/>
  <c r="I21" i="35"/>
  <c r="I42" i="35"/>
  <c r="I38" i="19"/>
  <c r="I43" i="19"/>
  <c r="I44" i="19"/>
  <c r="I60" i="19"/>
  <c r="I8" i="19"/>
  <c r="I9" i="19"/>
  <c r="I28" i="19"/>
  <c r="I14" i="19"/>
  <c r="I48" i="19"/>
  <c r="O103" i="19"/>
  <c r="I43" i="35"/>
  <c r="I62" i="35"/>
  <c r="O24" i="19"/>
  <c r="I56" i="19"/>
  <c r="O130" i="19"/>
  <c r="I25" i="35"/>
  <c r="I36" i="35"/>
  <c r="I66" i="35"/>
  <c r="H13" i="25"/>
  <c r="F25" i="13"/>
  <c r="F33" i="13"/>
  <c r="O26" i="9"/>
  <c r="F20" i="15"/>
  <c r="I25" i="19"/>
  <c r="I57" i="19"/>
  <c r="O144" i="19"/>
  <c r="I9" i="35"/>
  <c r="I18" i="35"/>
  <c r="I67" i="35"/>
  <c r="I37" i="13"/>
  <c r="F18" i="15"/>
  <c r="O25" i="19"/>
  <c r="O57" i="19"/>
  <c r="O148" i="19"/>
  <c r="O155" i="19"/>
  <c r="E86" i="25"/>
  <c r="E50" i="25"/>
  <c r="F12" i="15"/>
  <c r="F14" i="15"/>
  <c r="F33" i="15"/>
  <c r="F38" i="15"/>
  <c r="N77" i="35"/>
  <c r="F9" i="13"/>
  <c r="I31" i="13"/>
  <c r="F19" i="15"/>
  <c r="F36" i="15"/>
  <c r="N67" i="35"/>
  <c r="F39" i="13"/>
  <c r="F24" i="15"/>
  <c r="N43" i="35"/>
  <c r="F7" i="15"/>
  <c r="I16" i="19"/>
  <c r="O29" i="19"/>
  <c r="I49" i="19"/>
  <c r="I63" i="19"/>
  <c r="O105" i="19"/>
  <c r="O185" i="19"/>
  <c r="I30" i="35"/>
  <c r="I37" i="35"/>
  <c r="I55" i="35"/>
  <c r="N21" i="35"/>
  <c r="F44" i="15"/>
  <c r="I17" i="19"/>
  <c r="O34" i="19"/>
  <c r="O49" i="19"/>
  <c r="I65" i="19"/>
  <c r="O121" i="19"/>
  <c r="O192" i="19"/>
  <c r="F11" i="29"/>
  <c r="I7" i="35"/>
  <c r="I15" i="35"/>
  <c r="I45" i="35"/>
  <c r="I57" i="35"/>
  <c r="N11" i="35"/>
  <c r="F42" i="15"/>
  <c r="I19" i="19"/>
  <c r="I36" i="19"/>
  <c r="I51" i="19"/>
  <c r="I68" i="19"/>
  <c r="I24" i="35"/>
  <c r="I31" i="35"/>
  <c r="I39" i="35"/>
  <c r="N115" i="35"/>
  <c r="F25" i="15"/>
  <c r="F30" i="15"/>
  <c r="I20" i="19"/>
  <c r="I37" i="19"/>
  <c r="O71" i="19"/>
  <c r="O139" i="19"/>
  <c r="O222" i="19"/>
  <c r="N99" i="35"/>
  <c r="Q34" i="35"/>
  <c r="I26" i="13"/>
  <c r="F9" i="15"/>
  <c r="F16" i="15"/>
  <c r="F23" i="15"/>
  <c r="F40" i="15"/>
  <c r="F48" i="15"/>
  <c r="N83" i="35"/>
  <c r="Q8" i="35"/>
  <c r="I10" i="33"/>
  <c r="F121" i="33"/>
  <c r="F106" i="33"/>
  <c r="F92" i="33"/>
  <c r="F77" i="33"/>
  <c r="F51" i="33"/>
  <c r="F47" i="33"/>
  <c r="F33" i="33"/>
  <c r="F24" i="33"/>
  <c r="F16" i="33"/>
  <c r="F9" i="33"/>
  <c r="I26" i="33"/>
  <c r="F119" i="33"/>
  <c r="F105" i="33"/>
  <c r="F90" i="33"/>
  <c r="F76" i="33"/>
  <c r="F41" i="33"/>
  <c r="F130" i="33"/>
  <c r="F113" i="33"/>
  <c r="F93" i="33"/>
  <c r="F71" i="33"/>
  <c r="F52" i="33"/>
  <c r="F19" i="33"/>
  <c r="F11" i="33"/>
  <c r="F127" i="33"/>
  <c r="F108" i="33"/>
  <c r="F87" i="33"/>
  <c r="F68" i="33"/>
  <c r="F59" i="33"/>
  <c r="F50" i="33"/>
  <c r="F23" i="33"/>
  <c r="F125" i="33"/>
  <c r="F103" i="33"/>
  <c r="F84" i="33"/>
  <c r="F67" i="33"/>
  <c r="F55" i="33"/>
  <c r="F44" i="33"/>
  <c r="F27" i="33"/>
  <c r="F22" i="33"/>
  <c r="F13" i="33"/>
  <c r="F114" i="33"/>
  <c r="F81" i="33"/>
  <c r="F14" i="33"/>
  <c r="F69" i="33"/>
  <c r="F95" i="33"/>
  <c r="F109" i="33"/>
  <c r="F79" i="33"/>
  <c r="F60" i="33"/>
  <c r="F36" i="33"/>
  <c r="F100" i="33"/>
  <c r="F101" i="33"/>
  <c r="F74" i="33"/>
  <c r="F40" i="33"/>
  <c r="F30" i="33"/>
  <c r="F7" i="33"/>
  <c r="F54" i="33"/>
  <c r="F12" i="33"/>
  <c r="F122" i="33"/>
  <c r="F53" i="33"/>
  <c r="F17" i="33"/>
  <c r="F63" i="33"/>
  <c r="F129" i="33"/>
  <c r="F97" i="33"/>
  <c r="F39" i="33"/>
  <c r="F6" i="33"/>
  <c r="F89" i="33"/>
  <c r="F82" i="33"/>
  <c r="F38" i="33"/>
  <c r="F116" i="33"/>
  <c r="I32" i="23"/>
  <c r="F117" i="33"/>
  <c r="G14" i="4"/>
  <c r="F26" i="33"/>
  <c r="F62" i="33"/>
  <c r="I13" i="13"/>
  <c r="F15" i="13"/>
  <c r="I30" i="13"/>
  <c r="F32" i="13"/>
  <c r="F43" i="13"/>
  <c r="O9" i="19"/>
  <c r="O19" i="19"/>
  <c r="O75" i="19"/>
  <c r="O116" i="19"/>
  <c r="O154" i="19"/>
  <c r="O215" i="19"/>
  <c r="F25" i="29"/>
  <c r="F45" i="29"/>
  <c r="F38" i="29"/>
  <c r="F27" i="29"/>
  <c r="F23" i="29"/>
  <c r="F14" i="29"/>
  <c r="F9" i="29"/>
  <c r="F56" i="29"/>
  <c r="F41" i="29"/>
  <c r="F35" i="29"/>
  <c r="F28" i="29"/>
  <c r="F18" i="29"/>
  <c r="F50" i="13"/>
  <c r="F38" i="13"/>
  <c r="I36" i="13"/>
  <c r="F8" i="13"/>
  <c r="F19" i="13"/>
  <c r="I32" i="13"/>
  <c r="F49" i="13"/>
  <c r="I67" i="19"/>
  <c r="I41" i="19"/>
  <c r="I35" i="19"/>
  <c r="I29" i="19"/>
  <c r="I24" i="19"/>
  <c r="I12" i="19"/>
  <c r="I6" i="19"/>
  <c r="I53" i="19"/>
  <c r="I46" i="19"/>
  <c r="I40" i="19"/>
  <c r="I33" i="19"/>
  <c r="I22" i="19"/>
  <c r="I11" i="19"/>
  <c r="I5" i="19"/>
  <c r="I59" i="19"/>
  <c r="I52" i="19"/>
  <c r="I45" i="19"/>
  <c r="I32" i="19"/>
  <c r="I27" i="19"/>
  <c r="I13" i="19"/>
  <c r="I21" i="19"/>
  <c r="I30" i="19"/>
  <c r="O40" i="19"/>
  <c r="O50" i="19"/>
  <c r="I62" i="19"/>
  <c r="O81" i="19"/>
  <c r="O123" i="19"/>
  <c r="O169" i="19"/>
  <c r="O223" i="19"/>
  <c r="F15" i="29"/>
  <c r="F20" i="29"/>
  <c r="F36" i="29"/>
  <c r="F44" i="29"/>
  <c r="I20" i="13"/>
  <c r="I25" i="13"/>
  <c r="F45" i="13"/>
  <c r="I12" i="13"/>
  <c r="F14" i="13"/>
  <c r="F31" i="13"/>
  <c r="F51" i="13"/>
  <c r="O210" i="19"/>
  <c r="O175" i="19"/>
  <c r="O142" i="19"/>
  <c r="O118" i="19"/>
  <c r="O94" i="19"/>
  <c r="O68" i="19"/>
  <c r="O60" i="19"/>
  <c r="O54" i="19"/>
  <c r="O48" i="19"/>
  <c r="O17" i="19"/>
  <c r="O200" i="19"/>
  <c r="O164" i="19"/>
  <c r="O136" i="19"/>
  <c r="O112" i="19"/>
  <c r="O87" i="19"/>
  <c r="O59" i="19"/>
  <c r="O27" i="19"/>
  <c r="O233" i="19"/>
  <c r="O196" i="19"/>
  <c r="O159" i="19"/>
  <c r="O135" i="19"/>
  <c r="O107" i="19"/>
  <c r="O84" i="19"/>
  <c r="O65" i="19"/>
  <c r="O21" i="19"/>
  <c r="O16" i="19"/>
  <c r="O10" i="19"/>
  <c r="O13" i="19"/>
  <c r="O30" i="19"/>
  <c r="O42" i="19"/>
  <c r="O62" i="19"/>
  <c r="O89" i="19"/>
  <c r="O126" i="19"/>
  <c r="O176" i="19"/>
  <c r="O228" i="19"/>
  <c r="F55" i="29"/>
  <c r="F27" i="13"/>
  <c r="I19" i="13"/>
  <c r="F21" i="13"/>
  <c r="I24" i="13"/>
  <c r="F26" i="13"/>
  <c r="F16" i="29"/>
  <c r="F8" i="15"/>
  <c r="F26" i="15"/>
  <c r="I50" i="35"/>
  <c r="I65" i="35"/>
  <c r="I54" i="35"/>
  <c r="I46" i="35"/>
  <c r="I40" i="35"/>
  <c r="I34" i="35"/>
  <c r="I28" i="35"/>
  <c r="I22" i="35"/>
  <c r="I16" i="35"/>
  <c r="I10" i="35"/>
  <c r="I63" i="35"/>
  <c r="I53" i="35"/>
  <c r="I19" i="35"/>
  <c r="I33" i="35"/>
  <c r="I58" i="35"/>
  <c r="N59" i="35"/>
  <c r="F31" i="15"/>
  <c r="F37" i="15"/>
  <c r="F43" i="15"/>
  <c r="F47" i="15"/>
  <c r="I6" i="35"/>
  <c r="I13" i="35"/>
  <c r="I27" i="35"/>
  <c r="I48" i="35"/>
  <c r="I59" i="35"/>
  <c r="Q18" i="35"/>
  <c r="N35" i="35"/>
  <c r="N69" i="35"/>
  <c r="N107" i="35"/>
  <c r="N37" i="35"/>
  <c r="N75" i="35"/>
  <c r="N109" i="35"/>
  <c r="Q24" i="35"/>
  <c r="N13" i="35"/>
  <c r="N51" i="35"/>
  <c r="N85" i="35"/>
  <c r="N123" i="35"/>
  <c r="Q26" i="35"/>
  <c r="N19" i="35"/>
  <c r="N53" i="35"/>
  <c r="N91" i="35"/>
  <c r="N117" i="35"/>
  <c r="N45" i="35"/>
  <c r="Q16" i="35"/>
  <c r="E22" i="25"/>
  <c r="E59" i="25"/>
  <c r="H15" i="25"/>
  <c r="E61" i="25"/>
  <c r="H31" i="25"/>
  <c r="E11" i="25"/>
  <c r="E100" i="25"/>
  <c r="E36" i="25"/>
  <c r="E109" i="25"/>
  <c r="E113" i="25"/>
  <c r="E98" i="25"/>
  <c r="I13" i="31"/>
  <c r="I9" i="31"/>
  <c r="I26" i="31"/>
  <c r="F154" i="31"/>
  <c r="F146" i="31"/>
  <c r="F138" i="31"/>
  <c r="F130" i="31"/>
  <c r="F122" i="31"/>
  <c r="F114" i="31"/>
  <c r="F106" i="31"/>
  <c r="F98" i="31"/>
  <c r="F90" i="31"/>
  <c r="F82" i="31"/>
  <c r="F74" i="31"/>
  <c r="F67" i="31"/>
  <c r="F61" i="31"/>
  <c r="F50" i="31"/>
  <c r="F39" i="31"/>
  <c r="F31" i="31"/>
  <c r="F24" i="31"/>
  <c r="F20" i="31"/>
  <c r="I11" i="31"/>
  <c r="I31" i="31"/>
  <c r="F153" i="31"/>
  <c r="F145" i="31"/>
  <c r="F137" i="31"/>
  <c r="F129" i="31"/>
  <c r="F121" i="31"/>
  <c r="F113" i="31"/>
  <c r="F105" i="31"/>
  <c r="F97" i="31"/>
  <c r="F89" i="31"/>
  <c r="F81" i="31"/>
  <c r="F73" i="31"/>
  <c r="F66" i="31"/>
  <c r="F55" i="31"/>
  <c r="F46" i="31"/>
  <c r="F38" i="31"/>
  <c r="F34" i="31"/>
  <c r="F10" i="31"/>
  <c r="I22" i="31"/>
  <c r="I34" i="31"/>
  <c r="I23" i="31"/>
  <c r="I35" i="31"/>
  <c r="N101" i="35"/>
  <c r="N27" i="35"/>
  <c r="O9" i="9"/>
  <c r="F66" i="35"/>
  <c r="F62" i="35"/>
  <c r="F58" i="35"/>
  <c r="F54" i="35"/>
  <c r="F49" i="35"/>
  <c r="F46" i="35"/>
  <c r="F43" i="35"/>
  <c r="F40" i="35"/>
  <c r="F37" i="35"/>
  <c r="F34" i="35"/>
  <c r="F31" i="35"/>
  <c r="F28" i="35"/>
  <c r="F25" i="35"/>
  <c r="F22" i="35"/>
  <c r="F19" i="35"/>
  <c r="F16" i="35"/>
  <c r="F13" i="35"/>
  <c r="F10" i="35"/>
  <c r="F7" i="35"/>
  <c r="F67" i="35"/>
  <c r="F63" i="35"/>
  <c r="F59" i="35"/>
  <c r="F55" i="35"/>
  <c r="F51" i="35"/>
  <c r="F48" i="35"/>
  <c r="F45" i="35"/>
  <c r="F42" i="35"/>
  <c r="F39" i="35"/>
  <c r="F36" i="35"/>
  <c r="F33" i="35"/>
  <c r="F30" i="35"/>
  <c r="F27" i="35"/>
  <c r="F24" i="35"/>
  <c r="F21" i="35"/>
  <c r="F18" i="35"/>
  <c r="F15" i="35"/>
  <c r="F12" i="35"/>
  <c r="F9" i="35"/>
  <c r="F56" i="35"/>
  <c r="F50" i="35"/>
  <c r="F26" i="35"/>
  <c r="F52" i="35"/>
  <c r="F32" i="35"/>
  <c r="F17" i="35"/>
  <c r="F64" i="35"/>
  <c r="F11" i="35"/>
  <c r="F6" i="35"/>
  <c r="F61" i="19"/>
  <c r="F68" i="35"/>
  <c r="F29" i="35"/>
  <c r="F14" i="35"/>
  <c r="F8" i="35"/>
  <c r="F65" i="35"/>
  <c r="F35" i="35"/>
  <c r="F5" i="35"/>
  <c r="F60" i="35"/>
  <c r="F53" i="35"/>
  <c r="F38" i="35"/>
  <c r="F20" i="35"/>
  <c r="F23" i="35"/>
  <c r="F66" i="19"/>
  <c r="F63" i="19"/>
  <c r="F60" i="19"/>
  <c r="F57" i="19"/>
  <c r="F49" i="19"/>
  <c r="F41" i="19"/>
  <c r="F33" i="19"/>
  <c r="F51" i="19"/>
  <c r="F43" i="19"/>
  <c r="F35" i="19"/>
  <c r="F53" i="19"/>
  <c r="F45" i="19"/>
  <c r="F37" i="19"/>
  <c r="F29" i="19"/>
  <c r="F21" i="19"/>
  <c r="F13" i="19"/>
  <c r="F58" i="19"/>
  <c r="F50" i="19"/>
  <c r="F42" i="19"/>
  <c r="F34" i="19"/>
  <c r="F26" i="19"/>
  <c r="F18" i="19"/>
  <c r="F10" i="19"/>
  <c r="F62" i="19"/>
  <c r="F48" i="19"/>
  <c r="F30" i="19"/>
  <c r="F16" i="19"/>
  <c r="F12" i="19"/>
  <c r="F52" i="7"/>
  <c r="F39" i="7"/>
  <c r="F35" i="7"/>
  <c r="F22" i="7"/>
  <c r="F13" i="7"/>
  <c r="F68" i="9"/>
  <c r="F57" i="9"/>
  <c r="F46" i="9"/>
  <c r="F44" i="9"/>
  <c r="F31" i="9"/>
  <c r="F29" i="9"/>
  <c r="F12" i="9"/>
  <c r="F8" i="9"/>
  <c r="J106" i="1"/>
  <c r="J98" i="1"/>
  <c r="F47" i="35"/>
  <c r="F52" i="19"/>
  <c r="F47" i="19"/>
  <c r="F19" i="19"/>
  <c r="F15" i="19"/>
  <c r="F50" i="7"/>
  <c r="F48" i="7"/>
  <c r="F44" i="7"/>
  <c r="F33" i="7"/>
  <c r="F31" i="7"/>
  <c r="F29" i="7"/>
  <c r="F27" i="7"/>
  <c r="F11" i="7"/>
  <c r="F7" i="7"/>
  <c r="F61" i="9"/>
  <c r="F59" i="9"/>
  <c r="F48" i="9"/>
  <c r="F33" i="9"/>
  <c r="F16" i="9"/>
  <c r="F14" i="9"/>
  <c r="F56" i="19"/>
  <c r="F38" i="19"/>
  <c r="F22" i="19"/>
  <c r="F8" i="19"/>
  <c r="F46" i="7"/>
  <c r="F18" i="7"/>
  <c r="F16" i="7"/>
  <c r="F9" i="7"/>
  <c r="F63" i="9"/>
  <c r="F52" i="9"/>
  <c r="F50" i="9"/>
  <c r="F37" i="9"/>
  <c r="F35" i="9"/>
  <c r="F18" i="9"/>
  <c r="J108" i="1"/>
  <c r="J100" i="1"/>
  <c r="J92" i="1"/>
  <c r="J84" i="1"/>
  <c r="J82" i="1"/>
  <c r="J80" i="1"/>
  <c r="J78" i="1"/>
  <c r="J76" i="1"/>
  <c r="J74" i="1"/>
  <c r="J72" i="1"/>
  <c r="J70" i="1"/>
  <c r="J68" i="1"/>
  <c r="J66" i="1"/>
  <c r="F61" i="35"/>
  <c r="F41" i="35"/>
  <c r="F65" i="19"/>
  <c r="F55" i="19"/>
  <c r="F25" i="19"/>
  <c r="F11" i="19"/>
  <c r="F7" i="19"/>
  <c r="F42" i="7"/>
  <c r="F40" i="7"/>
  <c r="F38" i="7"/>
  <c r="F25" i="7"/>
  <c r="F23" i="7"/>
  <c r="F14" i="7"/>
  <c r="F67" i="9"/>
  <c r="F65" i="9"/>
  <c r="F54" i="9"/>
  <c r="F43" i="9"/>
  <c r="F41" i="9"/>
  <c r="F39" i="9"/>
  <c r="F28" i="9"/>
  <c r="F24" i="9"/>
  <c r="F22" i="9"/>
  <c r="F20" i="9"/>
  <c r="F7" i="9"/>
  <c r="F64" i="19"/>
  <c r="F46" i="19"/>
  <c r="F32" i="19"/>
  <c r="F28" i="19"/>
  <c r="F14" i="19"/>
  <c r="F51" i="7"/>
  <c r="F34" i="7"/>
  <c r="F21" i="7"/>
  <c r="F6" i="7"/>
  <c r="F58" i="9"/>
  <c r="F56" i="9"/>
  <c r="F45" i="9"/>
  <c r="F30" i="9"/>
  <c r="F26" i="9"/>
  <c r="F13" i="9"/>
  <c r="F11" i="9"/>
  <c r="F9" i="9"/>
  <c r="J110" i="1"/>
  <c r="J102" i="1"/>
  <c r="J94" i="1"/>
  <c r="J86" i="1"/>
  <c r="F44" i="35"/>
  <c r="F68" i="19"/>
  <c r="F54" i="19"/>
  <c r="F40" i="19"/>
  <c r="F24" i="19"/>
  <c r="F20" i="19"/>
  <c r="F53" i="7"/>
  <c r="F45" i="7"/>
  <c r="F41" i="7"/>
  <c r="F26" i="7"/>
  <c r="F12" i="7"/>
  <c r="F8" i="7"/>
  <c r="F64" i="9"/>
  <c r="F62" i="9"/>
  <c r="F51" i="9"/>
  <c r="F40" i="9"/>
  <c r="F36" i="9"/>
  <c r="F19" i="9"/>
  <c r="F17" i="9"/>
  <c r="I10" i="13"/>
  <c r="F16" i="13"/>
  <c r="I17" i="13"/>
  <c r="F23" i="13"/>
  <c r="I27" i="13"/>
  <c r="F30" i="13"/>
  <c r="I34" i="13"/>
  <c r="F40" i="13"/>
  <c r="F47" i="13"/>
  <c r="F53" i="13"/>
  <c r="F55" i="13"/>
  <c r="F57" i="13"/>
  <c r="F59" i="13"/>
  <c r="F61" i="13"/>
  <c r="F63" i="13"/>
  <c r="F65" i="13"/>
  <c r="F67" i="13"/>
  <c r="F70" i="13"/>
  <c r="F74" i="13"/>
  <c r="F78" i="13"/>
  <c r="F82" i="13"/>
  <c r="F86" i="13"/>
  <c r="F90" i="13"/>
  <c r="F94" i="13"/>
  <c r="F98" i="13"/>
  <c r="F102" i="13"/>
  <c r="I5" i="7"/>
  <c r="I9" i="13"/>
  <c r="F12" i="13"/>
  <c r="I16" i="13"/>
  <c r="F22" i="13"/>
  <c r="I23" i="13"/>
  <c r="F29" i="13"/>
  <c r="I33" i="13"/>
  <c r="F36" i="13"/>
  <c r="F46" i="13"/>
  <c r="F71" i="13"/>
  <c r="F75" i="13"/>
  <c r="F79" i="13"/>
  <c r="F83" i="13"/>
  <c r="F87" i="13"/>
  <c r="F91" i="13"/>
  <c r="F95" i="13"/>
  <c r="F99" i="13"/>
  <c r="F103" i="13"/>
  <c r="F15" i="15"/>
  <c r="F22" i="15"/>
  <c r="F29" i="15"/>
  <c r="F39" i="15"/>
  <c r="F46" i="15"/>
  <c r="O161" i="19"/>
  <c r="O183" i="19"/>
  <c r="O206" i="19"/>
  <c r="O231" i="19"/>
  <c r="F11" i="13"/>
  <c r="I15" i="13"/>
  <c r="F18" i="13"/>
  <c r="I22" i="13"/>
  <c r="F28" i="13"/>
  <c r="I29" i="13"/>
  <c r="F35" i="13"/>
  <c r="F42" i="13"/>
  <c r="F52" i="13"/>
  <c r="F54" i="13"/>
  <c r="F56" i="13"/>
  <c r="F58" i="13"/>
  <c r="F60" i="13"/>
  <c r="F62" i="13"/>
  <c r="F64" i="13"/>
  <c r="F66" i="13"/>
  <c r="F68" i="13"/>
  <c r="F72" i="13"/>
  <c r="F76" i="13"/>
  <c r="F80" i="13"/>
  <c r="F84" i="13"/>
  <c r="F88" i="13"/>
  <c r="F92" i="13"/>
  <c r="F96" i="13"/>
  <c r="F100" i="13"/>
  <c r="F104" i="13"/>
  <c r="O22" i="9"/>
  <c r="O39" i="9"/>
  <c r="F11" i="15"/>
  <c r="F21" i="15"/>
  <c r="F28" i="15"/>
  <c r="F35" i="15"/>
  <c r="F45" i="15"/>
  <c r="O14" i="19"/>
  <c r="O18" i="19"/>
  <c r="O32" i="19"/>
  <c r="O41" i="19"/>
  <c r="O46" i="19"/>
  <c r="O72" i="19"/>
  <c r="O90" i="19"/>
  <c r="O108" i="19"/>
  <c r="O127" i="19"/>
  <c r="O145" i="19"/>
  <c r="O166" i="19"/>
  <c r="O186" i="19"/>
  <c r="O211" i="19"/>
  <c r="O236" i="19"/>
  <c r="F10" i="13"/>
  <c r="I11" i="13"/>
  <c r="F17" i="13"/>
  <c r="I21" i="13"/>
  <c r="F24" i="13"/>
  <c r="I28" i="13"/>
  <c r="F34" i="13"/>
  <c r="I35" i="13"/>
  <c r="F41" i="13"/>
  <c r="F48" i="13"/>
  <c r="F69" i="13"/>
  <c r="F73" i="13"/>
  <c r="F77" i="13"/>
  <c r="F81" i="13"/>
  <c r="F85" i="13"/>
  <c r="F89" i="13"/>
  <c r="F93" i="13"/>
  <c r="F97" i="13"/>
  <c r="F101" i="13"/>
  <c r="F10" i="15"/>
  <c r="F17" i="15"/>
  <c r="F27" i="15"/>
  <c r="F34" i="15"/>
  <c r="F41" i="15"/>
  <c r="O237" i="19"/>
  <c r="O229" i="19"/>
  <c r="O221" i="19"/>
  <c r="O213" i="19"/>
  <c r="O205" i="19"/>
  <c r="O197" i="19"/>
  <c r="O189" i="19"/>
  <c r="O181" i="19"/>
  <c r="O173" i="19"/>
  <c r="O165" i="19"/>
  <c r="O157" i="19"/>
  <c r="O149" i="19"/>
  <c r="O141" i="19"/>
  <c r="O133" i="19"/>
  <c r="O125" i="19"/>
  <c r="O117" i="19"/>
  <c r="O109" i="19"/>
  <c r="O101" i="19"/>
  <c r="O93" i="19"/>
  <c r="O85" i="19"/>
  <c r="O77" i="19"/>
  <c r="O69" i="19"/>
  <c r="O63" i="19"/>
  <c r="O235" i="19"/>
  <c r="O226" i="19"/>
  <c r="O217" i="19"/>
  <c r="O208" i="19"/>
  <c r="O199" i="19"/>
  <c r="O190" i="19"/>
  <c r="O180" i="19"/>
  <c r="O171" i="19"/>
  <c r="O162" i="19"/>
  <c r="O153" i="19"/>
  <c r="O234" i="19"/>
  <c r="O225" i="19"/>
  <c r="O216" i="19"/>
  <c r="O207" i="19"/>
  <c r="O198" i="19"/>
  <c r="O188" i="19"/>
  <c r="O232" i="19"/>
  <c r="O220" i="19"/>
  <c r="O209" i="19"/>
  <c r="O195" i="19"/>
  <c r="O184" i="19"/>
  <c r="O174" i="19"/>
  <c r="O163" i="19"/>
  <c r="O152" i="19"/>
  <c r="O143" i="19"/>
  <c r="O134" i="19"/>
  <c r="O124" i="19"/>
  <c r="O115" i="19"/>
  <c r="O106" i="19"/>
  <c r="O97" i="19"/>
  <c r="O88" i="19"/>
  <c r="O79" i="19"/>
  <c r="O70" i="19"/>
  <c r="O51" i="19"/>
  <c r="O43" i="19"/>
  <c r="O35" i="19"/>
  <c r="O230" i="19"/>
  <c r="O218" i="19"/>
  <c r="O204" i="19"/>
  <c r="O193" i="19"/>
  <c r="O182" i="19"/>
  <c r="O170" i="19"/>
  <c r="O160" i="19"/>
  <c r="O150" i="19"/>
  <c r="O140" i="19"/>
  <c r="O131" i="19"/>
  <c r="O122" i="19"/>
  <c r="O113" i="19"/>
  <c r="O104" i="19"/>
  <c r="O95" i="19"/>
  <c r="O86" i="19"/>
  <c r="O76" i="19"/>
  <c r="O53" i="19"/>
  <c r="O45" i="19"/>
  <c r="O37" i="19"/>
  <c r="O239" i="19"/>
  <c r="O227" i="19"/>
  <c r="O214" i="19"/>
  <c r="O202" i="19"/>
  <c r="O191" i="19"/>
  <c r="O178" i="19"/>
  <c r="O168" i="19"/>
  <c r="O158" i="19"/>
  <c r="O147" i="19"/>
  <c r="O138" i="19"/>
  <c r="O129" i="19"/>
  <c r="O120" i="19"/>
  <c r="O111" i="19"/>
  <c r="O102" i="19"/>
  <c r="O92" i="19"/>
  <c r="O83" i="19"/>
  <c r="O74" i="19"/>
  <c r="O67" i="19"/>
  <c r="O64" i="19"/>
  <c r="O61" i="19"/>
  <c r="O58" i="19"/>
  <c r="O55" i="19"/>
  <c r="O47" i="19"/>
  <c r="O39" i="19"/>
  <c r="O31" i="19"/>
  <c r="O23" i="19"/>
  <c r="O15" i="19"/>
  <c r="O7" i="19"/>
  <c r="O238" i="19"/>
  <c r="O224" i="19"/>
  <c r="O212" i="19"/>
  <c r="O201" i="19"/>
  <c r="O187" i="19"/>
  <c r="O177" i="19"/>
  <c r="O167" i="19"/>
  <c r="O156" i="19"/>
  <c r="O146" i="19"/>
  <c r="O137" i="19"/>
  <c r="O128" i="19"/>
  <c r="O119" i="19"/>
  <c r="O110" i="19"/>
  <c r="O100" i="19"/>
  <c r="O91" i="19"/>
  <c r="O82" i="19"/>
  <c r="O73" i="19"/>
  <c r="O52" i="19"/>
  <c r="O44" i="19"/>
  <c r="O36" i="19"/>
  <c r="O28" i="19"/>
  <c r="O20" i="19"/>
  <c r="O12" i="19"/>
  <c r="O8" i="19"/>
  <c r="O22" i="19"/>
  <c r="O26" i="19"/>
  <c r="O33" i="19"/>
  <c r="O38" i="19"/>
  <c r="O56" i="19"/>
  <c r="O66" i="19"/>
  <c r="O78" i="19"/>
  <c r="O96" i="19"/>
  <c r="O114" i="19"/>
  <c r="O132" i="19"/>
  <c r="O151" i="19"/>
  <c r="O172" i="19"/>
  <c r="O194" i="19"/>
  <c r="O219" i="19"/>
  <c r="I9" i="23"/>
  <c r="I17" i="23"/>
  <c r="I25" i="23"/>
  <c r="I33" i="23"/>
  <c r="I10" i="23"/>
  <c r="I18" i="23"/>
  <c r="I26" i="23"/>
  <c r="I34" i="23"/>
  <c r="I11" i="23"/>
  <c r="I19" i="23"/>
  <c r="I27" i="23"/>
  <c r="I35" i="23"/>
  <c r="I12" i="23"/>
  <c r="I20" i="23"/>
  <c r="I28" i="23"/>
  <c r="I36" i="23"/>
  <c r="I8" i="23"/>
  <c r="I13" i="23"/>
  <c r="I21" i="23"/>
  <c r="I29" i="23"/>
  <c r="I15" i="23"/>
  <c r="I23" i="23"/>
  <c r="I31" i="23"/>
  <c r="I22" i="23"/>
  <c r="I14" i="23"/>
  <c r="I16" i="23"/>
  <c r="I24" i="23"/>
  <c r="I30" i="23"/>
  <c r="I7" i="19"/>
  <c r="I15" i="19"/>
  <c r="I23" i="19"/>
  <c r="I31" i="19"/>
  <c r="I39" i="19"/>
  <c r="I47" i="19"/>
  <c r="I55" i="19"/>
  <c r="I61" i="19"/>
  <c r="I64" i="19"/>
  <c r="I66" i="19"/>
  <c r="I58" i="19"/>
  <c r="I10" i="19"/>
  <c r="I18" i="19"/>
  <c r="I26" i="19"/>
  <c r="I34" i="19"/>
  <c r="I42" i="19"/>
  <c r="I50" i="19"/>
  <c r="I14" i="29"/>
  <c r="I22" i="29"/>
  <c r="I30" i="29"/>
  <c r="I15" i="29"/>
  <c r="I23" i="29"/>
  <c r="I31" i="29"/>
  <c r="I16" i="29"/>
  <c r="I24" i="29"/>
  <c r="I32" i="29"/>
  <c r="I9" i="29"/>
  <c r="I20" i="29"/>
  <c r="I34" i="29"/>
  <c r="I10" i="29"/>
  <c r="I21" i="29"/>
  <c r="I35" i="29"/>
  <c r="I11" i="29"/>
  <c r="I25" i="29"/>
  <c r="I36" i="29"/>
  <c r="I12" i="29"/>
  <c r="I26" i="29"/>
  <c r="I13" i="29"/>
  <c r="I27" i="29"/>
  <c r="I8" i="29"/>
  <c r="I18" i="29"/>
  <c r="I29" i="29"/>
  <c r="I17" i="29"/>
  <c r="I19" i="29"/>
  <c r="F57" i="29"/>
  <c r="F43" i="29"/>
  <c r="F32" i="29"/>
  <c r="F30" i="29"/>
  <c r="F19" i="29"/>
  <c r="F8" i="29"/>
  <c r="I28" i="29"/>
  <c r="I33" i="29"/>
  <c r="F51" i="29"/>
  <c r="F46" i="29"/>
  <c r="F39" i="29"/>
  <c r="F34" i="29"/>
  <c r="F29" i="29"/>
  <c r="F17" i="29"/>
  <c r="F12" i="29"/>
  <c r="F7" i="29"/>
  <c r="F22" i="29"/>
  <c r="F33" i="29"/>
  <c r="F49" i="29"/>
  <c r="F52" i="29"/>
  <c r="F31" i="29"/>
  <c r="F42" i="29"/>
  <c r="F47" i="29"/>
  <c r="F50" i="29"/>
  <c r="F53" i="29"/>
  <c r="F10" i="29"/>
  <c r="F21" i="29"/>
  <c r="F26" i="29"/>
  <c r="F37" i="29"/>
  <c r="F48" i="29"/>
  <c r="F54" i="29"/>
  <c r="F13" i="29"/>
  <c r="F24" i="29"/>
  <c r="F40" i="29"/>
  <c r="H29" i="25"/>
  <c r="E84" i="25"/>
  <c r="E34" i="25"/>
  <c r="F20" i="33"/>
  <c r="F25" i="33"/>
  <c r="F28" i="33"/>
  <c r="F43" i="33"/>
  <c r="F46" i="33"/>
  <c r="F49" i="33"/>
  <c r="F61" i="33"/>
  <c r="F73" i="33"/>
  <c r="F85" i="33"/>
  <c r="F98" i="33"/>
  <c r="F111" i="33"/>
  <c r="F124" i="33"/>
  <c r="H23" i="25"/>
  <c r="E75" i="25"/>
  <c r="E7" i="25"/>
  <c r="E15" i="25"/>
  <c r="E23" i="25"/>
  <c r="E31" i="25"/>
  <c r="E39" i="25"/>
  <c r="E47" i="25"/>
  <c r="E55" i="25"/>
  <c r="E63" i="25"/>
  <c r="E71" i="25"/>
  <c r="E79" i="25"/>
  <c r="E87" i="25"/>
  <c r="E95" i="25"/>
  <c r="E103" i="25"/>
  <c r="E111" i="25"/>
  <c r="E119" i="25"/>
  <c r="E8" i="25"/>
  <c r="E16" i="25"/>
  <c r="E24" i="25"/>
  <c r="E32" i="25"/>
  <c r="E40" i="25"/>
  <c r="E48" i="25"/>
  <c r="E56" i="25"/>
  <c r="E64" i="25"/>
  <c r="E72" i="25"/>
  <c r="E80" i="25"/>
  <c r="E88" i="25"/>
  <c r="E96" i="25"/>
  <c r="E104" i="25"/>
  <c r="E112" i="25"/>
  <c r="E120" i="25"/>
  <c r="E9" i="25"/>
  <c r="E17" i="25"/>
  <c r="E25" i="25"/>
  <c r="E33" i="25"/>
  <c r="E41" i="25"/>
  <c r="E49" i="25"/>
  <c r="E57" i="25"/>
  <c r="E65" i="25"/>
  <c r="E73" i="25"/>
  <c r="E81" i="25"/>
  <c r="E89" i="25"/>
  <c r="E97" i="25"/>
  <c r="E105" i="25"/>
  <c r="E12" i="25"/>
  <c r="E26" i="25"/>
  <c r="E37" i="25"/>
  <c r="E51" i="25"/>
  <c r="E62" i="25"/>
  <c r="E76" i="25"/>
  <c r="E90" i="25"/>
  <c r="E101" i="25"/>
  <c r="E114" i="25"/>
  <c r="H8" i="25"/>
  <c r="H16" i="25"/>
  <c r="H24" i="25"/>
  <c r="H32" i="25"/>
  <c r="E13" i="25"/>
  <c r="E27" i="25"/>
  <c r="E38" i="25"/>
  <c r="E52" i="25"/>
  <c r="E66" i="25"/>
  <c r="E77" i="25"/>
  <c r="E91" i="25"/>
  <c r="E102" i="25"/>
  <c r="E115" i="25"/>
  <c r="H9" i="25"/>
  <c r="H17" i="25"/>
  <c r="H25" i="25"/>
  <c r="H33" i="25"/>
  <c r="E14" i="25"/>
  <c r="E28" i="25"/>
  <c r="E42" i="25"/>
  <c r="E53" i="25"/>
  <c r="E67" i="25"/>
  <c r="E78" i="25"/>
  <c r="E92" i="25"/>
  <c r="E106" i="25"/>
  <c r="E116" i="25"/>
  <c r="H10" i="25"/>
  <c r="H18" i="25"/>
  <c r="H26" i="25"/>
  <c r="H34" i="25"/>
  <c r="E18" i="25"/>
  <c r="E29" i="25"/>
  <c r="E43" i="25"/>
  <c r="E54" i="25"/>
  <c r="E68" i="25"/>
  <c r="E82" i="25"/>
  <c r="E93" i="25"/>
  <c r="E107" i="25"/>
  <c r="E117" i="25"/>
  <c r="H11" i="25"/>
  <c r="H19" i="25"/>
  <c r="H27" i="25"/>
  <c r="H35" i="25"/>
  <c r="H7" i="25"/>
  <c r="E19" i="25"/>
  <c r="E30" i="25"/>
  <c r="E44" i="25"/>
  <c r="E58" i="25"/>
  <c r="E69" i="25"/>
  <c r="E83" i="25"/>
  <c r="E94" i="25"/>
  <c r="E108" i="25"/>
  <c r="E118" i="25"/>
  <c r="H12" i="25"/>
  <c r="H20" i="25"/>
  <c r="H28" i="25"/>
  <c r="E6" i="25"/>
  <c r="E10" i="25"/>
  <c r="E21" i="25"/>
  <c r="E35" i="25"/>
  <c r="E46" i="25"/>
  <c r="E60" i="25"/>
  <c r="E74" i="25"/>
  <c r="E85" i="25"/>
  <c r="E99" i="25"/>
  <c r="E110" i="25"/>
  <c r="H14" i="25"/>
  <c r="H22" i="25"/>
  <c r="H30" i="25"/>
  <c r="H21" i="25"/>
  <c r="E70" i="25"/>
  <c r="E20" i="25"/>
  <c r="I12" i="33"/>
  <c r="I20" i="33"/>
  <c r="I28" i="33"/>
  <c r="I13" i="33"/>
  <c r="I21" i="33"/>
  <c r="I29" i="33"/>
  <c r="I14" i="33"/>
  <c r="I22" i="33"/>
  <c r="I30" i="33"/>
  <c r="I15" i="33"/>
  <c r="I23" i="33"/>
  <c r="I31" i="33"/>
  <c r="I9" i="33"/>
  <c r="I17" i="33"/>
  <c r="I25" i="33"/>
  <c r="I33" i="33"/>
  <c r="I11" i="33"/>
  <c r="I34" i="33"/>
  <c r="F126" i="33"/>
  <c r="F118" i="33"/>
  <c r="F110" i="33"/>
  <c r="F102" i="33"/>
  <c r="F94" i="33"/>
  <c r="F86" i="33"/>
  <c r="F78" i="33"/>
  <c r="F70" i="33"/>
  <c r="F66" i="33"/>
  <c r="F58" i="33"/>
  <c r="F48" i="33"/>
  <c r="F37" i="33"/>
  <c r="F35" i="33"/>
  <c r="I16" i="33"/>
  <c r="I35" i="33"/>
  <c r="I18" i="33"/>
  <c r="I19" i="33"/>
  <c r="F123" i="33"/>
  <c r="F115" i="33"/>
  <c r="F107" i="33"/>
  <c r="F99" i="33"/>
  <c r="F91" i="33"/>
  <c r="F83" i="33"/>
  <c r="F75" i="33"/>
  <c r="F65" i="33"/>
  <c r="F57" i="33"/>
  <c r="F45" i="33"/>
  <c r="F34" i="33"/>
  <c r="F32" i="33"/>
  <c r="F21" i="33"/>
  <c r="F10" i="33"/>
  <c r="F8" i="33"/>
  <c r="I24" i="33"/>
  <c r="I8" i="33"/>
  <c r="I27" i="33"/>
  <c r="I7" i="33"/>
  <c r="F128" i="33"/>
  <c r="F120" i="33"/>
  <c r="F112" i="33"/>
  <c r="F104" i="33"/>
  <c r="F96" i="33"/>
  <c r="F88" i="33"/>
  <c r="F80" i="33"/>
  <c r="F72" i="33"/>
  <c r="F64" i="33"/>
  <c r="F56" i="33"/>
  <c r="F42" i="33"/>
  <c r="F31" i="33"/>
  <c r="F29" i="33"/>
  <c r="F18" i="33"/>
  <c r="I32" i="33"/>
  <c r="I5" i="35"/>
  <c r="I52" i="35"/>
  <c r="I56" i="35"/>
  <c r="I60" i="35"/>
  <c r="I64" i="35"/>
  <c r="I68" i="35"/>
  <c r="Q11" i="35"/>
  <c r="Q19" i="35"/>
  <c r="Q27" i="35"/>
  <c r="Q35" i="35"/>
  <c r="Q7" i="35"/>
  <c r="N14" i="35"/>
  <c r="N22" i="35"/>
  <c r="N30" i="35"/>
  <c r="N38" i="35"/>
  <c r="N46" i="35"/>
  <c r="N54" i="35"/>
  <c r="N62" i="35"/>
  <c r="N70" i="35"/>
  <c r="N78" i="35"/>
  <c r="N86" i="35"/>
  <c r="N94" i="35"/>
  <c r="N102" i="35"/>
  <c r="N110" i="35"/>
  <c r="N118" i="35"/>
  <c r="N126" i="35"/>
  <c r="Q12" i="35"/>
  <c r="Q20" i="35"/>
  <c r="Q28" i="35"/>
  <c r="N7" i="35"/>
  <c r="N15" i="35"/>
  <c r="N23" i="35"/>
  <c r="N31" i="35"/>
  <c r="N39" i="35"/>
  <c r="N47" i="35"/>
  <c r="N55" i="35"/>
  <c r="N63" i="35"/>
  <c r="N71" i="35"/>
  <c r="N79" i="35"/>
  <c r="N87" i="35"/>
  <c r="N95" i="35"/>
  <c r="N103" i="35"/>
  <c r="N111" i="35"/>
  <c r="N119" i="35"/>
  <c r="N127" i="35"/>
  <c r="Q13" i="35"/>
  <c r="Q21" i="35"/>
  <c r="Q29" i="35"/>
  <c r="N8" i="35"/>
  <c r="N16" i="35"/>
  <c r="N24" i="35"/>
  <c r="N32" i="35"/>
  <c r="N40" i="35"/>
  <c r="N48" i="35"/>
  <c r="N56" i="35"/>
  <c r="N64" i="35"/>
  <c r="N72" i="35"/>
  <c r="N80" i="35"/>
  <c r="N88" i="35"/>
  <c r="N96" i="35"/>
  <c r="N104" i="35"/>
  <c r="N112" i="35"/>
  <c r="N120" i="35"/>
  <c r="N128" i="35"/>
  <c r="Q14" i="35"/>
  <c r="Q22" i="35"/>
  <c r="Q30" i="35"/>
  <c r="N9" i="35"/>
  <c r="N17" i="35"/>
  <c r="N25" i="35"/>
  <c r="N33" i="35"/>
  <c r="N41" i="35"/>
  <c r="N49" i="35"/>
  <c r="N57" i="35"/>
  <c r="N65" i="35"/>
  <c r="N73" i="35"/>
  <c r="N81" i="35"/>
  <c r="N89" i="35"/>
  <c r="N97" i="35"/>
  <c r="N105" i="35"/>
  <c r="N113" i="35"/>
  <c r="N121" i="35"/>
  <c r="Q15" i="35"/>
  <c r="Q23" i="35"/>
  <c r="Q31" i="35"/>
  <c r="N10" i="35"/>
  <c r="N18" i="35"/>
  <c r="N26" i="35"/>
  <c r="N34" i="35"/>
  <c r="N42" i="35"/>
  <c r="N50" i="35"/>
  <c r="N58" i="35"/>
  <c r="N66" i="35"/>
  <c r="N74" i="35"/>
  <c r="N82" i="35"/>
  <c r="N90" i="35"/>
  <c r="N98" i="35"/>
  <c r="N106" i="35"/>
  <c r="N114" i="35"/>
  <c r="N122" i="35"/>
  <c r="Q9" i="35"/>
  <c r="Q17" i="35"/>
  <c r="Q25" i="35"/>
  <c r="Q33" i="35"/>
  <c r="N12" i="35"/>
  <c r="N20" i="35"/>
  <c r="N28" i="35"/>
  <c r="N36" i="35"/>
  <c r="N44" i="35"/>
  <c r="N52" i="35"/>
  <c r="N60" i="35"/>
  <c r="N68" i="35"/>
  <c r="N76" i="35"/>
  <c r="N84" i="35"/>
  <c r="N92" i="35"/>
  <c r="N100" i="35"/>
  <c r="N108" i="35"/>
  <c r="N116" i="35"/>
  <c r="N124" i="35"/>
  <c r="N6" i="35"/>
  <c r="N125" i="35"/>
  <c r="N93" i="35"/>
  <c r="N61" i="35"/>
  <c r="N29" i="35"/>
  <c r="Q10" i="35"/>
  <c r="I8" i="35"/>
  <c r="I11" i="35"/>
  <c r="I14" i="35"/>
  <c r="I17" i="35"/>
  <c r="I20" i="35"/>
  <c r="I23" i="35"/>
  <c r="I26" i="35"/>
  <c r="I29" i="35"/>
  <c r="I32" i="35"/>
  <c r="I35" i="35"/>
  <c r="I38" i="35"/>
  <c r="I41" i="35"/>
  <c r="I44" i="35"/>
  <c r="I47" i="35"/>
  <c r="I30" i="31"/>
  <c r="I20" i="31"/>
  <c r="I28" i="31"/>
  <c r="I19" i="31"/>
  <c r="I36" i="31"/>
  <c r="I27" i="31"/>
  <c r="I18" i="31"/>
  <c r="O15" i="9"/>
  <c r="I41" i="9"/>
  <c r="O52" i="9"/>
  <c r="O56" i="9"/>
  <c r="O8" i="9"/>
  <c r="O21" i="9"/>
  <c r="O38" i="9"/>
  <c r="O58" i="9"/>
  <c r="O70" i="9"/>
  <c r="O87" i="9"/>
  <c r="I17" i="9"/>
  <c r="O28" i="9"/>
  <c r="O32" i="9"/>
  <c r="O62" i="9"/>
  <c r="O14" i="9"/>
  <c r="O34" i="9"/>
  <c r="O51" i="9"/>
  <c r="O64" i="9"/>
  <c r="O68" i="9"/>
  <c r="O45" i="9"/>
  <c r="O10" i="9"/>
  <c r="O27" i="9"/>
  <c r="O40" i="9"/>
  <c r="O44" i="9"/>
  <c r="I55" i="9"/>
  <c r="O76" i="9"/>
  <c r="O16" i="9"/>
  <c r="O20" i="9"/>
  <c r="I31" i="9"/>
  <c r="O57" i="9"/>
  <c r="O74" i="9"/>
  <c r="I7" i="9"/>
  <c r="O33" i="9"/>
  <c r="O46" i="9"/>
  <c r="I48" i="9"/>
  <c r="O50" i="9"/>
  <c r="O63" i="9"/>
  <c r="I24" i="9"/>
  <c r="I65" i="9"/>
  <c r="I5" i="9"/>
  <c r="O7" i="9"/>
  <c r="I10" i="9"/>
  <c r="O17" i="9"/>
  <c r="I20" i="9"/>
  <c r="O24" i="9"/>
  <c r="I27" i="9"/>
  <c r="O31" i="9"/>
  <c r="I34" i="9"/>
  <c r="O41" i="9"/>
  <c r="I44" i="9"/>
  <c r="O48" i="9"/>
  <c r="I51" i="9"/>
  <c r="O55" i="9"/>
  <c r="I58" i="9"/>
  <c r="O65" i="9"/>
  <c r="I68" i="9"/>
  <c r="O72" i="9"/>
  <c r="O83" i="9"/>
  <c r="O85" i="9"/>
  <c r="O96" i="9"/>
  <c r="O100" i="9"/>
  <c r="O104" i="9"/>
  <c r="O108" i="9"/>
  <c r="O112" i="9"/>
  <c r="O116" i="9"/>
  <c r="O120" i="9"/>
  <c r="O124" i="9"/>
  <c r="I37" i="9"/>
  <c r="I47" i="9"/>
  <c r="I54" i="9"/>
  <c r="I61" i="9"/>
  <c r="O81" i="9"/>
  <c r="O92" i="9"/>
  <c r="O94" i="9"/>
  <c r="I13" i="9"/>
  <c r="I23" i="9"/>
  <c r="I30" i="9"/>
  <c r="I9" i="9"/>
  <c r="O13" i="9"/>
  <c r="I16" i="9"/>
  <c r="O23" i="9"/>
  <c r="I26" i="9"/>
  <c r="O30" i="9"/>
  <c r="I33" i="9"/>
  <c r="O37" i="9"/>
  <c r="I40" i="9"/>
  <c r="O47" i="9"/>
  <c r="I50" i="9"/>
  <c r="O54" i="9"/>
  <c r="I57" i="9"/>
  <c r="O61" i="9"/>
  <c r="I64" i="9"/>
  <c r="O77" i="9"/>
  <c r="O79" i="9"/>
  <c r="O90" i="9"/>
  <c r="O97" i="9"/>
  <c r="O101" i="9"/>
  <c r="O105" i="9"/>
  <c r="O109" i="9"/>
  <c r="O113" i="9"/>
  <c r="O117" i="9"/>
  <c r="O121" i="9"/>
  <c r="O125" i="9"/>
  <c r="I6" i="9"/>
  <c r="I29" i="9"/>
  <c r="I43" i="9"/>
  <c r="I53" i="9"/>
  <c r="I60" i="9"/>
  <c r="I67" i="9"/>
  <c r="O75" i="9"/>
  <c r="O86" i="9"/>
  <c r="O88" i="9"/>
  <c r="I12" i="9"/>
  <c r="I19" i="9"/>
  <c r="I36" i="9"/>
  <c r="O6" i="9"/>
  <c r="I8" i="9"/>
  <c r="O12" i="9"/>
  <c r="I15" i="9"/>
  <c r="O19" i="9"/>
  <c r="I22" i="9"/>
  <c r="O29" i="9"/>
  <c r="I32" i="9"/>
  <c r="O36" i="9"/>
  <c r="I39" i="9"/>
  <c r="O43" i="9"/>
  <c r="I46" i="9"/>
  <c r="O53" i="9"/>
  <c r="I56" i="9"/>
  <c r="O60" i="9"/>
  <c r="I63" i="9"/>
  <c r="O67" i="9"/>
  <c r="O71" i="9"/>
  <c r="O73" i="9"/>
  <c r="O84" i="9"/>
  <c r="O95" i="9"/>
  <c r="O98" i="9"/>
  <c r="O102" i="9"/>
  <c r="O106" i="9"/>
  <c r="O110" i="9"/>
  <c r="O114" i="9"/>
  <c r="O118" i="9"/>
  <c r="O122" i="9"/>
  <c r="O126" i="9"/>
  <c r="I11" i="9"/>
  <c r="I35" i="9"/>
  <c r="I42" i="9"/>
  <c r="I49" i="9"/>
  <c r="I59" i="9"/>
  <c r="I66" i="9"/>
  <c r="O69" i="9"/>
  <c r="O80" i="9"/>
  <c r="O82" i="9"/>
  <c r="O93" i="9"/>
  <c r="I18" i="9"/>
  <c r="I25" i="9"/>
  <c r="O11" i="9"/>
  <c r="I14" i="9"/>
  <c r="O18" i="9"/>
  <c r="I21" i="9"/>
  <c r="O25" i="9"/>
  <c r="I28" i="9"/>
  <c r="O35" i="9"/>
  <c r="I38" i="9"/>
  <c r="O42" i="9"/>
  <c r="I45" i="9"/>
  <c r="O49" i="9"/>
  <c r="I52" i="9"/>
  <c r="O59" i="9"/>
  <c r="O66" i="9"/>
  <c r="O78" i="9"/>
  <c r="O89" i="9"/>
  <c r="O91" i="9"/>
  <c r="O99" i="9"/>
  <c r="O103" i="9"/>
  <c r="O107" i="9"/>
  <c r="O111" i="9"/>
  <c r="O115" i="9"/>
  <c r="O119" i="9"/>
  <c r="O123" i="9"/>
  <c r="O127" i="9"/>
  <c r="I10" i="31"/>
  <c r="I16" i="31"/>
  <c r="I15" i="31"/>
  <c r="I14" i="31"/>
  <c r="I29" i="31"/>
  <c r="I21" i="31"/>
  <c r="F57" i="35" l="1"/>
  <c r="F67" i="19"/>
  <c r="F17" i="19"/>
  <c r="F10" i="7"/>
  <c r="F60" i="9"/>
  <c r="F49" i="9"/>
  <c r="F25" i="9"/>
  <c r="F5" i="9"/>
  <c r="F39" i="19"/>
  <c r="F5" i="19"/>
  <c r="F47" i="7"/>
  <c r="F20" i="7"/>
  <c r="F5" i="7"/>
  <c r="F38" i="9"/>
  <c r="F27" i="9"/>
  <c r="F31" i="19"/>
  <c r="F6" i="19"/>
  <c r="F15" i="7"/>
  <c r="F53" i="9"/>
  <c r="J107" i="1"/>
  <c r="J104" i="1"/>
  <c r="J101" i="1"/>
  <c r="J95" i="1"/>
  <c r="J89" i="1"/>
  <c r="J81" i="1"/>
  <c r="J65" i="1"/>
  <c r="J63" i="1"/>
  <c r="J61" i="1"/>
  <c r="J59" i="1"/>
  <c r="J57" i="1"/>
  <c r="J55" i="1"/>
  <c r="J53" i="1"/>
  <c r="J51" i="1"/>
  <c r="J46" i="1"/>
  <c r="J38" i="1"/>
  <c r="J30" i="1"/>
  <c r="J22" i="1"/>
  <c r="J14" i="1"/>
  <c r="D11" i="1"/>
  <c r="J8" i="1"/>
  <c r="J88" i="1"/>
  <c r="J71" i="1"/>
  <c r="J47" i="1"/>
  <c r="J60" i="1"/>
  <c r="J50" i="1"/>
  <c r="J26" i="1"/>
  <c r="F24" i="7"/>
  <c r="F34" i="9"/>
  <c r="F15" i="9"/>
  <c r="J99" i="1"/>
  <c r="J93" i="1"/>
  <c r="F23" i="19"/>
  <c r="F36" i="7"/>
  <c r="F28" i="7"/>
  <c r="F17" i="7"/>
  <c r="F55" i="9"/>
  <c r="F47" i="9"/>
  <c r="J83" i="1"/>
  <c r="J67" i="1"/>
  <c r="J49" i="1"/>
  <c r="J41" i="1"/>
  <c r="J33" i="1"/>
  <c r="J25" i="1"/>
  <c r="J17" i="1"/>
  <c r="C11" i="1"/>
  <c r="F19" i="7"/>
  <c r="F10" i="9"/>
  <c r="J105" i="1"/>
  <c r="J97" i="1"/>
  <c r="J91" i="1"/>
  <c r="J69" i="1"/>
  <c r="J44" i="1"/>
  <c r="J36" i="1"/>
  <c r="J28" i="1"/>
  <c r="J20" i="1"/>
  <c r="J12" i="1"/>
  <c r="J6" i="1"/>
  <c r="F49" i="7"/>
  <c r="J103" i="1"/>
  <c r="J85" i="1"/>
  <c r="J39" i="1"/>
  <c r="J23" i="1"/>
  <c r="J64" i="1"/>
  <c r="J62" i="1"/>
  <c r="J58" i="1"/>
  <c r="J56" i="1"/>
  <c r="J54" i="1"/>
  <c r="J52" i="1"/>
  <c r="J42" i="1"/>
  <c r="J96" i="1"/>
  <c r="J90" i="1"/>
  <c r="F30" i="7"/>
  <c r="F66" i="9"/>
  <c r="J109" i="1"/>
  <c r="J31" i="1"/>
  <c r="J15" i="1"/>
  <c r="J9" i="1"/>
  <c r="J73" i="1"/>
  <c r="J34" i="1"/>
  <c r="J18" i="1"/>
  <c r="F27" i="19"/>
  <c r="F37" i="7"/>
  <c r="F6" i="9"/>
  <c r="F59" i="19"/>
  <c r="F43" i="7"/>
  <c r="F32" i="7"/>
  <c r="F32" i="9"/>
  <c r="F21" i="9"/>
  <c r="F9" i="19"/>
  <c r="J40" i="1"/>
  <c r="J29" i="1"/>
  <c r="J43" i="1"/>
  <c r="J75" i="1"/>
  <c r="J27" i="1"/>
  <c r="J16" i="1"/>
  <c r="J7" i="1"/>
  <c r="J5" i="1"/>
  <c r="J32" i="1"/>
  <c r="J87" i="1"/>
  <c r="J35" i="1"/>
  <c r="F36" i="19"/>
  <c r="F42" i="9"/>
  <c r="J77" i="1"/>
  <c r="J45" i="1"/>
  <c r="J79" i="1"/>
  <c r="J21" i="1"/>
  <c r="F44" i="19"/>
  <c r="J37" i="1"/>
  <c r="J19" i="1"/>
  <c r="J10" i="1"/>
  <c r="J48" i="1"/>
  <c r="J24" i="1"/>
  <c r="J13" i="1"/>
  <c r="J11" i="1"/>
  <c r="F23" i="9"/>
  <c r="S11" i="1" l="1"/>
</calcChain>
</file>

<file path=xl/sharedStrings.xml><?xml version="1.0" encoding="utf-8"?>
<sst xmlns="http://schemas.openxmlformats.org/spreadsheetml/2006/main" count="935" uniqueCount="163">
  <si>
    <t>Wavelength (nm)</t>
  </si>
  <si>
    <t>NIST</t>
  </si>
  <si>
    <t>normalized epsilon</t>
  </si>
  <si>
    <t>Biggest epsilon</t>
  </si>
  <si>
    <t>Intensity</t>
  </si>
  <si>
    <t>normalized intensity</t>
  </si>
  <si>
    <t>Osc.Strength</t>
  </si>
  <si>
    <t>E (eV)</t>
  </si>
  <si>
    <r>
      <t>E = hc/</t>
    </r>
    <r>
      <rPr>
        <sz val="26"/>
        <color rgb="FF000000"/>
        <rFont val="Symbol"/>
        <family val="1"/>
        <charset val="2"/>
      </rPr>
      <t>l</t>
    </r>
  </si>
  <si>
    <t>h</t>
  </si>
  <si>
    <t>c</t>
  </si>
  <si>
    <t>J</t>
  </si>
  <si>
    <t>J.s</t>
  </si>
  <si>
    <t>m/s</t>
  </si>
  <si>
    <t>eV</t>
  </si>
  <si>
    <t>=</t>
  </si>
  <si>
    <t>eV to J</t>
  </si>
  <si>
    <t>(J.m)</t>
  </si>
  <si>
    <r>
      <t>/</t>
    </r>
    <r>
      <rPr>
        <sz val="12"/>
        <color rgb="FF000000"/>
        <rFont val="Symbol"/>
        <family val="1"/>
        <charset val="2"/>
      </rPr>
      <t>l</t>
    </r>
    <r>
      <rPr>
        <sz val="12"/>
        <color rgb="FF000000"/>
        <rFont val="Arial"/>
        <family val="2"/>
      </rPr>
      <t xml:space="preserve"> (nm)</t>
    </r>
  </si>
  <si>
    <t>(J.nm)</t>
  </si>
  <si>
    <t>(eV.nm)</t>
  </si>
  <si>
    <t>Kumler</t>
  </si>
  <si>
    <t>Kumler, W.D., J. Am. Chem. Soc., 1946, 68, 1184</t>
  </si>
  <si>
    <t>Ref</t>
  </si>
  <si>
    <t>Short</t>
  </si>
  <si>
    <t>DOI</t>
  </si>
  <si>
    <t>https://doi.org/10.1021/ja01211a014</t>
  </si>
  <si>
    <t>Millefiori</t>
  </si>
  <si>
    <t>https://doi.org/10.1016/0584-8539(77)80143-8</t>
  </si>
  <si>
    <t>Millefiori, S.; Favini, G.; Millefiori A.; Grasso, D.;  Electronic spectra and structure of nitroanilines; Spectrochim. Acta A, 33 (1) (1977), pp. 21-27</t>
  </si>
  <si>
    <t>Farztdinov</t>
  </si>
  <si>
    <t>https://doi.org/10.1021/jp001690w</t>
  </si>
  <si>
    <t>Farztdinov, V. M.; et al; Relaxation of Optically Excited p-Nitroaniline: Semiempirical Quantum-Chemical Calculations Compared to Femtosecond Experimental Results</t>
  </si>
  <si>
    <t>Millefiori (Experimental)</t>
  </si>
  <si>
    <t>This work - ADC2//DEF2-TZVPD</t>
  </si>
  <si>
    <t>pNA</t>
  </si>
  <si>
    <t>Band 1</t>
  </si>
  <si>
    <t>Band 2</t>
  </si>
  <si>
    <t>Exp (nm)</t>
  </si>
  <si>
    <t>Millefiori (Exop)</t>
  </si>
  <si>
    <t>This work ADC(2)//def2-TZVPD</t>
  </si>
  <si>
    <t>NH2</t>
  </si>
  <si>
    <t>Biggest Osc Str</t>
  </si>
  <si>
    <t>HOMO-LUMO gap</t>
  </si>
  <si>
    <t>1/cm</t>
  </si>
  <si>
    <t>NO2</t>
  </si>
  <si>
    <t>Abs</t>
  </si>
  <si>
    <t>Coluna1</t>
  </si>
  <si>
    <t>normalized</t>
  </si>
  <si>
    <t>This work - B3LYP//DEF2-TZVPD</t>
  </si>
  <si>
    <t>normalized2</t>
  </si>
  <si>
    <t xml:space="preserve"> (Experimental)</t>
  </si>
  <si>
    <t>OH</t>
  </si>
  <si>
    <t>OCH3</t>
  </si>
  <si>
    <t>F</t>
  </si>
  <si>
    <t>CN</t>
  </si>
  <si>
    <t>CH3</t>
  </si>
  <si>
    <t>CCH</t>
  </si>
  <si>
    <t>C6H5</t>
  </si>
  <si>
    <r>
      <t xml:space="preserve">TURBOMOLE </t>
    </r>
    <r>
      <rPr>
        <i/>
        <sz val="22"/>
        <color theme="1"/>
        <rFont val="Calibri"/>
        <family val="2"/>
        <scheme val="minor"/>
      </rPr>
      <t>p</t>
    </r>
    <r>
      <rPr>
        <sz val="22"/>
        <color theme="1"/>
        <rFont val="Calibri"/>
        <family val="2"/>
        <scheme val="minor"/>
      </rPr>
      <t>-NA - ADC2/DEF2-TZVPD</t>
    </r>
  </si>
  <si>
    <t>H</t>
  </si>
  <si>
    <t>Biggest Osc Str (3-5eV)</t>
  </si>
  <si>
    <t>SO3H</t>
  </si>
  <si>
    <t>normalized osc.Str</t>
  </si>
  <si>
    <t>R</t>
  </si>
  <si>
    <t>Activation</t>
  </si>
  <si>
    <t>Direction</t>
  </si>
  <si>
    <t>Electronic effect</t>
  </si>
  <si>
    <t>Gap HOMO-LUMO(eV)</t>
  </si>
  <si>
    <t>Shift1</t>
  </si>
  <si>
    <t>Shift2</t>
  </si>
  <si>
    <t>Shift3</t>
  </si>
  <si>
    <t>Br</t>
  </si>
  <si>
    <t>Deactivating</t>
  </si>
  <si>
    <r>
      <t xml:space="preserve">ortho </t>
    </r>
    <r>
      <rPr>
        <sz val="11"/>
        <color theme="1"/>
        <rFont val="Calibri"/>
        <family val="2"/>
        <scheme val="minor"/>
      </rPr>
      <t xml:space="preserve">and (mostly) </t>
    </r>
    <r>
      <rPr>
        <i/>
        <sz val="11"/>
        <color theme="1"/>
        <rFont val="Calibri"/>
        <family val="2"/>
        <scheme val="minor"/>
      </rPr>
      <t>para</t>
    </r>
  </si>
  <si>
    <t>Donation by conjugation and withdrawal by inductive effect</t>
  </si>
  <si>
    <t>Activating</t>
  </si>
  <si>
    <r>
      <rPr>
        <sz val="11"/>
        <color theme="1"/>
        <rFont val="Calibri"/>
        <family val="2"/>
        <scheme val="minor"/>
      </rPr>
      <t xml:space="preserve">Mostly </t>
    </r>
    <r>
      <rPr>
        <i/>
        <sz val="11"/>
        <color theme="1"/>
        <rFont val="Calibri"/>
        <family val="2"/>
        <scheme val="minor"/>
      </rPr>
      <t>ortho,para</t>
    </r>
    <r>
      <rPr>
        <sz val="11"/>
        <color theme="1"/>
        <rFont val="Calibri"/>
        <family val="2"/>
        <scheme val="minor"/>
      </rPr>
      <t xml:space="preserve"> but some </t>
    </r>
    <r>
      <rPr>
        <i/>
        <sz val="11"/>
        <color theme="1"/>
        <rFont val="Calibri"/>
        <family val="2"/>
        <scheme val="minor"/>
      </rPr>
      <t>meta</t>
    </r>
  </si>
  <si>
    <t>Donation by inductive effect and by conjugation</t>
  </si>
  <si>
    <t>-</t>
  </si>
  <si>
    <t>CCl3</t>
  </si>
  <si>
    <t>meta</t>
  </si>
  <si>
    <t>Withdrawal by inductive effect</t>
  </si>
  <si>
    <t>CF3</t>
  </si>
  <si>
    <t>Donation by inductive effect</t>
  </si>
  <si>
    <t>Cl</t>
  </si>
  <si>
    <t>Withdrawal by conjugation</t>
  </si>
  <si>
    <t>COOH</t>
  </si>
  <si>
    <t>Very activating</t>
  </si>
  <si>
    <t xml:space="preserve">ortho, para </t>
  </si>
  <si>
    <t>Very deactivating</t>
  </si>
  <si>
    <t>Donation by conjugation</t>
  </si>
  <si>
    <t>This work - ADC(2)//DEF2-TZVPD</t>
  </si>
  <si>
    <r>
      <t>σ</t>
    </r>
    <r>
      <rPr>
        <vertAlign val="subscript"/>
        <sz val="16"/>
        <color theme="1"/>
        <rFont val="Calibri"/>
        <family val="2"/>
        <charset val="2"/>
        <scheme val="minor"/>
      </rPr>
      <t>m</t>
    </r>
  </si>
  <si>
    <r>
      <t>σ</t>
    </r>
    <r>
      <rPr>
        <vertAlign val="subscript"/>
        <sz val="16"/>
        <color theme="1"/>
        <rFont val="Calibri"/>
        <family val="2"/>
        <charset val="2"/>
        <scheme val="minor"/>
      </rPr>
      <t>p</t>
    </r>
  </si>
  <si>
    <r>
      <t>σ</t>
    </r>
    <r>
      <rPr>
        <vertAlign val="subscript"/>
        <sz val="16"/>
        <color theme="1"/>
        <rFont val="Calibri"/>
        <family val="2"/>
        <charset val="2"/>
        <scheme val="minor"/>
      </rPr>
      <t>R</t>
    </r>
  </si>
  <si>
    <r>
      <t>σ</t>
    </r>
    <r>
      <rPr>
        <vertAlign val="subscript"/>
        <sz val="16"/>
        <color theme="1"/>
        <rFont val="Calibri"/>
        <family val="2"/>
        <charset val="2"/>
        <scheme val="minor"/>
      </rPr>
      <t>I</t>
    </r>
  </si>
  <si>
    <t>OBS</t>
  </si>
  <si>
    <t>This work - CAM-B3LYP//DEF2-TZVPD</t>
  </si>
  <si>
    <t>nm</t>
  </si>
  <si>
    <t>ev</t>
  </si>
  <si>
    <t xml:space="preserve"> </t>
  </si>
  <si>
    <t>SO2H</t>
  </si>
  <si>
    <t>R (substituent)</t>
  </si>
  <si>
    <t>HOMO</t>
  </si>
  <si>
    <t>LUMO</t>
  </si>
  <si>
    <t>S1 Energy</t>
  </si>
  <si>
    <t>S2 Energy</t>
  </si>
  <si>
    <r>
      <t>σ</t>
    </r>
    <r>
      <rPr>
        <vertAlign val="subscript"/>
        <sz val="16"/>
        <color theme="1"/>
        <rFont val="Calibri"/>
        <family val="2"/>
        <charset val="2"/>
        <scheme val="minor"/>
      </rPr>
      <t>p</t>
    </r>
    <r>
      <rPr>
        <vertAlign val="superscript"/>
        <sz val="16"/>
        <color theme="1"/>
        <rFont val="Calibri"/>
        <family val="2"/>
        <charset val="2"/>
        <scheme val="minor"/>
      </rPr>
      <t>+</t>
    </r>
  </si>
  <si>
    <r>
      <t>σ</t>
    </r>
    <r>
      <rPr>
        <vertAlign val="subscript"/>
        <sz val="16"/>
        <color theme="1"/>
        <rFont val="Calibri"/>
        <family val="2"/>
        <charset val="2"/>
        <scheme val="minor"/>
      </rPr>
      <t>p</t>
    </r>
    <r>
      <rPr>
        <vertAlign val="superscript"/>
        <sz val="16"/>
        <color theme="1"/>
        <rFont val="Calibri"/>
        <family val="2"/>
        <charset val="2"/>
        <scheme val="minor"/>
      </rPr>
      <t>-</t>
    </r>
  </si>
  <si>
    <r>
      <t>σ</t>
    </r>
    <r>
      <rPr>
        <vertAlign val="subscript"/>
        <sz val="16"/>
        <color theme="1"/>
        <rFont val="Calibri"/>
        <family val="2"/>
        <charset val="2"/>
        <scheme val="minor"/>
      </rPr>
      <t>m</t>
    </r>
    <r>
      <rPr>
        <vertAlign val="superscript"/>
        <sz val="16"/>
        <color theme="1"/>
        <rFont val="Calibri"/>
        <family val="2"/>
        <charset val="2"/>
        <scheme val="minor"/>
      </rPr>
      <t>0</t>
    </r>
  </si>
  <si>
    <r>
      <t>σ</t>
    </r>
    <r>
      <rPr>
        <vertAlign val="subscript"/>
        <sz val="16"/>
        <color theme="1"/>
        <rFont val="Calibri"/>
        <family val="2"/>
        <charset val="2"/>
        <scheme val="minor"/>
      </rPr>
      <t>p</t>
    </r>
    <r>
      <rPr>
        <vertAlign val="superscript"/>
        <sz val="16"/>
        <color theme="1"/>
        <rFont val="Calibri"/>
        <family val="2"/>
        <charset val="2"/>
        <scheme val="minor"/>
      </rPr>
      <t>0</t>
    </r>
  </si>
  <si>
    <t>Brigther State Band 3</t>
  </si>
  <si>
    <t>Brigther State Band 2</t>
  </si>
  <si>
    <t>Brigther State Band 1</t>
  </si>
  <si>
    <t>Max Band 1</t>
  </si>
  <si>
    <t>Max Band 2</t>
  </si>
  <si>
    <t>Max Band 3</t>
  </si>
  <si>
    <t>Band 1 - ADC2</t>
  </si>
  <si>
    <t>Band 1 -  Exp</t>
  </si>
  <si>
    <t>Band 2 - ADC2</t>
  </si>
  <si>
    <t>Band 1 -  CAM</t>
  </si>
  <si>
    <t>Band 2 -  CAM</t>
  </si>
  <si>
    <t>Band 2 -  Exp</t>
  </si>
  <si>
    <t>SHIFT</t>
  </si>
  <si>
    <t>Y axis normalized to 1.0 at the energy of the bigger absorption peak to better compare the results.</t>
  </si>
  <si>
    <t>Character</t>
  </si>
  <si>
    <t>Strong EDG</t>
  </si>
  <si>
    <t>Weak EDG</t>
  </si>
  <si>
    <t>Weak EWG</t>
  </si>
  <si>
    <t>Moderate EWG</t>
  </si>
  <si>
    <t>Strong EWG</t>
  </si>
  <si>
    <r>
      <t>σ</t>
    </r>
    <r>
      <rPr>
        <vertAlign val="subscript"/>
        <sz val="16"/>
        <rFont val="Calibri"/>
        <family val="2"/>
        <scheme val="minor"/>
      </rPr>
      <t>m</t>
    </r>
  </si>
  <si>
    <r>
      <t>σ</t>
    </r>
    <r>
      <rPr>
        <vertAlign val="subscript"/>
        <sz val="16"/>
        <rFont val="Calibri"/>
        <family val="2"/>
        <scheme val="minor"/>
      </rPr>
      <t>m</t>
    </r>
    <r>
      <rPr>
        <vertAlign val="superscript"/>
        <sz val="16"/>
        <rFont val="Calibri"/>
        <family val="2"/>
        <scheme val="minor"/>
      </rPr>
      <t>0</t>
    </r>
  </si>
  <si>
    <r>
      <t>σ</t>
    </r>
    <r>
      <rPr>
        <vertAlign val="subscript"/>
        <sz val="16"/>
        <rFont val="Calibri"/>
        <family val="2"/>
        <scheme val="minor"/>
      </rPr>
      <t>R</t>
    </r>
  </si>
  <si>
    <r>
      <t>σ</t>
    </r>
    <r>
      <rPr>
        <vertAlign val="subscript"/>
        <sz val="16"/>
        <rFont val="Calibri"/>
        <family val="2"/>
        <scheme val="minor"/>
      </rPr>
      <t>I</t>
    </r>
  </si>
  <si>
    <t>CT</t>
  </si>
  <si>
    <t>Shift band</t>
  </si>
  <si>
    <t>BAND 2</t>
  </si>
  <si>
    <t>BAND 1</t>
  </si>
  <si>
    <t>Bright State</t>
  </si>
  <si>
    <t>S2</t>
  </si>
  <si>
    <t>Bright state</t>
  </si>
  <si>
    <t>S7</t>
  </si>
  <si>
    <t>S6</t>
  </si>
  <si>
    <t>S3</t>
  </si>
  <si>
    <t>S8</t>
  </si>
  <si>
    <t>S4</t>
  </si>
  <si>
    <t>S9</t>
  </si>
  <si>
    <t>Absoluto</t>
  </si>
  <si>
    <t>Absolute</t>
  </si>
  <si>
    <t>BAND 1 - donating</t>
  </si>
  <si>
    <t>Cooh</t>
  </si>
  <si>
    <t>ccl3</t>
  </si>
  <si>
    <t>1st band</t>
  </si>
  <si>
    <t>2nd band</t>
  </si>
  <si>
    <t>no2</t>
  </si>
  <si>
    <r>
      <t>oscillator strength a' = 0,058219724562638 e a" = 0,17625974825498</t>
    </r>
    <r>
      <rPr>
        <sz val="11"/>
        <color rgb="FFFF0000"/>
        <rFont val="Calibri"/>
        <family val="2"/>
        <scheme val="minor"/>
      </rPr>
      <t>E-07</t>
    </r>
  </si>
  <si>
    <r>
      <t>oscillator strength a' = 0,10333823057857 e a" = 0.42014520234712</t>
    </r>
    <r>
      <rPr>
        <sz val="11"/>
        <color rgb="FFFF0000"/>
        <rFont val="Calibri"/>
        <family val="2"/>
        <scheme val="minor"/>
      </rPr>
      <t>E-07</t>
    </r>
  </si>
  <si>
    <t>Exceptions</t>
  </si>
  <si>
    <t>BAND 2 - withdrawing</t>
  </si>
  <si>
    <t>BAND 2 - donating</t>
  </si>
  <si>
    <t>BAND 1 - withdrawing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</si>
</sst>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#,##0.000"/>
    <numFmt numFmtId="166" formatCode="0.0000000"/>
    <numFmt numFmtId="167" formatCode="0.0E+00"/>
    <numFmt numFmtId="168" formatCode="#,##0.0000"/>
    <numFmt numFmtId="169" formatCode="#,##0.00000"/>
    <numFmt numFmtId="170" formatCode="0.0000"/>
    <numFmt numFmtId="171" formatCode="#,##0.0"/>
    <numFmt numFmtId="172" formatCode="0.000"/>
  </numFmts>
  <fonts count="27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Symbol"/>
      <family val="1"/>
      <charset val="2"/>
    </font>
    <font>
      <sz val="26"/>
      <color rgb="FF000000"/>
      <name val="Arial"/>
      <family val="2"/>
    </font>
    <font>
      <sz val="26"/>
      <color rgb="FF000000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6"/>
      <color theme="1"/>
      <name val="Calibri"/>
      <family val="1"/>
      <charset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6"/>
      <color theme="1"/>
      <name val="Calibri"/>
      <family val="2"/>
      <charset val="2"/>
      <scheme val="minor"/>
    </font>
    <font>
      <vertAlign val="superscript"/>
      <sz val="16"/>
      <color theme="1"/>
      <name val="Calibri"/>
      <family val="2"/>
      <charset val="2"/>
      <scheme val="minor"/>
    </font>
    <font>
      <sz val="36"/>
      <color theme="1"/>
      <name val="LM Roman 10"/>
      <family val="3"/>
    </font>
    <font>
      <b/>
      <sz val="16"/>
      <name val="Calibri"/>
      <family val="2"/>
      <scheme val="minor"/>
    </font>
    <font>
      <vertAlign val="subscript"/>
      <sz val="16"/>
      <name val="Calibri"/>
      <family val="2"/>
      <scheme val="minor"/>
    </font>
    <font>
      <vertAlign val="superscript"/>
      <sz val="16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4">
    <xf numFmtId="0" fontId="0" fillId="0" borderId="0" xfId="0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9" fillId="2" borderId="15" xfId="0" applyFont="1" applyFill="1" applyBorder="1"/>
    <xf numFmtId="0" fontId="13" fillId="2" borderId="16" xfId="0" applyFont="1" applyFill="1" applyBorder="1"/>
    <xf numFmtId="164" fontId="0" fillId="0" borderId="0" xfId="0" applyNumberFormat="1"/>
    <xf numFmtId="2" fontId="0" fillId="4" borderId="0" xfId="0" applyNumberFormat="1" applyFill="1"/>
    <xf numFmtId="0" fontId="15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0" xfId="0" applyFill="1"/>
    <xf numFmtId="0" fontId="9" fillId="2" borderId="16" xfId="0" applyFont="1" applyFill="1" applyBorder="1"/>
    <xf numFmtId="0" fontId="9" fillId="3" borderId="0" xfId="0" applyFont="1" applyFill="1"/>
    <xf numFmtId="0" fontId="8" fillId="0" borderId="12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166" fontId="0" fillId="0" borderId="0" xfId="0" applyNumberFormat="1"/>
    <xf numFmtId="0" fontId="8" fillId="0" borderId="0" xfId="0" applyFont="1" applyAlignment="1">
      <alignment vertical="center"/>
    </xf>
    <xf numFmtId="0" fontId="0" fillId="4" borderId="0" xfId="0" applyFill="1"/>
    <xf numFmtId="167" fontId="0" fillId="0" borderId="0" xfId="0" applyNumberFormat="1"/>
    <xf numFmtId="0" fontId="0" fillId="6" borderId="0" xfId="0" applyFill="1"/>
    <xf numFmtId="2" fontId="0" fillId="5" borderId="0" xfId="0" applyNumberFormat="1" applyFill="1"/>
    <xf numFmtId="168" fontId="0" fillId="0" borderId="13" xfId="0" applyNumberFormat="1" applyBorder="1" applyAlignment="1">
      <alignment horizontal="center" vertical="center"/>
    </xf>
    <xf numFmtId="169" fontId="0" fillId="0" borderId="14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168" fontId="12" fillId="0" borderId="13" xfId="0" applyNumberFormat="1" applyFont="1" applyBorder="1" applyAlignment="1">
      <alignment horizontal="center" vertical="center"/>
    </xf>
    <xf numFmtId="168" fontId="12" fillId="0" borderId="19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8" fontId="12" fillId="0" borderId="4" xfId="0" applyNumberFormat="1" applyFont="1" applyBorder="1" applyAlignment="1">
      <alignment horizontal="center" vertical="center"/>
    </xf>
    <xf numFmtId="168" fontId="12" fillId="0" borderId="5" xfId="0" applyNumberFormat="1" applyFont="1" applyBorder="1" applyAlignment="1">
      <alignment horizontal="center" vertical="center"/>
    </xf>
    <xf numFmtId="16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171" fontId="12" fillId="5" borderId="23" xfId="0" applyNumberFormat="1" applyFont="1" applyFill="1" applyBorder="1" applyAlignment="1">
      <alignment horizontal="center" vertical="center"/>
    </xf>
    <xf numFmtId="171" fontId="2" fillId="5" borderId="23" xfId="0" applyNumberFormat="1" applyFont="1" applyFill="1" applyBorder="1" applyAlignment="1">
      <alignment horizontal="center" vertical="center"/>
    </xf>
    <xf numFmtId="171" fontId="12" fillId="0" borderId="23" xfId="0" applyNumberFormat="1" applyFont="1" applyBorder="1" applyAlignment="1">
      <alignment horizontal="center" vertical="center"/>
    </xf>
    <xf numFmtId="17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2" fontId="0" fillId="0" borderId="0" xfId="0" applyNumberFormat="1"/>
    <xf numFmtId="11" fontId="0" fillId="5" borderId="0" xfId="0" applyNumberFormat="1" applyFill="1"/>
    <xf numFmtId="170" fontId="12" fillId="0" borderId="13" xfId="0" applyNumberFormat="1" applyFont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2" fontId="1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24" fillId="0" borderId="0" xfId="0" applyFont="1"/>
    <xf numFmtId="2" fontId="0" fillId="5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2">
    <cellStyle name="Hiperlink" xfId="1" builtinId="8"/>
    <cellStyle name="Normal" xfId="0" builtinId="0"/>
  </cellStyles>
  <dxfs count="148"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E5144"/>
        </patternFill>
      </fill>
    </dxf>
    <dxf>
      <font>
        <color rgb="FFFF0000"/>
      </font>
    </dxf>
    <dxf>
      <font>
        <color rgb="FF0070C0"/>
      </font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E5144"/>
        </patternFill>
      </fill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E5144"/>
        </patternFill>
      </fill>
    </dxf>
    <dxf>
      <numFmt numFmtId="15" formatCode="0.00E+00"/>
    </dxf>
    <dxf>
      <numFmt numFmtId="167" formatCode="0.0E+0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67" formatCode="0.0E+00"/>
    </dxf>
    <dxf>
      <fill>
        <patternFill>
          <fgColor indexed="64"/>
          <bgColor theme="0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0" formatCode="General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#,##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#,##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5" formatCode="#,##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5" formatCode="#,##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9" formatCode="#,##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#,##0.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#,##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660033"/>
      <color rgb="FF6E0C02"/>
      <color rgb="FFF67B66"/>
      <color rgb="FF993300"/>
      <color rgb="FF996633"/>
      <color rgb="FF9999FF"/>
      <color rgb="FFCCFF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27016019549281E-2"/>
          <c:y val="4.7060189624055816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'pNA Data'!$O$5:$O$148</c:f>
              <c:numCache>
                <c:formatCode>0.00</c:formatCode>
                <c:ptCount val="144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 formatCode="General">
                  <c:v>5.2903260403260397</c:v>
                </c:pt>
                <c:pt idx="32" formatCode="General">
                  <c:v>5.4083011583011498</c:v>
                </c:pt>
                <c:pt idx="33" formatCode="General">
                  <c:v>5.5370012870012797</c:v>
                </c:pt>
                <c:pt idx="34" formatCode="General">
                  <c:v>5.6281638781638703</c:v>
                </c:pt>
                <c:pt idx="35" formatCode="General">
                  <c:v>5.6925139425139397</c:v>
                </c:pt>
                <c:pt idx="36" formatCode="General">
                  <c:v>5.7515015015015001</c:v>
                </c:pt>
                <c:pt idx="37" formatCode="General">
                  <c:v>5.8051265551265496</c:v>
                </c:pt>
                <c:pt idx="38" formatCode="General">
                  <c:v>5.8587516087516001</c:v>
                </c:pt>
                <c:pt idx="39" formatCode="General">
                  <c:v>5.9177391677391604</c:v>
                </c:pt>
                <c:pt idx="40" formatCode="General">
                  <c:v>6.00353925353925</c:v>
                </c:pt>
                <c:pt idx="41" formatCode="General">
                  <c:v>6.1161518661518599</c:v>
                </c:pt>
                <c:pt idx="42" formatCode="General">
                  <c:v>6.2234019734019697</c:v>
                </c:pt>
                <c:pt idx="43" formatCode="General">
                  <c:v>6.3145645645645603</c:v>
                </c:pt>
                <c:pt idx="44" formatCode="General">
                  <c:v>6.4164521664521601</c:v>
                </c:pt>
              </c:numCache>
            </c:numRef>
          </c:xVal>
          <c:yVal>
            <c:numRef>
              <c:f>'pNA Data'!$R$5:$R$110</c:f>
              <c:numCache>
                <c:formatCode>0.00</c:formatCode>
                <c:ptCount val="106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25-4937-925D-7CBBB3BB96DF}"/>
            </c:ext>
          </c:extLst>
        </c:ser>
        <c:ser>
          <c:idx val="4"/>
          <c:order val="4"/>
          <c:tx>
            <c:v>CAMP-B3LYP//def2-TZVPD</c:v>
          </c:tx>
          <c:spPr>
            <a:ln w="25400">
              <a:solidFill>
                <a:schemeClr val="tx1"/>
              </a:solidFill>
              <a:prstDash val="solid"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'pNA Data'!$AB$5:$AB$505</c:f>
              <c:numCache>
                <c:formatCode>General</c:formatCode>
                <c:ptCount val="501"/>
                <c:pt idx="0">
                  <c:v>6.5475949526577484</c:v>
                </c:pt>
                <c:pt idx="1">
                  <c:v>6.5330601304889484</c:v>
                </c:pt>
                <c:pt idx="2">
                  <c:v>6.5185896962742822</c:v>
                </c:pt>
                <c:pt idx="3">
                  <c:v>6.5041832231100587</c:v>
                </c:pt>
                <c:pt idx="4">
                  <c:v>6.4898402878581951</c:v>
                </c:pt>
                <c:pt idx="5">
                  <c:v>6.4755604711047896</c:v>
                </c:pt>
                <c:pt idx="6">
                  <c:v>6.4613433571192394</c:v>
                </c:pt>
                <c:pt idx="7">
                  <c:v>6.447188533813895</c:v>
                </c:pt>
                <c:pt idx="8">
                  <c:v>6.4330955927042428</c:v>
                </c:pt>
                <c:pt idx="9">
                  <c:v>6.4190641288696151</c:v>
                </c:pt>
                <c:pt idx="10">
                  <c:v>6.4050937409144026</c:v>
                </c:pt>
                <c:pt idx="11">
                  <c:v>6.391184030929784</c:v>
                </c:pt>
                <c:pt idx="12">
                  <c:v>6.3773346044559434</c:v>
                </c:pt>
                <c:pt idx="13">
                  <c:v>6.3635450704447818</c:v>
                </c:pt>
                <c:pt idx="14">
                  <c:v>6.3498150412231142</c:v>
                </c:pt>
                <c:pt idx="15">
                  <c:v>6.3361441324563375</c:v>
                </c:pt>
                <c:pt idx="16">
                  <c:v>6.3225319631125689</c:v>
                </c:pt>
                <c:pt idx="17">
                  <c:v>6.3089781554272433</c:v>
                </c:pt>
                <c:pt idx="18">
                  <c:v>6.2954823348681703</c:v>
                </c:pt>
                <c:pt idx="19">
                  <c:v>6.2820441301010348</c:v>
                </c:pt>
                <c:pt idx="20">
                  <c:v>6.2686631729553355</c:v>
                </c:pt>
                <c:pt idx="21">
                  <c:v>6.2553390983907668</c:v>
                </c:pt>
                <c:pt idx="22">
                  <c:v>6.2420715444640162</c:v>
                </c:pt>
                <c:pt idx="23">
                  <c:v>6.228860152295999</c:v>
                </c:pt>
                <c:pt idx="24">
                  <c:v>6.2157045660394932</c:v>
                </c:pt>
                <c:pt idx="25">
                  <c:v>6.2026044328471883</c:v>
                </c:pt>
                <c:pt idx="26">
                  <c:v>6.1895594028401488</c:v>
                </c:pt>
                <c:pt idx="27">
                  <c:v>6.1765691290766513</c:v>
                </c:pt>
                <c:pt idx="28">
                  <c:v>6.1636332675214396</c:v>
                </c:pt>
                <c:pt idx="29">
                  <c:v>6.1507514770153442</c:v>
                </c:pt>
                <c:pt idx="30">
                  <c:v>6.1379234192452916</c:v>
                </c:pt>
                <c:pt idx="31">
                  <c:v>6.1251487587146931</c:v>
                </c:pt>
                <c:pt idx="32">
                  <c:v>6.1124271627141855</c:v>
                </c:pt>
                <c:pt idx="33">
                  <c:v>6.0997583012927583</c:v>
                </c:pt>
                <c:pt idx="34">
                  <c:v>6.0871418472292182</c:v>
                </c:pt>
                <c:pt idx="35">
                  <c:v>6.0745774760040208</c:v>
                </c:pt>
                <c:pt idx="36">
                  <c:v>6.062064865771446</c:v>
                </c:pt>
                <c:pt idx="37">
                  <c:v>6.0496036973321123</c:v>
                </c:pt>
                <c:pt idx="38">
                  <c:v>6.0371936541058417</c:v>
                </c:pt>
                <c:pt idx="39">
                  <c:v>6.0248344221048393</c:v>
                </c:pt>
                <c:pt idx="40">
                  <c:v>6.0125256899072212</c:v>
                </c:pt>
                <c:pt idx="41">
                  <c:v>6.0002671486308525</c:v>
                </c:pt>
                <c:pt idx="42">
                  <c:v>5.9880584919075082</c:v>
                </c:pt>
                <c:pt idx="43">
                  <c:v>5.9758994158573566</c:v>
                </c:pt>
                <c:pt idx="44">
                  <c:v>5.9637896190637374</c:v>
                </c:pt>
                <c:pt idx="45">
                  <c:v>5.9517288025482618</c:v>
                </c:pt>
                <c:pt idx="46">
                  <c:v>5.9397166697462067</c:v>
                </c:pt>
                <c:pt idx="47">
                  <c:v>5.9277529264822002</c:v>
                </c:pt>
                <c:pt idx="48">
                  <c:v>5.9158372809462154</c:v>
                </c:pt>
                <c:pt idx="49">
                  <c:v>5.9039694436698378</c:v>
                </c:pt>
                <c:pt idx="50">
                  <c:v>5.8921491275028313</c:v>
                </c:pt>
                <c:pt idx="51">
                  <c:v>5.880376047589972</c:v>
                </c:pt>
                <c:pt idx="52">
                  <c:v>5.868649921348168</c:v>
                </c:pt>
                <c:pt idx="53">
                  <c:v>5.8569704684438539</c:v>
                </c:pt>
                <c:pt idx="54">
                  <c:v>5.8453374107706431</c:v>
                </c:pt>
                <c:pt idx="55">
                  <c:v>5.8337504724272629</c:v>
                </c:pt>
                <c:pt idx="56">
                  <c:v>5.8222093796957308</c:v>
                </c:pt>
                <c:pt idx="57">
                  <c:v>5.8107138610198152</c:v>
                </c:pt>
                <c:pt idx="58">
                  <c:v>5.7992636469837224</c:v>
                </c:pt>
                <c:pt idx="59">
                  <c:v>5.7878584702910585</c:v>
                </c:pt>
                <c:pt idx="60">
                  <c:v>5.7764980657440246</c:v>
                </c:pt>
                <c:pt idx="61">
                  <c:v>5.7651821702228636</c:v>
                </c:pt>
                <c:pt idx="62">
                  <c:v>5.7539105226655458</c:v>
                </c:pt>
                <c:pt idx="63">
                  <c:v>5.7426828640476932</c:v>
                </c:pt>
                <c:pt idx="64">
                  <c:v>5.731498937362737</c:v>
                </c:pt>
                <c:pt idx="65">
                  <c:v>5.7203584876023053</c:v>
                </c:pt>
                <c:pt idx="66">
                  <c:v>5.7092612617368452</c:v>
                </c:pt>
                <c:pt idx="67">
                  <c:v>5.6982070086964649</c:v>
                </c:pt>
                <c:pt idx="68">
                  <c:v>5.6871954793519928</c:v>
                </c:pt>
                <c:pt idx="69">
                  <c:v>5.6762264264962718</c:v>
                </c:pt>
                <c:pt idx="70">
                  <c:v>5.6652996048256536</c:v>
                </c:pt>
                <c:pt idx="71">
                  <c:v>5.6544147709217123</c:v>
                </c:pt>
                <c:pt idx="72">
                  <c:v>5.6435716832331719</c:v>
                </c:pt>
                <c:pt idx="73">
                  <c:v>5.6327701020580356</c:v>
                </c:pt>
                <c:pt idx="74">
                  <c:v>5.6220097895259205</c:v>
                </c:pt>
                <c:pt idx="75">
                  <c:v>5.6112905095806038</c:v>
                </c:pt>
                <c:pt idx="76">
                  <c:v>5.6006120279627503</c:v>
                </c:pt>
                <c:pt idx="77">
                  <c:v>5.5899741121928566</c:v>
                </c:pt>
                <c:pt idx="78">
                  <c:v>5.579376531554372</c:v>
                </c:pt>
                <c:pt idx="79">
                  <c:v>5.5688190570770253</c:v>
                </c:pt>
                <c:pt idx="80">
                  <c:v>5.5583014615203314</c:v>
                </c:pt>
                <c:pt idx="81">
                  <c:v>5.5478235193572871</c:v>
                </c:pt>
                <c:pt idx="82">
                  <c:v>5.5373850067582504</c:v>
                </c:pt>
                <c:pt idx="83">
                  <c:v>5.526985701575005</c:v>
                </c:pt>
                <c:pt idx="84">
                  <c:v>5.5166253833249961</c:v>
                </c:pt>
                <c:pt idx="85">
                  <c:v>5.5063038331757568</c:v>
                </c:pt>
                <c:pt idx="86">
                  <c:v>5.4960208339294887</c:v>
                </c:pt>
                <c:pt idx="87">
                  <c:v>5.4857761700078385</c:v>
                </c:pt>
                <c:pt idx="88">
                  <c:v>5.4755696274368235</c:v>
                </c:pt>
                <c:pt idx="89">
                  <c:v>5.4654009938319392</c:v>
                </c:pt>
                <c:pt idx="90">
                  <c:v>5.4552700583834266</c:v>
                </c:pt>
                <c:pt idx="91">
                  <c:v>5.4451766118417044</c:v>
                </c:pt>
                <c:pt idx="92">
                  <c:v>5.4351204465029621</c:v>
                </c:pt>
                <c:pt idx="93">
                  <c:v>5.4251013561949097</c:v>
                </c:pt>
                <c:pt idx="94">
                  <c:v>5.4151191362626934</c:v>
                </c:pt>
                <c:pt idx="95">
                  <c:v>5.4051735835549568</c:v>
                </c:pt>
                <c:pt idx="96">
                  <c:v>5.3952644964100598</c:v>
                </c:pt>
                <c:pt idx="97">
                  <c:v>5.3853916746424497</c:v>
                </c:pt>
                <c:pt idx="98">
                  <c:v>5.3755549195291774</c:v>
                </c:pt>
                <c:pt idx="99">
                  <c:v>5.3657540337965708</c:v>
                </c:pt>
                <c:pt idx="100">
                  <c:v>5.3559888216070375</c:v>
                </c:pt>
                <c:pt idx="101">
                  <c:v>5.3462590885460282</c:v>
                </c:pt>
                <c:pt idx="102">
                  <c:v>5.3365646416091321</c:v>
                </c:pt>
                <c:pt idx="103">
                  <c:v>5.3269052891893152</c:v>
                </c:pt>
                <c:pt idx="104">
                  <c:v>5.3172808410642958</c:v>
                </c:pt>
                <c:pt idx="105">
                  <c:v>5.3076911083840583</c:v>
                </c:pt>
                <c:pt idx="106">
                  <c:v>5.2981359036585012</c:v>
                </c:pt>
                <c:pt idx="107">
                  <c:v>5.2886150407452162</c:v>
                </c:pt>
                <c:pt idx="108">
                  <c:v>5.279128334837405</c:v>
                </c:pt>
                <c:pt idx="109">
                  <c:v>5.2696756024519171</c:v>
                </c:pt>
                <c:pt idx="110">
                  <c:v>5.260256661417424</c:v>
                </c:pt>
                <c:pt idx="111">
                  <c:v>5.2508713308627133</c:v>
                </c:pt>
                <c:pt idx="112">
                  <c:v>5.2415194312051119</c:v>
                </c:pt>
                <c:pt idx="113">
                  <c:v>5.2322007841390352</c:v>
                </c:pt>
                <c:pt idx="114">
                  <c:v>5.2229152126246516</c:v>
                </c:pt>
                <c:pt idx="115">
                  <c:v>5.213662540876669</c:v>
                </c:pt>
                <c:pt idx="116">
                  <c:v>5.204442594353246</c:v>
                </c:pt>
                <c:pt idx="117">
                  <c:v>5.1952551997450156</c:v>
                </c:pt>
                <c:pt idx="118">
                  <c:v>5.1861001849642241</c:v>
                </c:pt>
                <c:pt idx="119">
                  <c:v>5.176977379133989</c:v>
                </c:pt>
                <c:pt idx="120">
                  <c:v>5.1678866125776652</c:v>
                </c:pt>
                <c:pt idx="121">
                  <c:v>5.158827716808327</c:v>
                </c:pt>
                <c:pt idx="122">
                  <c:v>5.1498005245183576</c:v>
                </c:pt>
                <c:pt idx="123">
                  <c:v>5.1408048695691519</c:v>
                </c:pt>
                <c:pt idx="124">
                  <c:v>5.1318405869809185</c:v>
                </c:pt>
                <c:pt idx="125">
                  <c:v>5.1229075129226</c:v>
                </c:pt>
                <c:pt idx="126">
                  <c:v>5.1140054847018916</c:v>
                </c:pt>
                <c:pt idx="127">
                  <c:v>5.1051343407553578</c:v>
                </c:pt>
                <c:pt idx="128">
                  <c:v>5.0962939206386668</c:v>
                </c:pt>
                <c:pt idx="129">
                  <c:v>5.08748406501691</c:v>
                </c:pt>
                <c:pt idx="130">
                  <c:v>5.0787046156550373</c:v>
                </c:pt>
                <c:pt idx="131">
                  <c:v>5.0699554154083764</c:v>
                </c:pt>
                <c:pt idx="132">
                  <c:v>5.0612363082132594</c:v>
                </c:pt>
                <c:pt idx="133">
                  <c:v>5.0525471390777454</c:v>
                </c:pt>
                <c:pt idx="134">
                  <c:v>5.0438877540724336</c:v>
                </c:pt>
                <c:pt idx="135">
                  <c:v>5.0352580003213738</c:v>
                </c:pt>
                <c:pt idx="136">
                  <c:v>5.0266577259930729</c:v>
                </c:pt>
                <c:pt idx="137">
                  <c:v>5.0180867802915872</c:v>
                </c:pt>
                <c:pt idx="138">
                  <c:v>5.0095450134477089</c:v>
                </c:pt>
                <c:pt idx="139">
                  <c:v>5.0010322767102453</c:v>
                </c:pt>
                <c:pt idx="140">
                  <c:v>4.9925484223373813</c:v>
                </c:pt>
                <c:pt idx="141">
                  <c:v>4.9840933035881338</c:v>
                </c:pt>
                <c:pt idx="142">
                  <c:v>4.975666774713889</c:v>
                </c:pt>
                <c:pt idx="143">
                  <c:v>4.9672686909500294</c:v>
                </c:pt>
                <c:pt idx="144">
                  <c:v>4.9588989085076438</c:v>
                </c:pt>
                <c:pt idx="145">
                  <c:v>4.9505572845653223</c:v>
                </c:pt>
                <c:pt idx="146">
                  <c:v>4.9422436772610263</c:v>
                </c:pt>
                <c:pt idx="147">
                  <c:v>4.9339579456840559</c:v>
                </c:pt>
                <c:pt idx="148">
                  <c:v>4.9256999498670799</c:v>
                </c:pt>
                <c:pt idx="149">
                  <c:v>4.91746955077826</c:v>
                </c:pt>
                <c:pt idx="150">
                  <c:v>4.9092666103134466</c:v>
                </c:pt>
                <c:pt idx="151">
                  <c:v>4.9010909912884522</c:v>
                </c:pt>
                <c:pt idx="152">
                  <c:v>4.8929425574314056</c:v>
                </c:pt>
                <c:pt idx="153">
                  <c:v>4.8848211733751841</c:v>
                </c:pt>
                <c:pt idx="154">
                  <c:v>4.8767267046499088</c:v>
                </c:pt>
                <c:pt idx="155">
                  <c:v>4.8686590176755313</c:v>
                </c:pt>
                <c:pt idx="156">
                  <c:v>4.8606179797544797</c:v>
                </c:pt>
                <c:pt idx="157">
                  <c:v>4.8526034590643885</c:v>
                </c:pt>
                <c:pt idx="158">
                  <c:v>4.8446153246508894</c:v>
                </c:pt>
                <c:pt idx="159">
                  <c:v>4.8366534464204838</c:v>
                </c:pt>
                <c:pt idx="160">
                  <c:v>4.8287176951334745</c:v>
                </c:pt>
                <c:pt idx="161">
                  <c:v>4.8208079423969803</c:v>
                </c:pt>
                <c:pt idx="162">
                  <c:v>4.8129240606580046</c:v>
                </c:pt>
                <c:pt idx="163">
                  <c:v>4.8050659231965849</c:v>
                </c:pt>
                <c:pt idx="164">
                  <c:v>4.7972334041189981</c:v>
                </c:pt>
                <c:pt idx="165">
                  <c:v>4.7894263783510391</c:v>
                </c:pt>
                <c:pt idx="166">
                  <c:v>4.7816447216313671</c:v>
                </c:pt>
                <c:pt idx="167">
                  <c:v>4.7738883105049057</c:v>
                </c:pt>
                <c:pt idx="168">
                  <c:v>4.7661570223163228</c:v>
                </c:pt>
                <c:pt idx="169">
                  <c:v>4.7584507352035557</c:v>
                </c:pt>
                <c:pt idx="170">
                  <c:v>4.7507693280914136</c:v>
                </c:pt>
                <c:pt idx="171">
                  <c:v>4.7431126806852397</c:v>
                </c:pt>
                <c:pt idx="172">
                  <c:v>4.7354806734646244</c:v>
                </c:pt>
                <c:pt idx="173">
                  <c:v>4.7278731876771918</c:v>
                </c:pt>
                <c:pt idx="174">
                  <c:v>4.7202901053324373</c:v>
                </c:pt>
                <c:pt idx="175">
                  <c:v>4.7127313091956289</c:v>
                </c:pt>
                <c:pt idx="176">
                  <c:v>4.7051966827817662</c:v>
                </c:pt>
                <c:pt idx="177">
                  <c:v>4.6976861103495944</c:v>
                </c:pt>
                <c:pt idx="178">
                  <c:v>4.690199476895681</c:v>
                </c:pt>
                <c:pt idx="179">
                  <c:v>4.6827366681485421</c:v>
                </c:pt>
                <c:pt idx="180">
                  <c:v>4.6752975705628312</c:v>
                </c:pt>
                <c:pt idx="181">
                  <c:v>4.6678820713135813</c:v>
                </c:pt>
                <c:pt idx="182">
                  <c:v>4.6604900582904989</c:v>
                </c:pt>
                <c:pt idx="183">
                  <c:v>4.6531214200923134</c:v>
                </c:pt>
                <c:pt idx="184">
                  <c:v>4.645776046021183</c:v>
                </c:pt>
                <c:pt idx="185">
                  <c:v>4.6384538260771508</c:v>
                </c:pt>
                <c:pt idx="186">
                  <c:v>4.6311546509526531</c:v>
                </c:pt>
                <c:pt idx="187">
                  <c:v>4.6238784120270813</c:v>
                </c:pt>
                <c:pt idx="188">
                  <c:v>4.6166250013613945</c:v>
                </c:pt>
                <c:pt idx="189">
                  <c:v>4.6093943116927747</c:v>
                </c:pt>
                <c:pt idx="190">
                  <c:v>4.6021862364293522</c:v>
                </c:pt>
                <c:pt idx="191">
                  <c:v>4.5950006696449579</c:v>
                </c:pt>
                <c:pt idx="192">
                  <c:v>4.587837506073936</c:v>
                </c:pt>
                <c:pt idx="193">
                  <c:v>4.5806966411060106</c:v>
                </c:pt>
                <c:pt idx="194">
                  <c:v>4.5735779707811792</c:v>
                </c:pt>
                <c:pt idx="195">
                  <c:v>4.5664813917846843</c:v>
                </c:pt>
                <c:pt idx="196">
                  <c:v>4.5594068014420017</c:v>
                </c:pt>
                <c:pt idx="197">
                  <c:v>4.5523540977138985</c:v>
                </c:pt>
                <c:pt idx="198">
                  <c:v>4.5453231791915201</c:v>
                </c:pt>
                <c:pt idx="199">
                  <c:v>4.5383139450915326</c:v>
                </c:pt>
                <c:pt idx="200">
                  <c:v>4.5313262952513078</c:v>
                </c:pt>
                <c:pt idx="201">
                  <c:v>4.5243601301241521</c:v>
                </c:pt>
                <c:pt idx="202">
                  <c:v>4.517415350774578</c:v>
                </c:pt>
                <c:pt idx="203">
                  <c:v>4.510491858873622</c:v>
                </c:pt>
                <c:pt idx="204">
                  <c:v>4.5035895566941999</c:v>
                </c:pt>
                <c:pt idx="205">
                  <c:v>4.4967083471065141</c:v>
                </c:pt>
                <c:pt idx="206">
                  <c:v>4.4898481335734939</c:v>
                </c:pt>
                <c:pt idx="207">
                  <c:v>4.483008820146285</c:v>
                </c:pt>
                <c:pt idx="208">
                  <c:v>4.4761903114597681</c:v>
                </c:pt>
                <c:pt idx="209">
                  <c:v>4.4693925127281338</c:v>
                </c:pt>
                <c:pt idx="210">
                  <c:v>4.4626153297404914</c:v>
                </c:pt>
                <c:pt idx="211">
                  <c:v>4.4558586688565081</c:v>
                </c:pt>
                <c:pt idx="212">
                  <c:v>4.4491224370021065</c:v>
                </c:pt>
                <c:pt idx="213">
                  <c:v>4.4424065416651812</c:v>
                </c:pt>
                <c:pt idx="214">
                  <c:v>4.4357108908913716</c:v>
                </c:pt>
                <c:pt idx="215">
                  <c:v>4.429035393279861</c:v>
                </c:pt>
                <c:pt idx="216">
                  <c:v>4.4223799579792189</c:v>
                </c:pt>
                <c:pt idx="217">
                  <c:v>4.4157444946832793</c:v>
                </c:pt>
                <c:pt idx="218">
                  <c:v>4.4091289136270531</c:v>
                </c:pt>
                <c:pt idx="219">
                  <c:v>4.4025331255826847</c:v>
                </c:pt>
                <c:pt idx="220">
                  <c:v>4.395957041855441</c:v>
                </c:pt>
                <c:pt idx="221">
                  <c:v>4.3894005742797297</c:v>
                </c:pt>
                <c:pt idx="222">
                  <c:v>4.3828636352151662</c:v>
                </c:pt>
                <c:pt idx="223">
                  <c:v>4.3763461375426616</c:v>
                </c:pt>
                <c:pt idx="224">
                  <c:v>4.3698479946605593</c:v>
                </c:pt>
                <c:pt idx="225">
                  <c:v>4.3633691204807947</c:v>
                </c:pt>
                <c:pt idx="226">
                  <c:v>4.3569094294250945</c:v>
                </c:pt>
                <c:pt idx="227">
                  <c:v>4.3504688364212125</c:v>
                </c:pt>
                <c:pt idx="228">
                  <c:v>4.3440472568991852</c:v>
                </c:pt>
                <c:pt idx="229">
                  <c:v>4.3376446067876415</c:v>
                </c:pt>
                <c:pt idx="230">
                  <c:v>4.3312608025101271</c:v>
                </c:pt>
                <c:pt idx="231">
                  <c:v>4.3248957609814713</c:v>
                </c:pt>
                <c:pt idx="232">
                  <c:v>4.3185493996041782</c:v>
                </c:pt>
                <c:pt idx="233">
                  <c:v>4.3122216362648587</c:v>
                </c:pt>
                <c:pt idx="234">
                  <c:v>4.3059123893306843</c:v>
                </c:pt>
                <c:pt idx="235">
                  <c:v>4.2996215776458824</c:v>
                </c:pt>
                <c:pt idx="236">
                  <c:v>4.2933491205282515</c:v>
                </c:pt>
                <c:pt idx="237">
                  <c:v>4.2870949377657146</c:v>
                </c:pt>
                <c:pt idx="238">
                  <c:v>4.280858949612897</c:v>
                </c:pt>
                <c:pt idx="239">
                  <c:v>4.2746410767877405</c:v>
                </c:pt>
                <c:pt idx="240">
                  <c:v>4.2684412404681442</c:v>
                </c:pt>
                <c:pt idx="241">
                  <c:v>4.2622593622886278</c:v>
                </c:pt>
                <c:pt idx="242">
                  <c:v>4.2560953643370363</c:v>
                </c:pt>
                <c:pt idx="243">
                  <c:v>4.2499491691512628</c:v>
                </c:pt>
                <c:pt idx="244">
                  <c:v>4.2438206997160046</c:v>
                </c:pt>
                <c:pt idx="245">
                  <c:v>4.2377098794595485</c:v>
                </c:pt>
                <c:pt idx="246">
                  <c:v>4.2316166322505788</c:v>
                </c:pt>
                <c:pt idx="247">
                  <c:v>4.2255408823950171</c:v>
                </c:pt>
                <c:pt idx="248">
                  <c:v>4.2194825546328856</c:v>
                </c:pt>
                <c:pt idx="249">
                  <c:v>4.2134415741352056</c:v>
                </c:pt>
                <c:pt idx="250">
                  <c:v>4.2074178665009088</c:v>
                </c:pt>
                <c:pt idx="251">
                  <c:v>4.2014113577537886</c:v>
                </c:pt>
                <c:pt idx="252">
                  <c:v>4.1954219743394701</c:v>
                </c:pt>
                <c:pt idx="253">
                  <c:v>4.1894496431224049</c:v>
                </c:pt>
                <c:pt idx="254">
                  <c:v>4.1834942913829005</c:v>
                </c:pt>
                <c:pt idx="255">
                  <c:v>4.1775558468141627</c:v>
                </c:pt>
                <c:pt idx="256">
                  <c:v>4.1716342375193731</c:v>
                </c:pt>
                <c:pt idx="257">
                  <c:v>4.1657293920087817</c:v>
                </c:pt>
                <c:pt idx="258">
                  <c:v>4.1598412391968402</c:v>
                </c:pt>
                <c:pt idx="259">
                  <c:v>4.1539697083993392</c:v>
                </c:pt>
                <c:pt idx="260">
                  <c:v>4.1481147293305876</c:v>
                </c:pt>
                <c:pt idx="261">
                  <c:v>4.1422762321006008</c:v>
                </c:pt>
                <c:pt idx="262">
                  <c:v>4.1364541472123264</c:v>
                </c:pt>
                <c:pt idx="263">
                  <c:v>4.1306484055588806</c:v>
                </c:pt>
                <c:pt idx="264">
                  <c:v>4.1248589384208216</c:v>
                </c:pt>
                <c:pt idx="265">
                  <c:v>4.1190856774634295</c:v>
                </c:pt>
                <c:pt idx="266">
                  <c:v>4.1133285547340259</c:v>
                </c:pt>
                <c:pt idx="267">
                  <c:v>4.1075875026592996</c:v>
                </c:pt>
                <c:pt idx="268">
                  <c:v>4.1018624540426689</c:v>
                </c:pt>
                <c:pt idx="269">
                  <c:v>4.09615334206166</c:v>
                </c:pt>
                <c:pt idx="270">
                  <c:v>4.0904601002653029</c:v>
                </c:pt>
                <c:pt idx="271">
                  <c:v>4.0847826625715573</c:v>
                </c:pt>
                <c:pt idx="272">
                  <c:v>4.0791209632647503</c:v>
                </c:pt>
                <c:pt idx="273">
                  <c:v>4.0734749369930494</c:v>
                </c:pt>
                <c:pt idx="274">
                  <c:v>4.0678445187659413</c:v>
                </c:pt>
                <c:pt idx="275">
                  <c:v>4.0622296439517385</c:v>
                </c:pt>
                <c:pt idx="276">
                  <c:v>4.0566302482751118</c:v>
                </c:pt>
                <c:pt idx="277">
                  <c:v>4.0510462678146295</c:v>
                </c:pt>
                <c:pt idx="278">
                  <c:v>4.0454776390003317</c:v>
                </c:pt>
                <c:pt idx="279">
                  <c:v>4.0399242986113153</c:v>
                </c:pt>
                <c:pt idx="280">
                  <c:v>4.0343861837733419</c:v>
                </c:pt>
                <c:pt idx="281">
                  <c:v>4.0288632319564641</c:v>
                </c:pt>
                <c:pt idx="282">
                  <c:v>4.0233553809726734</c:v>
                </c:pt>
                <c:pt idx="283">
                  <c:v>4.0178625689735652</c:v>
                </c:pt>
                <c:pt idx="284">
                  <c:v>4.0123847344480232</c:v>
                </c:pt>
                <c:pt idx="285">
                  <c:v>4.0069218162199265</c:v>
                </c:pt>
                <c:pt idx="286">
                  <c:v>4.0014737534458664</c:v>
                </c:pt>
                <c:pt idx="287">
                  <c:v>3.9960404856128942</c:v>
                </c:pt>
                <c:pt idx="288">
                  <c:v>3.9906219525362752</c:v>
                </c:pt>
                <c:pt idx="289">
                  <c:v>3.9852180943572697</c:v>
                </c:pt>
                <c:pt idx="290">
                  <c:v>3.9798288515409288</c:v>
                </c:pt>
                <c:pt idx="291">
                  <c:v>3.9744541648739045</c:v>
                </c:pt>
                <c:pt idx="292">
                  <c:v>3.969093975462286</c:v>
                </c:pt>
                <c:pt idx="293">
                  <c:v>3.9637482247294455</c:v>
                </c:pt>
                <c:pt idx="294">
                  <c:v>3.9584168544139047</c:v>
                </c:pt>
                <c:pt idx="295">
                  <c:v>3.9530998065672196</c:v>
                </c:pt>
                <c:pt idx="296">
                  <c:v>3.9477970235518778</c:v>
                </c:pt>
                <c:pt idx="297">
                  <c:v>3.9425084480392196</c:v>
                </c:pt>
                <c:pt idx="298">
                  <c:v>3.9372340230073704</c:v>
                </c:pt>
                <c:pt idx="299">
                  <c:v>3.9319736917391914</c:v>
                </c:pt>
                <c:pt idx="300">
                  <c:v>3.9267273978202466</c:v>
                </c:pt>
                <c:pt idx="301">
                  <c:v>3.921495085136784</c:v>
                </c:pt>
                <c:pt idx="302">
                  <c:v>3.9162766978737396</c:v>
                </c:pt>
                <c:pt idx="303">
                  <c:v>3.9110721805127482</c:v>
                </c:pt>
                <c:pt idx="304">
                  <c:v>3.9058814778301776</c:v>
                </c:pt>
                <c:pt idx="305">
                  <c:v>3.900704534895175</c:v>
                </c:pt>
                <c:pt idx="306">
                  <c:v>3.8955412970677248</c:v>
                </c:pt>
                <c:pt idx="307">
                  <c:v>3.8903917099967331</c:v>
                </c:pt>
                <c:pt idx="308">
                  <c:v>3.8852557196181174</c:v>
                </c:pt>
                <c:pt idx="309">
                  <c:v>3.8801332721529129</c:v>
                </c:pt>
                <c:pt idx="310">
                  <c:v>3.8750243141053993</c:v>
                </c:pt>
                <c:pt idx="311">
                  <c:v>3.8699287922612329</c:v>
                </c:pt>
                <c:pt idx="312">
                  <c:v>3.8648466536856061</c:v>
                </c:pt>
                <c:pt idx="313">
                  <c:v>3.8597778457214087</c:v>
                </c:pt>
                <c:pt idx="314">
                  <c:v>3.8547223159874116</c:v>
                </c:pt>
                <c:pt idx="315">
                  <c:v>3.8496800123764627</c:v>
                </c:pt>
                <c:pt idx="316">
                  <c:v>3.8446508830536943</c:v>
                </c:pt>
                <c:pt idx="317">
                  <c:v>3.8396348764547508</c:v>
                </c:pt>
                <c:pt idx="318">
                  <c:v>3.8346319412840222</c:v>
                </c:pt>
                <c:pt idx="319">
                  <c:v>3.8296420265128996</c:v>
                </c:pt>
                <c:pt idx="320">
                  <c:v>3.8246650813780358</c:v>
                </c:pt>
                <c:pt idx="321">
                  <c:v>3.8197010553796282</c:v>
                </c:pt>
                <c:pt idx="322">
                  <c:v>3.814749898279707</c:v>
                </c:pt>
                <c:pt idx="323">
                  <c:v>3.8098115601004441</c:v>
                </c:pt>
                <c:pt idx="324">
                  <c:v>3.8048859911224691</c:v>
                </c:pt>
                <c:pt idx="325">
                  <c:v>3.799973141883199</c:v>
                </c:pt>
                <c:pt idx="326">
                  <c:v>3.7950729631751878</c:v>
                </c:pt>
                <c:pt idx="327">
                  <c:v>3.7901854060444786</c:v>
                </c:pt>
                <c:pt idx="328">
                  <c:v>3.7853104217889761</c:v>
                </c:pt>
                <c:pt idx="329">
                  <c:v>3.7804479619568285</c:v>
                </c:pt>
                <c:pt idx="330">
                  <c:v>3.7755979783448197</c:v>
                </c:pt>
                <c:pt idx="331">
                  <c:v>3.7707604229967813</c:v>
                </c:pt>
                <c:pt idx="332">
                  <c:v>3.7659352482020081</c:v>
                </c:pt>
                <c:pt idx="333">
                  <c:v>3.761122406493691</c:v>
                </c:pt>
                <c:pt idx="334">
                  <c:v>3.7563218506473612</c:v>
                </c:pt>
                <c:pt idx="335">
                  <c:v>3.7515335336793423</c:v>
                </c:pt>
                <c:pt idx="336">
                  <c:v>3.7467574088452227</c:v>
                </c:pt>
                <c:pt idx="337">
                  <c:v>3.7419934296383297</c:v>
                </c:pt>
                <c:pt idx="338">
                  <c:v>3.7372415497882239</c:v>
                </c:pt>
                <c:pt idx="339">
                  <c:v>3.7325017232591988</c:v>
                </c:pt>
                <c:pt idx="340">
                  <c:v>3.7277739042487923</c:v>
                </c:pt>
                <c:pt idx="341">
                  <c:v>3.7230580471863171</c:v>
                </c:pt>
                <c:pt idx="342">
                  <c:v>3.718354106731391</c:v>
                </c:pt>
                <c:pt idx="343">
                  <c:v>3.7136620377724867</c:v>
                </c:pt>
                <c:pt idx="344">
                  <c:v>3.70898179542549</c:v>
                </c:pt>
                <c:pt idx="345">
                  <c:v>3.7043133350322646</c:v>
                </c:pt>
                <c:pt idx="346">
                  <c:v>3.6996566121592371</c:v>
                </c:pt>
                <c:pt idx="347">
                  <c:v>3.6950115825959844</c:v>
                </c:pt>
                <c:pt idx="348">
                  <c:v>3.690378202353835</c:v>
                </c:pt>
                <c:pt idx="349">
                  <c:v>3.6857564276644803</c:v>
                </c:pt>
                <c:pt idx="350">
                  <c:v>3.6811462149785954</c:v>
                </c:pt>
                <c:pt idx="351">
                  <c:v>3.6765475209644745</c:v>
                </c:pt>
                <c:pt idx="352">
                  <c:v>3.6719603025066703</c:v>
                </c:pt>
                <c:pt idx="353">
                  <c:v>3.6673845167046473</c:v>
                </c:pt>
                <c:pt idx="354">
                  <c:v>3.6628201208714439</c:v>
                </c:pt>
                <c:pt idx="355">
                  <c:v>3.6582670725323472</c:v>
                </c:pt>
                <c:pt idx="356">
                  <c:v>3.6537253294235725</c:v>
                </c:pt>
                <c:pt idx="357">
                  <c:v>3.6491948494909585</c:v>
                </c:pt>
                <c:pt idx="358">
                  <c:v>3.6446755908886672</c:v>
                </c:pt>
                <c:pt idx="359">
                  <c:v>3.6401675119778947</c:v>
                </c:pt>
                <c:pt idx="360">
                  <c:v>3.6356705713255959</c:v>
                </c:pt>
                <c:pt idx="361">
                  <c:v>3.6311847277032117</c:v>
                </c:pt>
                <c:pt idx="362">
                  <c:v>3.6267099400854113</c:v>
                </c:pt>
                <c:pt idx="363">
                  <c:v>3.6222461676488407</c:v>
                </c:pt>
                <c:pt idx="364">
                  <c:v>3.6177933697708795</c:v>
                </c:pt>
                <c:pt idx="365">
                  <c:v>3.6133515060284118</c:v>
                </c:pt>
                <c:pt idx="366">
                  <c:v>3.6089205361966017</c:v>
                </c:pt>
                <c:pt idx="367">
                  <c:v>3.6045004202476774</c:v>
                </c:pt>
                <c:pt idx="368">
                  <c:v>3.6000911183497291</c:v>
                </c:pt>
                <c:pt idx="369">
                  <c:v>3.5956925908655091</c:v>
                </c:pt>
                <c:pt idx="370">
                  <c:v>3.5913047983512456</c:v>
                </c:pt>
                <c:pt idx="371">
                  <c:v>3.586927701555465</c:v>
                </c:pt>
                <c:pt idx="372">
                  <c:v>3.5825612614178199</c:v>
                </c:pt>
                <c:pt idx="373">
                  <c:v>3.5782054390679274</c:v>
                </c:pt>
                <c:pt idx="374">
                  <c:v>3.573860195824214</c:v>
                </c:pt>
                <c:pt idx="375">
                  <c:v>3.5695254931927747</c:v>
                </c:pt>
                <c:pt idx="376">
                  <c:v>3.5652012928662327</c:v>
                </c:pt>
                <c:pt idx="377">
                  <c:v>3.5608875567226121</c:v>
                </c:pt>
                <c:pt idx="378">
                  <c:v>3.5565842468242197</c:v>
                </c:pt>
                <c:pt idx="379">
                  <c:v>3.5522913254165269</c:v>
                </c:pt>
                <c:pt idx="380">
                  <c:v>3.5480087549270722</c:v>
                </c:pt>
                <c:pt idx="381">
                  <c:v>3.5437364979643626</c:v>
                </c:pt>
                <c:pt idx="382">
                  <c:v>3.5394745173167834</c:v>
                </c:pt>
                <c:pt idx="383">
                  <c:v>3.5352227759515209</c:v>
                </c:pt>
                <c:pt idx="384">
                  <c:v>3.5309812370134872</c:v>
                </c:pt>
                <c:pt idx="385">
                  <c:v>3.5267498638242576</c:v>
                </c:pt>
                <c:pt idx="386">
                  <c:v>3.5225286198810113</c:v>
                </c:pt>
                <c:pt idx="387">
                  <c:v>3.5183174688554835</c:v>
                </c:pt>
                <c:pt idx="388">
                  <c:v>3.5141163745929225</c:v>
                </c:pt>
                <c:pt idx="389">
                  <c:v>3.5099253011110534</c:v>
                </c:pt>
                <c:pt idx="390">
                  <c:v>3.5057442125990539</c:v>
                </c:pt>
                <c:pt idx="391">
                  <c:v>3.501573073416532</c:v>
                </c:pt>
                <c:pt idx="392">
                  <c:v>3.4974118480925149</c:v>
                </c:pt>
                <c:pt idx="393">
                  <c:v>3.4932605013244418</c:v>
                </c:pt>
                <c:pt idx="394">
                  <c:v>3.4891189979771662</c:v>
                </c:pt>
                <c:pt idx="395">
                  <c:v>3.4849873030819656</c:v>
                </c:pt>
                <c:pt idx="396">
                  <c:v>3.4808653818355575</c:v>
                </c:pt>
                <c:pt idx="397">
                  <c:v>3.4767531995991199</c:v>
                </c:pt>
                <c:pt idx="398">
                  <c:v>3.4726507218973222</c:v>
                </c:pt>
                <c:pt idx="399">
                  <c:v>3.4685579144173628</c:v>
                </c:pt>
                <c:pt idx="400">
                  <c:v>3.4644747430080116</c:v>
                </c:pt>
                <c:pt idx="401">
                  <c:v>3.4604011736786604</c:v>
                </c:pt>
                <c:pt idx="402">
                  <c:v>3.4563371725983796</c:v>
                </c:pt>
                <c:pt idx="403">
                  <c:v>3.4522827060949788</c:v>
                </c:pt>
                <c:pt idx="404">
                  <c:v>3.4482377406540832</c:v>
                </c:pt>
                <c:pt idx="405">
                  <c:v>3.4442022429182044</c:v>
                </c:pt>
                <c:pt idx="406">
                  <c:v>3.4401761796858263</c:v>
                </c:pt>
                <c:pt idx="407">
                  <c:v>3.436159517910494</c:v>
                </c:pt>
                <c:pt idx="408">
                  <c:v>3.4321522246999079</c:v>
                </c:pt>
                <c:pt idx="409">
                  <c:v>3.428154267315028</c:v>
                </c:pt>
                <c:pt idx="410">
                  <c:v>3.4241656131691833</c:v>
                </c:pt>
                <c:pt idx="411">
                  <c:v>3.4201862298271828</c:v>
                </c:pt>
                <c:pt idx="412">
                  <c:v>3.4162160850044394</c:v>
                </c:pt>
                <c:pt idx="413">
                  <c:v>3.4122551465660944</c:v>
                </c:pt>
                <c:pt idx="414">
                  <c:v>3.4083033825261531</c:v>
                </c:pt>
                <c:pt idx="415">
                  <c:v>3.4043607610466222</c:v>
                </c:pt>
                <c:pt idx="416">
                  <c:v>3.4004272504366555</c:v>
                </c:pt>
                <c:pt idx="417">
                  <c:v>3.3965028191517033</c:v>
                </c:pt>
                <c:pt idx="418">
                  <c:v>3.3925874357926706</c:v>
                </c:pt>
                <c:pt idx="419">
                  <c:v>3.3886810691050795</c:v>
                </c:pt>
                <c:pt idx="420">
                  <c:v>3.3847836879782371</c:v>
                </c:pt>
                <c:pt idx="421">
                  <c:v>3.3808952614444108</c:v>
                </c:pt>
                <c:pt idx="422">
                  <c:v>3.3770157586780063</c:v>
                </c:pt>
                <c:pt idx="423">
                  <c:v>3.3731451489947535</c:v>
                </c:pt>
                <c:pt idx="424">
                  <c:v>3.369283401850899</c:v>
                </c:pt>
                <c:pt idx="425">
                  <c:v>3.3654304868424005</c:v>
                </c:pt>
                <c:pt idx="426">
                  <c:v>3.3615863737041316</c:v>
                </c:pt>
                <c:pt idx="427">
                  <c:v>3.3577510323090856</c:v>
                </c:pt>
                <c:pt idx="428">
                  <c:v>3.3539244326675917</c:v>
                </c:pt>
                <c:pt idx="429">
                  <c:v>3.3501065449265326</c:v>
                </c:pt>
                <c:pt idx="430">
                  <c:v>3.3462973393685669</c:v>
                </c:pt>
                <c:pt idx="431">
                  <c:v>3.3424967864113597</c:v>
                </c:pt>
                <c:pt idx="432">
                  <c:v>3.3387048566068152</c:v>
                </c:pt>
                <c:pt idx="433">
                  <c:v>3.3349215206403171</c:v>
                </c:pt>
                <c:pt idx="434">
                  <c:v>3.3311467493299745</c:v>
                </c:pt>
                <c:pt idx="435">
                  <c:v>3.3273805136258678</c:v>
                </c:pt>
                <c:pt idx="436">
                  <c:v>3.3236227846093076</c:v>
                </c:pt>
                <c:pt idx="437">
                  <c:v>3.3198735334920917</c:v>
                </c:pt>
                <c:pt idx="438">
                  <c:v>3.316132731615772</c:v>
                </c:pt>
                <c:pt idx="439">
                  <c:v>3.3124003504509218</c:v>
                </c:pt>
                <c:pt idx="440">
                  <c:v>3.3086763615964139</c:v>
                </c:pt>
                <c:pt idx="441">
                  <c:v>3.3049607367786971</c:v>
                </c:pt>
                <c:pt idx="442">
                  <c:v>3.3012534478510811</c:v>
                </c:pt>
                <c:pt idx="443">
                  <c:v>3.2975544667930285</c:v>
                </c:pt>
                <c:pt idx="444">
                  <c:v>3.2938637657094461</c:v>
                </c:pt>
                <c:pt idx="445">
                  <c:v>3.2901813168299836</c:v>
                </c:pt>
                <c:pt idx="446">
                  <c:v>3.2865070925083399</c:v>
                </c:pt>
                <c:pt idx="447">
                  <c:v>3.2828410652215672</c:v>
                </c:pt>
                <c:pt idx="448">
                  <c:v>3.2791832075693867</c:v>
                </c:pt>
                <c:pt idx="449">
                  <c:v>3.2755334922735053</c:v>
                </c:pt>
                <c:pt idx="450">
                  <c:v>3.2718918921769378</c:v>
                </c:pt>
                <c:pt idx="451">
                  <c:v>3.2682583802433323</c:v>
                </c:pt>
                <c:pt idx="452">
                  <c:v>3.2646329295563006</c:v>
                </c:pt>
                <c:pt idx="453">
                  <c:v>3.2610155133187564</c:v>
                </c:pt>
                <c:pt idx="454">
                  <c:v>3.2574061048522522</c:v>
                </c:pt>
                <c:pt idx="455">
                  <c:v>3.2538046775963254</c:v>
                </c:pt>
                <c:pt idx="456">
                  <c:v>3.2502112051078456</c:v>
                </c:pt>
                <c:pt idx="457">
                  <c:v>3.2466256610603663</c:v>
                </c:pt>
                <c:pt idx="458">
                  <c:v>3.2430480192434863</c:v>
                </c:pt>
                <c:pt idx="459">
                  <c:v>3.2394782535622055</c:v>
                </c:pt>
                <c:pt idx="460">
                  <c:v>3.2359163380362945</c:v>
                </c:pt>
                <c:pt idx="461">
                  <c:v>3.2323622467996636</c:v>
                </c:pt>
                <c:pt idx="462">
                  <c:v>3.2288159540997339</c:v>
                </c:pt>
                <c:pt idx="463">
                  <c:v>3.2252774342968191</c:v>
                </c:pt>
                <c:pt idx="464">
                  <c:v>3.2217466618635053</c:v>
                </c:pt>
                <c:pt idx="465">
                  <c:v>3.2182236113840386</c:v>
                </c:pt>
                <c:pt idx="466">
                  <c:v>3.2147082575537125</c:v>
                </c:pt>
                <c:pt idx="467">
                  <c:v>3.2112005751782657</c:v>
                </c:pt>
                <c:pt idx="468">
                  <c:v>3.2077005391732785</c:v>
                </c:pt>
                <c:pt idx="469">
                  <c:v>3.2042081245635732</c:v>
                </c:pt>
                <c:pt idx="470">
                  <c:v>3.2007233064826237</c:v>
                </c:pt>
                <c:pt idx="471">
                  <c:v>3.1972460601719614</c:v>
                </c:pt>
                <c:pt idx="472">
                  <c:v>3.1937763609805918</c:v>
                </c:pt>
                <c:pt idx="473">
                  <c:v>3.1903141843644112</c:v>
                </c:pt>
                <c:pt idx="474">
                  <c:v>3.1868595058856264</c:v>
                </c:pt>
                <c:pt idx="475">
                  <c:v>3.1834123012121829</c:v>
                </c:pt>
                <c:pt idx="476">
                  <c:v>3.179972546117189</c:v>
                </c:pt>
                <c:pt idx="477">
                  <c:v>3.1765402164783536</c:v>
                </c:pt>
                <c:pt idx="478">
                  <c:v>3.1731152882774181</c:v>
                </c:pt>
                <c:pt idx="479">
                  <c:v>3.1696977375995989</c:v>
                </c:pt>
                <c:pt idx="480">
                  <c:v>3.1662875406330295</c:v>
                </c:pt>
                <c:pt idx="481">
                  <c:v>3.1628846736682057</c:v>
                </c:pt>
                <c:pt idx="482">
                  <c:v>3.1594891130974401</c:v>
                </c:pt>
                <c:pt idx="483">
                  <c:v>3.1561008354143136</c:v>
                </c:pt>
                <c:pt idx="484">
                  <c:v>3.1527198172131334</c:v>
                </c:pt>
                <c:pt idx="485">
                  <c:v>3.149346035188394</c:v>
                </c:pt>
                <c:pt idx="486">
                  <c:v>3.1459794661342406</c:v>
                </c:pt>
                <c:pt idx="487">
                  <c:v>3.1426200869439409</c:v>
                </c:pt>
                <c:pt idx="488">
                  <c:v>3.1392678746093519</c:v>
                </c:pt>
                <c:pt idx="489">
                  <c:v>3.1359228062203965</c:v>
                </c:pt>
                <c:pt idx="490">
                  <c:v>3.1325848589645435</c:v>
                </c:pt>
                <c:pt idx="491">
                  <c:v>3.1292540101262842</c:v>
                </c:pt>
                <c:pt idx="492">
                  <c:v>3.1259302370866227</c:v>
                </c:pt>
                <c:pt idx="493">
                  <c:v>3.1226135173225593</c:v>
                </c:pt>
                <c:pt idx="494">
                  <c:v>3.1193038284065846</c:v>
                </c:pt>
                <c:pt idx="495">
                  <c:v>3.1160011480061742</c:v>
                </c:pt>
                <c:pt idx="496">
                  <c:v>3.1127054538832826</c:v>
                </c:pt>
                <c:pt idx="497">
                  <c:v>3.1094167238938493</c:v>
                </c:pt>
                <c:pt idx="498">
                  <c:v>3.1061349359872983</c:v>
                </c:pt>
                <c:pt idx="499">
                  <c:v>3.1028600682060494</c:v>
                </c:pt>
                <c:pt idx="500">
                  <c:v>0</c:v>
                </c:pt>
              </c:numCache>
            </c:numRef>
          </c:xVal>
          <c:yVal>
            <c:numRef>
              <c:f>'pNA Data'!$AD$5:$AD$505</c:f>
              <c:numCache>
                <c:formatCode>0.00E+00</c:formatCode>
                <c:ptCount val="501"/>
                <c:pt idx="0">
                  <c:v>0.92612201933435945</c:v>
                </c:pt>
                <c:pt idx="1">
                  <c:v>0.89698511865895325</c:v>
                </c:pt>
                <c:pt idx="2">
                  <c:v>0.86846425879346389</c:v>
                </c:pt>
                <c:pt idx="3">
                  <c:v>0.84056873989542402</c:v>
                </c:pt>
                <c:pt idx="4">
                  <c:v>0.81330006504824248</c:v>
                </c:pt>
                <c:pt idx="5">
                  <c:v>0.78665354584094571</c:v>
                </c:pt>
                <c:pt idx="6">
                  <c:v>0.76061982453054766</c:v>
                </c:pt>
                <c:pt idx="7">
                  <c:v>0.73518628784332274</c:v>
                </c:pt>
                <c:pt idx="8">
                  <c:v>0.71033835277501556</c:v>
                </c:pt>
                <c:pt idx="9">
                  <c:v>0.68606060993880558</c:v>
                </c:pt>
                <c:pt idx="10">
                  <c:v>0.66233781496025024</c:v>
                </c:pt>
                <c:pt idx="11">
                  <c:v>0.63915572303051771</c:v>
                </c:pt>
                <c:pt idx="12">
                  <c:v>0.61650176592396133</c:v>
                </c:pt>
                <c:pt idx="13">
                  <c:v>0.59436557450590677</c:v>
                </c:pt>
                <c:pt idx="14">
                  <c:v>0.57273935296428014</c:v>
                </c:pt>
                <c:pt idx="15">
                  <c:v>0.55161811367598856</c:v>
                </c:pt>
                <c:pt idx="16">
                  <c:v>0.53099978376401635</c:v>
                </c:pt>
                <c:pt idx="17">
                  <c:v>0.51088519602678573</c:v>
                </c:pt>
                <c:pt idx="18">
                  <c:v>0.49127797805306345</c:v>
                </c:pt>
                <c:pt idx="19">
                  <c:v>0.4721843540078578</c:v>
                </c:pt>
                <c:pt idx="20">
                  <c:v>0.45361287383094639</c:v>
                </c:pt>
                <c:pt idx="21">
                  <c:v>0.43557408447621093</c:v>
                </c:pt>
                <c:pt idx="22">
                  <c:v>0.41808015738969206</c:v>
                </c:pt>
                <c:pt idx="23">
                  <c:v>0.40114448572748196</c:v>
                </c:pt>
                <c:pt idx="24">
                  <c:v>0.38478126390486317</c:v>
                </c:pt>
                <c:pt idx="25">
                  <c:v>0.36900506099449643</c:v>
                </c:pt>
                <c:pt idx="26">
                  <c:v>0.35383039830165991</c:v>
                </c:pt>
                <c:pt idx="27">
                  <c:v>0.33927134018210342</c:v>
                </c:pt>
                <c:pt idx="28">
                  <c:v>0.32534110587195625</c:v>
                </c:pt>
                <c:pt idx="29">
                  <c:v>0.31205170880342087</c:v>
                </c:pt>
                <c:pt idx="30">
                  <c:v>0.29941362861422766</c:v>
                </c:pt>
                <c:pt idx="31">
                  <c:v>0.28743551984715338</c:v>
                </c:pt>
                <c:pt idx="32">
                  <c:v>0.27612396019700425</c:v>
                </c:pt>
                <c:pt idx="33">
                  <c:v>0.26548324011196339</c:v>
                </c:pt>
                <c:pt idx="34">
                  <c:v>0.25551519460301492</c:v>
                </c:pt>
                <c:pt idx="35">
                  <c:v>0.24621907726668704</c:v>
                </c:pt>
                <c:pt idx="36">
                  <c:v>0.23759147578469372</c:v>
                </c:pt>
                <c:pt idx="37">
                  <c:v>0.22962626752938992</c:v>
                </c:pt>
                <c:pt idx="38">
                  <c:v>0.22231461337351432</c:v>
                </c:pt>
                <c:pt idx="39">
                  <c:v>0.21564498737197135</c:v>
                </c:pt>
                <c:pt idx="40">
                  <c:v>0.20960323964593541</c:v>
                </c:pt>
                <c:pt idx="41">
                  <c:v>0.20417268954855097</c:v>
                </c:pt>
                <c:pt idx="42">
                  <c:v>0.19933424601827471</c:v>
                </c:pt>
                <c:pt idx="43">
                  <c:v>0.1950665519227632</c:v>
                </c:pt>
                <c:pt idx="44">
                  <c:v>0.19134614915400877</c:v>
                </c:pt>
                <c:pt idx="45">
                  <c:v>0.18814766124620322</c:v>
                </c:pt>
                <c:pt idx="46">
                  <c:v>0.18544399034346626</c:v>
                </c:pt>
                <c:pt idx="47">
                  <c:v>0.18320652543723795</c:v>
                </c:pt>
                <c:pt idx="48">
                  <c:v>0.18140535891655771</c:v>
                </c:pt>
                <c:pt idx="49">
                  <c:v>0.18000950862121967</c:v>
                </c:pt>
                <c:pt idx="50">
                  <c:v>0.17898714275364166</c:v>
                </c:pt>
                <c:pt idx="51">
                  <c:v>0.17830580518395087</c:v>
                </c:pt>
                <c:pt idx="52">
                  <c:v>0.17793263887107055</c:v>
                </c:pt>
                <c:pt idx="53">
                  <c:v>0.17783460531616638</c:v>
                </c:pt>
                <c:pt idx="54">
                  <c:v>0.17797869816112605</c:v>
                </c:pt>
                <c:pt idx="55">
                  <c:v>0.17833214924112692</c:v>
                </c:pt>
                <c:pt idx="56">
                  <c:v>0.17886262559468596</c:v>
                </c:pt>
                <c:pt idx="57">
                  <c:v>0.17953841612552721</c:v>
                </c:pt>
                <c:pt idx="58">
                  <c:v>0.18032860679679294</c:v>
                </c:pt>
                <c:pt idx="59">
                  <c:v>0.18120324341857547</c:v>
                </c:pt>
                <c:pt idx="60">
                  <c:v>0.18213348126349116</c:v>
                </c:pt>
                <c:pt idx="61">
                  <c:v>0.1830917209122449</c:v>
                </c:pt>
                <c:pt idx="62">
                  <c:v>0.18405172989031321</c:v>
                </c:pt>
                <c:pt idx="63">
                  <c:v>0.18498874980862595</c:v>
                </c:pt>
                <c:pt idx="64">
                  <c:v>0.18587958886459888</c:v>
                </c:pt>
                <c:pt idx="65">
                  <c:v>0.18670269969517284</c:v>
                </c:pt>
                <c:pt idx="66">
                  <c:v>0.18743824270008241</c:v>
                </c:pt>
                <c:pt idx="67">
                  <c:v>0.18806813507167164</c:v>
                </c:pt>
                <c:pt idx="68">
                  <c:v>0.18857608587650376</c:v>
                </c:pt>
                <c:pt idx="69">
                  <c:v>0.1889476176341808</c:v>
                </c:pt>
                <c:pt idx="70">
                  <c:v>0.18917007492932794</c:v>
                </c:pt>
                <c:pt idx="71">
                  <c:v>0.18923262067431687</c:v>
                </c:pt>
                <c:pt idx="72">
                  <c:v>0.18912622071198801</c:v>
                </c:pt>
                <c:pt idx="73">
                  <c:v>0.18884361751013795</c:v>
                </c:pt>
                <c:pt idx="74">
                  <c:v>0.18837929375196041</c:v>
                </c:pt>
                <c:pt idx="75">
                  <c:v>0.187729426669937</c:v>
                </c:pt>
                <c:pt idx="76">
                  <c:v>0.18689183400392503</c:v>
                </c:pt>
                <c:pt idx="77">
                  <c:v>0.18586591248828602</c:v>
                </c:pt>
                <c:pt idx="78">
                  <c:v>0.1846525697875028</c:v>
                </c:pt>
                <c:pt idx="79">
                  <c:v>0.18325415080545265</c:v>
                </c:pt>
                <c:pt idx="80">
                  <c:v>0.18167435929035061</c:v>
                </c:pt>
                <c:pt idx="81">
                  <c:v>0.17991817564596588</c:v>
                </c:pt>
                <c:pt idx="82">
                  <c:v>0.17799177184027548</c:v>
                </c:pt>
                <c:pt idx="83">
                  <c:v>0.17590242427606026</c:v>
                </c:pt>
                <c:pt idx="84">
                  <c:v>0.17365842545427004</c:v>
                </c:pt>
                <c:pt idx="85">
                  <c:v>0.171268995221212</c:v>
                </c:pt>
                <c:pt idx="86">
                  <c:v>0.16874419234519294</c:v>
                </c:pt>
                <c:pt idx="87">
                  <c:v>0.16609482711808221</c:v>
                </c:pt>
                <c:pt idx="88">
                  <c:v>0.16333237562274028</c:v>
                </c:pt>
                <c:pt idx="89">
                  <c:v>0.16046889624963201</c:v>
                </c:pt>
                <c:pt idx="90">
                  <c:v>0.157516948985197</c:v>
                </c:pt>
                <c:pt idx="91">
                  <c:v>0.15448951793241952</c:v>
                </c:pt>
                <c:pt idx="92">
                  <c:v>0.15139993746017347</c:v>
                </c:pt>
                <c:pt idx="93">
                  <c:v>0.14826182231389773</c:v>
                </c:pt>
                <c:pt idx="94">
                  <c:v>0.1450890019562768</c:v>
                </c:pt>
                <c:pt idx="95">
                  <c:v>0.141895459343296</c:v>
                </c:pt>
                <c:pt idx="96">
                  <c:v>0.13869527427965006</c:v>
                </c:pt>
                <c:pt idx="97">
                  <c:v>0.1355025714375635</c:v>
                </c:pt>
                <c:pt idx="98">
                  <c:v>0.13233147306614312</c:v>
                </c:pt>
                <c:pt idx="99">
                  <c:v>0.12919605636414871</c:v>
                </c:pt>
                <c:pt idx="100">
                  <c:v>0.12611031543833684</c:v>
                </c:pt>
                <c:pt idx="101">
                  <c:v>0.1230881277224926</c:v>
                </c:pt>
                <c:pt idx="102">
                  <c:v>0.12014322468938406</c:v>
                </c:pt>
                <c:pt idx="103">
                  <c:v>0.11728916664898341</c:v>
                </c:pt>
                <c:pt idx="104">
                  <c:v>0.11453932139229048</c:v>
                </c:pt>
                <c:pt idx="105">
                  <c:v>0.11190684641021707</c:v>
                </c:pt>
                <c:pt idx="106">
                  <c:v>0.109404674392016</c:v>
                </c:pt>
                <c:pt idx="107">
                  <c:v>0.10704550168746119</c:v>
                </c:pt>
                <c:pt idx="108">
                  <c:v>0.10484177940104975</c:v>
                </c:pt>
                <c:pt idx="109">
                  <c:v>0.1028057067756175</c:v>
                </c:pt>
                <c:pt idx="110">
                  <c:v>0.10094922651570185</c:v>
                </c:pt>
                <c:pt idx="111">
                  <c:v>9.9284021698977085E-2</c:v>
                </c:pt>
                <c:pt idx="112">
                  <c:v>9.78215139253618E-2</c:v>
                </c:pt>
                <c:pt idx="113">
                  <c:v>9.6572862359460859E-2</c:v>
                </c:pt>
                <c:pt idx="114">
                  <c:v>9.5548963330869693E-2</c:v>
                </c:pt>
                <c:pt idx="115">
                  <c:v>9.4760450169872654E-2</c:v>
                </c:pt>
                <c:pt idx="116">
                  <c:v>9.4217692971763051E-2</c:v>
                </c:pt>
                <c:pt idx="117">
                  <c:v>9.3930798001539889E-2</c:v>
                </c:pt>
                <c:pt idx="118">
                  <c:v>9.3909606472191223E-2</c:v>
                </c:pt>
                <c:pt idx="119">
                  <c:v>9.4163692452792033E-2</c:v>
                </c:pt>
                <c:pt idx="120">
                  <c:v>9.4702359688284027E-2</c:v>
                </c:pt>
                <c:pt idx="121">
                  <c:v>9.5534637139307613E-2</c:v>
                </c:pt>
                <c:pt idx="122">
                  <c:v>9.6669273078830581E-2</c:v>
                </c:pt>
                <c:pt idx="123">
                  <c:v>9.8114727611122055E-2</c:v>
                </c:pt>
                <c:pt idx="124">
                  <c:v>9.9879163508431304E-2</c:v>
                </c:pt>
                <c:pt idx="125">
                  <c:v>0.10197043529052835</c:v>
                </c:pt>
                <c:pt idx="126">
                  <c:v>0.10439607650246516</c:v>
                </c:pt>
                <c:pt idx="127">
                  <c:v>0.10716328517543387</c:v>
                </c:pt>
                <c:pt idx="128">
                  <c:v>0.11027890748487047</c:v>
                </c:pt>
                <c:pt idx="129">
                  <c:v>0.11374941964845704</c:v>
                </c:pt>
                <c:pt idx="130">
                  <c:v>0.11758090813391295</c:v>
                </c:pt>
                <c:pt idx="131">
                  <c:v>0.12177904827272765</c:v>
                </c:pt>
                <c:pt idx="132">
                  <c:v>0.12634908140061307</c:v>
                </c:pt>
                <c:pt idx="133">
                  <c:v>0.13129579066855693</c:v>
                </c:pt>
                <c:pt idx="134">
                  <c:v>0.13662347568957808</c:v>
                </c:pt>
                <c:pt idx="135">
                  <c:v>0.14233592620565821</c:v>
                </c:pt>
                <c:pt idx="136">
                  <c:v>0.1484363949763845</c:v>
                </c:pt>
                <c:pt idx="137">
                  <c:v>0.15492757010618771</c:v>
                </c:pt>
                <c:pt idx="138">
                  <c:v>0.16181154703949432</c:v>
                </c:pt>
                <c:pt idx="139">
                  <c:v>0.16908980046385855</c:v>
                </c:pt>
                <c:pt idx="140">
                  <c:v>0.17676315636898673</c:v>
                </c:pt>
                <c:pt idx="141">
                  <c:v>0.18483176451548489</c:v>
                </c:pt>
                <c:pt idx="142">
                  <c:v>0.1932950715701586</c:v>
                </c:pt>
                <c:pt idx="143">
                  <c:v>0.2021517951658876</c:v>
                </c:pt>
                <c:pt idx="144">
                  <c:v>0.21139989914232624</c:v>
                </c:pt>
                <c:pt idx="145">
                  <c:v>0.2210365702202724</c:v>
                </c:pt>
                <c:pt idx="146">
                  <c:v>0.23105819635620675</c:v>
                </c:pt>
                <c:pt idx="147">
                  <c:v>0.24146034701565916</c:v>
                </c:pt>
                <c:pt idx="148">
                  <c:v>0.25223775559378975</c:v>
                </c:pt>
                <c:pt idx="149">
                  <c:v>0.26338430419938147</c:v>
                </c:pt>
                <c:pt idx="150">
                  <c:v>0.27489301100481855</c:v>
                </c:pt>
                <c:pt idx="151">
                  <c:v>0.28675602034878589</c:v>
                </c:pt>
                <c:pt idx="152">
                  <c:v>0.2989645957616463</c:v>
                </c:pt>
                <c:pt idx="153">
                  <c:v>0.31150911606486981</c:v>
                </c:pt>
                <c:pt idx="154">
                  <c:v>0.32437907467647759</c:v>
                </c:pt>
                <c:pt idx="155">
                  <c:v>0.33756308223383547</c:v>
                </c:pt>
                <c:pt idx="156">
                  <c:v>0.3510488726237494</c:v>
                </c:pt>
                <c:pt idx="157">
                  <c:v>0.3648233124877388</c:v>
                </c:pt>
                <c:pt idx="158">
                  <c:v>0.37887241424803936</c:v>
                </c:pt>
                <c:pt idx="159">
                  <c:v>0.39318135267685417</c:v>
                </c:pt>
                <c:pt idx="160">
                  <c:v>0.40773448500878834</c:v>
                </c:pt>
                <c:pt idx="161">
                  <c:v>0.42251537457330496</c:v>
                </c:pt>
                <c:pt idx="162">
                  <c:v>0.43750681790172818</c:v>
                </c:pt>
                <c:pt idx="163">
                  <c:v>0.45269087524111268</c:v>
                </c:pt>
                <c:pt idx="164">
                  <c:v>0.46804890438569097</c:v>
                </c:pt>
                <c:pt idx="165">
                  <c:v>0.48356159771582224</c:v>
                </c:pt>
                <c:pt idx="166">
                  <c:v>0.49920902231451753</c:v>
                </c:pt>
                <c:pt idx="167">
                  <c:v>0.51497066301249639</c:v>
                </c:pt>
                <c:pt idx="168">
                  <c:v>0.53082546819509713</c:v>
                </c:pt>
                <c:pt idx="169">
                  <c:v>0.54675189818763759</c:v>
                </c:pt>
                <c:pt idx="170">
                  <c:v>0.562727976020857</c:v>
                </c:pt>
                <c:pt idx="171">
                  <c:v>0.57873134036388185</c:v>
                </c:pt>
                <c:pt idx="172">
                  <c:v>0.59473930040030731</c:v>
                </c:pt>
                <c:pt idx="173">
                  <c:v>0.61072889241200223</c:v>
                </c:pt>
                <c:pt idx="174">
                  <c:v>0.62667693782612899</c:v>
                </c:pt>
                <c:pt idx="175">
                  <c:v>0.64256010247358608</c:v>
                </c:pt>
                <c:pt idx="176">
                  <c:v>0.65835495680108247</c:v>
                </c:pt>
                <c:pt idx="177">
                  <c:v>0.67403803677510365</c:v>
                </c:pt>
                <c:pt idx="178">
                  <c:v>0.68958590521338881</c:v>
                </c:pt>
                <c:pt idx="179">
                  <c:v>0.70497521327900114</c:v>
                </c:pt>
                <c:pt idx="180">
                  <c:v>0.72018276187259067</c:v>
                </c:pt>
                <c:pt idx="181">
                  <c:v>0.73518556266107582</c:v>
                </c:pt>
                <c:pt idx="182">
                  <c:v>0.74996089848492242</c:v>
                </c:pt>
                <c:pt idx="183">
                  <c:v>0.76448638289137127</c:v>
                </c:pt>
                <c:pt idx="184">
                  <c:v>0.77874001854815722</c:v>
                </c:pt>
                <c:pt idx="185">
                  <c:v>0.79270025429998248</c:v>
                </c:pt>
                <c:pt idx="186">
                  <c:v>0.80634604063985404</c:v>
                </c:pt>
                <c:pt idx="187">
                  <c:v>0.8196568833774982</c:v>
                </c:pt>
                <c:pt idx="188">
                  <c:v>0.83261289529891636</c:v>
                </c:pt>
                <c:pt idx="189">
                  <c:v>0.84519484562372604</c:v>
                </c:pt>
                <c:pt idx="190">
                  <c:v>0.85738420707999563</c:v>
                </c:pt>
                <c:pt idx="191">
                  <c:v>0.86916320043091955</c:v>
                </c:pt>
                <c:pt idx="192">
                  <c:v>0.88051483630188376</c:v>
                </c:pt>
                <c:pt idx="193">
                  <c:v>0.89142295417224471</c:v>
                </c:pt>
                <c:pt idx="194">
                  <c:v>0.90187225841153318</c:v>
                </c:pt>
                <c:pt idx="195">
                  <c:v>0.9118483512558716</c:v>
                </c:pt>
                <c:pt idx="196">
                  <c:v>0.9213377626366398</c:v>
                </c:pt>
                <c:pt idx="197">
                  <c:v>0.93032797678967361</c:v>
                </c:pt>
                <c:pt idx="198">
                  <c:v>0.93880745558949341</c:v>
                </c:pt>
                <c:pt idx="199">
                  <c:v>0.94676565856929762</c:v>
                </c:pt>
                <c:pt idx="200">
                  <c:v>0.95419305960336753</c:v>
                </c:pt>
                <c:pt idx="201">
                  <c:v>0.96108116024416501</c:v>
                </c:pt>
                <c:pt idx="202">
                  <c:v>0.96742249972179739</c:v>
                </c:pt>
                <c:pt idx="203">
                  <c:v>0.97321066162811498</c:v>
                </c:pt>
                <c:pt idx="204">
                  <c:v>0.97844027732230376</c:v>
                </c:pt>
                <c:pt idx="205">
                  <c:v>0.98310702610823064</c:v>
                </c:pt>
                <c:pt idx="206">
                  <c:v>0.98720763224705566</c:v>
                </c:pt>
                <c:pt idx="207">
                  <c:v>0.99073985888087612</c:v>
                </c:pt>
                <c:pt idx="208">
                  <c:v>0.99370249895469864</c:v>
                </c:pt>
                <c:pt idx="209">
                  <c:v>0.99609536323488568</c:v>
                </c:pt>
                <c:pt idx="210">
                  <c:v>0.99791926553214438</c:v>
                </c:pt>
                <c:pt idx="211">
                  <c:v>0.99917600524625727</c:v>
                </c:pt>
                <c:pt idx="212">
                  <c:v>0.9998683473578408</c:v>
                </c:pt>
                <c:pt idx="213">
                  <c:v>1</c:v>
                </c:pt>
                <c:pt idx="214">
                  <c:v>0.99957558974888905</c:v>
                </c:pt>
                <c:pt idx="215">
                  <c:v>0.99860063477794936</c:v>
                </c:pt>
                <c:pt idx="216">
                  <c:v>0.99708151602517092</c:v>
                </c:pt>
                <c:pt idx="217">
                  <c:v>0.99502544652643143</c:v>
                </c:pt>
                <c:pt idx="218">
                  <c:v>0.99244043907092594</c:v>
                </c:pt>
                <c:pt idx="219">
                  <c:v>0.98933527233670482</c:v>
                </c:pt>
                <c:pt idx="220">
                  <c:v>0.9857194556655734</c:v>
                </c:pt>
                <c:pt idx="221">
                  <c:v>0.98160319263703077</c:v>
                </c:pt>
                <c:pt idx="222">
                  <c:v>0.97699734360043777</c:v>
                </c:pt>
                <c:pt idx="223">
                  <c:v>0.97191338732380628</c:v>
                </c:pt>
                <c:pt idx="224">
                  <c:v>0.96636338191545301</c:v>
                </c:pt>
                <c:pt idx="225">
                  <c:v>0.96035992517256397</c:v>
                </c:pt>
                <c:pt idx="226">
                  <c:v>0.95391611450765446</c:v>
                </c:pt>
                <c:pt idx="227">
                  <c:v>0.94704550659999742</c:v>
                </c:pt>
                <c:pt idx="228">
                  <c:v>0.93976207691537583</c:v>
                </c:pt>
                <c:pt idx="229">
                  <c:v>0.93208017923237163</c:v>
                </c:pt>
                <c:pt idx="230">
                  <c:v>0.92401450530875595</c:v>
                </c:pt>
                <c:pt idx="231">
                  <c:v>0.91558004481566913</c:v>
                </c:pt>
                <c:pt idx="232">
                  <c:v>0.90679204566184035</c:v>
                </c:pt>
                <c:pt idx="233">
                  <c:v>0.89766597482357946</c:v>
                </c:pt>
                <c:pt idx="234">
                  <c:v>0.88821747979016608</c:v>
                </c:pt>
                <c:pt idx="235">
                  <c:v>0.8784623507276017</c:v>
                </c:pt>
                <c:pt idx="236">
                  <c:v>0.86841648345678513</c:v>
                </c:pt>
                <c:pt idx="237">
                  <c:v>0.8580958433354724</c:v>
                </c:pt>
                <c:pt idx="238">
                  <c:v>0.84751643012628675</c:v>
                </c:pt>
                <c:pt idx="239">
                  <c:v>0.83669424392607661</c:v>
                </c:pt>
                <c:pt idx="240">
                  <c:v>0.82564525222474194</c:v>
                </c:pt>
                <c:pt idx="241">
                  <c:v>0.81438535815496649</c:v>
                </c:pt>
                <c:pt idx="242">
                  <c:v>0.8029303699868553</c:v>
                </c:pt>
                <c:pt idx="243">
                  <c:v>0.79129597191510193</c:v>
                </c:pt>
                <c:pt idx="244">
                  <c:v>0.77949769617924014</c:v>
                </c:pt>
                <c:pt idx="245">
                  <c:v>0.76755089655097497</c:v>
                </c:pt>
                <c:pt idx="246">
                  <c:v>0.75547072321634534</c:v>
                </c:pt>
                <c:pt idx="247">
                  <c:v>0.74327209907394387</c:v>
                </c:pt>
                <c:pt idx="248">
                  <c:v>0.73096969746460139</c:v>
                </c:pt>
                <c:pt idx="249">
                  <c:v>0.71857792134205334</c:v>
                </c:pt>
                <c:pt idx="250">
                  <c:v>0.70611088388847854</c:v>
                </c:pt>
                <c:pt idx="251">
                  <c:v>0.69358239057363813</c:v>
                </c:pt>
                <c:pt idx="252">
                  <c:v>0.68100592265117976</c:v>
                </c:pt>
                <c:pt idx="253">
                  <c:v>0.66839462208090972</c:v>
                </c:pt>
                <c:pt idx="254">
                  <c:v>0.65576127786146754</c:v>
                </c:pt>
                <c:pt idx="255">
                  <c:v>0.64311831375346473</c:v>
                </c:pt>
                <c:pt idx="256">
                  <c:v>0.63047777736944965</c:v>
                </c:pt>
                <c:pt idx="257">
                  <c:v>0.61785133060326758</c:v>
                </c:pt>
                <c:pt idx="258">
                  <c:v>0.60525024136822936</c:v>
                </c:pt>
                <c:pt idx="259">
                  <c:v>0.59268537661030385</c:v>
                </c:pt>
                <c:pt idx="260">
                  <c:v>0.58016719656005311</c:v>
                </c:pt>
                <c:pt idx="261">
                  <c:v>0.56770575018438307</c:v>
                </c:pt>
                <c:pt idx="262">
                  <c:v>0.55531067179705562</c:v>
                </c:pt>
                <c:pt idx="263">
                  <c:v>0.5429911787851448</c:v>
                </c:pt>
                <c:pt idx="264">
                  <c:v>0.53075607040685058</c:v>
                </c:pt>
                <c:pt idx="265">
                  <c:v>0.51861372761480284</c:v>
                </c:pt>
                <c:pt idx="266">
                  <c:v>0.50657211385779977</c:v>
                </c:pt>
                <c:pt idx="267">
                  <c:v>0.49463877681320972</c:v>
                </c:pt>
                <c:pt idx="268">
                  <c:v>0.48282085100137512</c:v>
                </c:pt>
                <c:pt idx="269">
                  <c:v>0.47112506123323405</c:v>
                </c:pt>
                <c:pt idx="270">
                  <c:v>0.4595577268418598</c:v>
                </c:pt>
                <c:pt idx="271">
                  <c:v>0.44812476664883683</c:v>
                </c:pt>
                <c:pt idx="272">
                  <c:v>0.43683170461642606</c:v>
                </c:pt>
                <c:pt idx="273">
                  <c:v>0.42568367613686686</c:v>
                </c:pt>
                <c:pt idx="274">
                  <c:v>0.41468543491067134</c:v>
                </c:pt>
                <c:pt idx="275">
                  <c:v>0.40384136036635859</c:v>
                </c:pt>
                <c:pt idx="276">
                  <c:v>0.39315546557496461</c:v>
                </c:pt>
                <c:pt idx="277">
                  <c:v>0.38263140561347186</c:v>
                </c:pt>
                <c:pt idx="278">
                  <c:v>0.37227248633248317</c:v>
                </c:pt>
                <c:pt idx="279">
                  <c:v>0.36208167348439063</c:v>
                </c:pt>
                <c:pt idx="280">
                  <c:v>0.35206160216973492</c:v>
                </c:pt>
                <c:pt idx="281">
                  <c:v>0.34221458656062442</c:v>
                </c:pt>
                <c:pt idx="282">
                  <c:v>0.33254262986152483</c:v>
                </c:pt>
                <c:pt idx="283">
                  <c:v>0.32304743446913192</c:v>
                </c:pt>
                <c:pt idx="284">
                  <c:v>0.31373041229453863</c:v>
                </c:pt>
                <c:pt idx="285">
                  <c:v>0.30459269521258053</c:v>
                </c:pt>
                <c:pt idx="286">
                  <c:v>0.29563514560451465</c:v>
                </c:pt>
                <c:pt idx="287">
                  <c:v>0.28685836696212547</c:v>
                </c:pt>
                <c:pt idx="288">
                  <c:v>0.27826271452270923</c:v>
                </c:pt>
                <c:pt idx="289">
                  <c:v>0.26984830590615649</c:v>
                </c:pt>
                <c:pt idx="290">
                  <c:v>0.26161503172689665</c:v>
                </c:pt>
                <c:pt idx="291">
                  <c:v>0.25356256615514416</c:v>
                </c:pt>
                <c:pt idx="292">
                  <c:v>0.24569037740343125</c:v>
                </c:pt>
                <c:pt idx="293">
                  <c:v>0.23799773811609176</c:v>
                </c:pt>
                <c:pt idx="294">
                  <c:v>0.23048373564088484</c:v>
                </c:pt>
                <c:pt idx="295">
                  <c:v>0.22314728216346369</c:v>
                </c:pt>
                <c:pt idx="296">
                  <c:v>0.21598712468699235</c:v>
                </c:pt>
                <c:pt idx="297">
                  <c:v>0.20900185484064335</c:v>
                </c:pt>
                <c:pt idx="298">
                  <c:v>0.20218991850213927</c:v>
                </c:pt>
                <c:pt idx="299">
                  <c:v>0.19554962522101521</c:v>
                </c:pt>
                <c:pt idx="300">
                  <c:v>0.18907915743045489</c:v>
                </c:pt>
                <c:pt idx="301">
                  <c:v>0.1827765794370951</c:v>
                </c:pt>
                <c:pt idx="302">
                  <c:v>0.17663984617928302</c:v>
                </c:pt>
                <c:pt idx="303">
                  <c:v>0.17066681174553949</c:v>
                </c:pt>
                <c:pt idx="304">
                  <c:v>0.16485523764627436</c:v>
                </c:pt>
                <c:pt idx="305">
                  <c:v>0.15920280083270319</c:v>
                </c:pt>
                <c:pt idx="306">
                  <c:v>0.15370710145820821</c:v>
                </c:pt>
                <c:pt idx="307">
                  <c:v>0.14836567037817239</c:v>
                </c:pt>
                <c:pt idx="308">
                  <c:v>0.14317597638554438</c:v>
                </c:pt>
                <c:pt idx="309">
                  <c:v>0.13813543318004104</c:v>
                </c:pt>
                <c:pt idx="310">
                  <c:v>0.13324140606991614</c:v>
                </c:pt>
                <c:pt idx="311">
                  <c:v>0.12849121840603425</c:v>
                </c:pt>
                <c:pt idx="312">
                  <c:v>0.12388215774858215</c:v>
                </c:pt>
                <c:pt idx="313">
                  <c:v>0.11941148176767799</c:v>
                </c:pt>
                <c:pt idx="314">
                  <c:v>0.11507642387963309</c:v>
                </c:pt>
                <c:pt idx="315">
                  <c:v>0.11087419862131669</c:v>
                </c:pt>
                <c:pt idx="316">
                  <c:v>0.10680200676548948</c:v>
                </c:pt>
                <c:pt idx="317">
                  <c:v>0.1028570401807779</c:v>
                </c:pt>
                <c:pt idx="318">
                  <c:v>9.903648644006538E-2</c:v>
                </c:pt>
                <c:pt idx="319">
                  <c:v>9.5337533181777775E-2</c:v>
                </c:pt>
                <c:pt idx="320">
                  <c:v>9.1757372228808032E-2</c:v>
                </c:pt>
                <c:pt idx="321">
                  <c:v>8.829320347020711E-2</c:v>
                </c:pt>
                <c:pt idx="322">
                  <c:v>8.4942238510996901E-2</c:v>
                </c:pt>
                <c:pt idx="323">
                  <c:v>8.1701704095869188E-2</c:v>
                </c:pt>
                <c:pt idx="324">
                  <c:v>7.8568845312639926E-2</c:v>
                </c:pt>
                <c:pt idx="325">
                  <c:v>7.554092858155434E-2</c:v>
                </c:pt>
                <c:pt idx="326">
                  <c:v>7.2615244436786228E-2</c:v>
                </c:pt>
                <c:pt idx="327">
                  <c:v>6.978911010654576E-2</c:v>
                </c:pt>
                <c:pt idx="328">
                  <c:v>6.7059871898262458E-2</c:v>
                </c:pt>
                <c:pt idx="329">
                  <c:v>6.4424907395530903E-2</c:v>
                </c:pt>
                <c:pt idx="330">
                  <c:v>6.1881627473467309E-2</c:v>
                </c:pt>
                <c:pt idx="331">
                  <c:v>5.9427478139164852E-2</c:v>
                </c:pt>
                <c:pt idx="332">
                  <c:v>5.7059942204032515E-2</c:v>
                </c:pt>
                <c:pt idx="333">
                  <c:v>5.4776540794574939E-2</c:v>
                </c:pt>
                <c:pt idx="334">
                  <c:v>5.2574834708534836E-2</c:v>
                </c:pt>
                <c:pt idx="335">
                  <c:v>5.0452425622766861E-2</c:v>
                </c:pt>
                <c:pt idx="336">
                  <c:v>4.8406957159641113E-2</c:v>
                </c:pt>
                <c:pt idx="337">
                  <c:v>4.6436115818332041E-2</c:v>
                </c:pt>
                <c:pt idx="338">
                  <c:v>4.4537631777465947E-2</c:v>
                </c:pt>
                <c:pt idx="339">
                  <c:v>4.2709279575431101E-2</c:v>
                </c:pt>
                <c:pt idx="340">
                  <c:v>4.0948878674524528E-2</c:v>
                </c:pt>
                <c:pt idx="341">
                  <c:v>3.9254293915024954E-2</c:v>
                </c:pt>
                <c:pt idx="342">
                  <c:v>3.7623435865119147E-2</c:v>
                </c:pt>
                <c:pt idx="343">
                  <c:v>3.6054261072491656E-2</c:v>
                </c:pt>
                <c:pt idx="344">
                  <c:v>3.4544772223271181E-2</c:v>
                </c:pt>
                <c:pt idx="345">
                  <c:v>3.3093018213740652E-2</c:v>
                </c:pt>
                <c:pt idx="346">
                  <c:v>3.1697094140289789E-2</c:v>
                </c:pt>
                <c:pt idx="347">
                  <c:v>3.0355141212685718E-2</c:v>
                </c:pt>
                <c:pt idx="348">
                  <c:v>2.9065346595776611E-2</c:v>
                </c:pt>
                <c:pt idx="349">
                  <c:v>2.7825943184417837E-2</c:v>
                </c:pt>
                <c:pt idx="350">
                  <c:v>2.6635209316378115E-2</c:v>
                </c:pt>
                <c:pt idx="351">
                  <c:v>2.5491468427696892E-2</c:v>
                </c:pt>
                <c:pt idx="352">
                  <c:v>2.4393088654899309E-2</c:v>
                </c:pt>
                <c:pt idx="353">
                  <c:v>2.3338482388241082E-2</c:v>
                </c:pt>
                <c:pt idx="354">
                  <c:v>2.2326105779941263E-2</c:v>
                </c:pt>
                <c:pt idx="355">
                  <c:v>2.1354458211399717E-2</c:v>
                </c:pt>
                <c:pt idx="356">
                  <c:v>2.0422081722954257E-2</c:v>
                </c:pt>
                <c:pt idx="357">
                  <c:v>1.9527560409732511E-2</c:v>
                </c:pt>
                <c:pt idx="358">
                  <c:v>1.8669519787023338E-2</c:v>
                </c:pt>
                <c:pt idx="359">
                  <c:v>1.7846626128319967E-2</c:v>
                </c:pt>
                <c:pt idx="360">
                  <c:v>1.7057585779063272E-2</c:v>
                </c:pt>
                <c:pt idx="361">
                  <c:v>1.6301144449081328E-2</c:v>
                </c:pt>
                <c:pt idx="362">
                  <c:v>1.5576086486324782E-2</c:v>
                </c:pt>
                <c:pt idx="363">
                  <c:v>1.488123413463417E-2</c:v>
                </c:pt>
                <c:pt idx="364">
                  <c:v>1.4215446777956777E-2</c:v>
                </c:pt>
                <c:pt idx="365">
                  <c:v>1.3577620173235733E-2</c:v>
                </c:pt>
                <c:pt idx="366">
                  <c:v>1.2966685674362955E-2</c:v>
                </c:pt>
                <c:pt idx="367">
                  <c:v>1.2381609449054674E-2</c:v>
                </c:pt>
                <c:pt idx="368">
                  <c:v>1.1821391690664228E-2</c:v>
                </c:pt>
                <c:pt idx="369">
                  <c:v>1.1285065826771341E-2</c:v>
                </c:pt>
                <c:pt idx="370">
                  <c:v>1.0771697726179155E-2</c:v>
                </c:pt>
                <c:pt idx="371">
                  <c:v>1.0280384905904747E-2</c:v>
                </c:pt>
                <c:pt idx="372">
                  <c:v>9.8102557396904308E-3</c:v>
                </c:pt>
                <c:pt idx="373">
                  <c:v>9.3604686692901218E-3</c:v>
                </c:pt>
                <c:pt idx="374">
                  <c:v>8.9302114199150875E-3</c:v>
                </c:pt>
                <c:pt idx="375">
                  <c:v>8.518700220917887E-3</c:v>
                </c:pt>
                <c:pt idx="376">
                  <c:v>8.1251790327933528E-3</c:v>
                </c:pt>
                <c:pt idx="377">
                  <c:v>7.7489187815559567E-3</c:v>
                </c:pt>
                <c:pt idx="378">
                  <c:v>7.3892166012799352E-3</c:v>
                </c:pt>
                <c:pt idx="379">
                  <c:v>7.0453950857250272E-3</c:v>
                </c:pt>
                <c:pt idx="380">
                  <c:v>6.7168015497237332E-3</c:v>
                </c:pt>
                <c:pt idx="381">
                  <c:v>6.4028073010254875E-3</c:v>
                </c:pt>
                <c:pt idx="382">
                  <c:v>6.1028069232086403E-3</c:v>
                </c:pt>
                <c:pt idx="383">
                  <c:v>5.8162175701541889E-3</c:v>
                </c:pt>
                <c:pt idx="384">
                  <c:v>5.5424782726336674E-3</c:v>
                </c:pt>
                <c:pt idx="385">
                  <c:v>5.2810492573231458E-3</c:v>
                </c:pt>
                <c:pt idx="386">
                  <c:v>5.0314112786982706E-3</c:v>
                </c:pt>
                <c:pt idx="387">
                  <c:v>4.7930649640508154E-3</c:v>
                </c:pt>
                <c:pt idx="388">
                  <c:v>4.565530171919188E-3</c:v>
                </c:pt>
                <c:pt idx="389">
                  <c:v>4.3483453641538676E-3</c:v>
                </c:pt>
                <c:pt idx="390">
                  <c:v>4.141066991754247E-3</c:v>
                </c:pt>
                <c:pt idx="391">
                  <c:v>3.9432688946328641E-3</c:v>
                </c:pt>
                <c:pt idx="392">
                  <c:v>3.7545417153914953E-3</c:v>
                </c:pt>
                <c:pt idx="393">
                  <c:v>3.5744923271676132E-3</c:v>
                </c:pt>
                <c:pt idx="394">
                  <c:v>3.4027432755837071E-3</c:v>
                </c:pt>
                <c:pt idx="395">
                  <c:v>3.2389322347669558E-3</c:v>
                </c:pt>
                <c:pt idx="396">
                  <c:v>3.0827114774392671E-3</c:v>
                </c:pt>
                <c:pt idx="397">
                  <c:v>2.9337473590126894E-3</c:v>
                </c:pt>
                <c:pt idx="398">
                  <c:v>2.791719815579706E-3</c:v>
                </c:pt>
                <c:pt idx="399">
                  <c:v>2.6563218757204381E-3</c:v>
                </c:pt>
                <c:pt idx="400">
                  <c:v>2.5272591860227549E-3</c:v>
                </c:pt>
                <c:pt idx="401">
                  <c:v>2.4042495500813396E-3</c:v>
                </c:pt>
                <c:pt idx="402">
                  <c:v>2.2870224809822073E-3</c:v>
                </c:pt>
                <c:pt idx="403">
                  <c:v>2.1753187668762286E-3</c:v>
                </c:pt>
                <c:pt idx="404">
                  <c:v>2.0688900496871609E-3</c:v>
                </c:pt>
                <c:pt idx="405">
                  <c:v>1.9674984165772408E-3</c:v>
                </c:pt>
                <c:pt idx="406">
                  <c:v>1.8709160040793486E-3</c:v>
                </c:pt>
                <c:pt idx="407">
                  <c:v>1.7789246145448023E-3</c:v>
                </c:pt>
                <c:pt idx="408">
                  <c:v>1.6913153448677872E-3</c:v>
                </c:pt>
                <c:pt idx="409">
                  <c:v>1.6078882270639829E-3</c:v>
                </c:pt>
                <c:pt idx="410">
                  <c:v>1.5284518805799049E-3</c:v>
                </c:pt>
                <c:pt idx="411">
                  <c:v>1.4528231760600097E-3</c:v>
                </c:pt>
                <c:pt idx="412">
                  <c:v>1.3808269102790986E-3</c:v>
                </c:pt>
                <c:pt idx="413">
                  <c:v>1.3122954920775517E-3</c:v>
                </c:pt>
                <c:pt idx="414">
                  <c:v>1.247068638941943E-3</c:v>
                </c:pt>
                <c:pt idx="415">
                  <c:v>1.1849930840490647E-3</c:v>
                </c:pt>
                <c:pt idx="416">
                  <c:v>1.1259222935134019E-3</c:v>
                </c:pt>
                <c:pt idx="417">
                  <c:v>1.0697161935066071E-3</c:v>
                </c:pt>
                <c:pt idx="418">
                  <c:v>1.0162409070799984E-3</c:v>
                </c:pt>
                <c:pt idx="419">
                  <c:v>9.6536850037813138E-4</c:v>
                </c:pt>
                <c:pt idx="420">
                  <c:v>9.1697673802897659E-4</c:v>
                </c:pt>
                <c:pt idx="421">
                  <c:v>8.7094884742474493E-4</c:v>
                </c:pt>
                <c:pt idx="422">
                  <c:v>8.2717329160740592E-4</c:v>
                </c:pt>
                <c:pt idx="423">
                  <c:v>7.8554355064191573E-4</c:v>
                </c:pt>
                <c:pt idx="424">
                  <c:v>7.4595791104172156E-4</c:v>
                </c:pt>
                <c:pt idx="425">
                  <c:v>7.0831926317505239E-4</c:v>
                </c:pt>
                <c:pt idx="426">
                  <c:v>6.7253490632054815E-4</c:v>
                </c:pt>
                <c:pt idx="427">
                  <c:v>6.3851636113176219E-4</c:v>
                </c:pt>
                <c:pt idx="428">
                  <c:v>6.061791893285654E-4</c:v>
                </c:pt>
                <c:pt idx="429">
                  <c:v>5.7544282033599489E-4</c:v>
                </c:pt>
                <c:pt idx="430">
                  <c:v>5.4623038470807018E-4</c:v>
                </c:pt>
                <c:pt idx="431">
                  <c:v>5.1846855401162999E-4</c:v>
                </c:pt>
                <c:pt idx="432">
                  <c:v>4.9208738709869532E-4</c:v>
                </c:pt>
                <c:pt idx="433">
                  <c:v>4.670201824359135E-4</c:v>
                </c:pt>
                <c:pt idx="434">
                  <c:v>4.4320333629611138E-4</c:v>
                </c:pt>
                <c:pt idx="435">
                  <c:v>4.2057620672097062E-4</c:v>
                </c:pt>
                <c:pt idx="436">
                  <c:v>3.9908098292987552E-4</c:v>
                </c:pt>
                <c:pt idx="437">
                  <c:v>3.786625600059594E-4</c:v>
                </c:pt>
                <c:pt idx="438">
                  <c:v>3.5926841876186258E-4</c:v>
                </c:pt>
                <c:pt idx="439">
                  <c:v>3.4084851050574682E-4</c:v>
                </c:pt>
                <c:pt idx="440">
                  <c:v>3.2335514654508861E-4</c:v>
                </c:pt>
                <c:pt idx="441">
                  <c:v>3.0674289230477216E-4</c:v>
                </c:pt>
                <c:pt idx="442">
                  <c:v>2.9096846585801065E-4</c:v>
                </c:pt>
                <c:pt idx="443">
                  <c:v>2.759906406686286E-4</c:v>
                </c:pt>
                <c:pt idx="444">
                  <c:v>2.6177015249920986E-4</c:v>
                </c:pt>
                <c:pt idx="445">
                  <c:v>2.4826961019265776E-4</c:v>
                </c:pt>
                <c:pt idx="446">
                  <c:v>2.3545341026867534E-4</c:v>
                </c:pt>
                <c:pt idx="447">
                  <c:v>2.2328765519218698E-4</c:v>
                </c:pt>
                <c:pt idx="448">
                  <c:v>2.1174007507323913E-4</c:v>
                </c:pt>
                <c:pt idx="449">
                  <c:v>2.0077995285037136E-4</c:v>
                </c:pt>
                <c:pt idx="450">
                  <c:v>1.9037805258701395E-4</c:v>
                </c:pt>
                <c:pt idx="451">
                  <c:v>1.8050655099139615E-4</c:v>
                </c:pt>
                <c:pt idx="452">
                  <c:v>1.7113897183501349E-4</c:v>
                </c:pt>
                <c:pt idx="453">
                  <c:v>1.6225012330864876E-4</c:v>
                </c:pt>
                <c:pt idx="454">
                  <c:v>1.5381603807548299E-4</c:v>
                </c:pt>
                <c:pt idx="455">
                  <c:v>1.458139160342947E-4</c:v>
                </c:pt>
                <c:pt idx="456">
                  <c:v>1.3822206953278658E-4</c:v>
                </c:pt>
                <c:pt idx="457">
                  <c:v>1.3101987112202604E-4</c:v>
                </c:pt>
                <c:pt idx="458">
                  <c:v>1.2418770352704903E-4</c:v>
                </c:pt>
                <c:pt idx="459">
                  <c:v>1.1770691195060913E-4</c:v>
                </c:pt>
                <c:pt idx="460">
                  <c:v>1.1155975848260654E-4</c:v>
                </c:pt>
                <c:pt idx="461">
                  <c:v>1.057293785307101E-4</c:v>
                </c:pt>
                <c:pt idx="462">
                  <c:v>1.0019973931116609E-4</c:v>
                </c:pt>
                <c:pt idx="463">
                  <c:v>9.4955600120336212E-5</c:v>
                </c:pt>
                <c:pt idx="464">
                  <c:v>8.9982474490949468E-5</c:v>
                </c:pt>
                <c:pt idx="465">
                  <c:v>8.5266594038096931E-5</c:v>
                </c:pt>
                <c:pt idx="466">
                  <c:v>8.0794873994969793E-5</c:v>
                </c:pt>
                <c:pt idx="467">
                  <c:v>7.6554880262867331E-5</c:v>
                </c:pt>
                <c:pt idx="468">
                  <c:v>7.2534798085957896E-5</c:v>
                </c:pt>
                <c:pt idx="469">
                  <c:v>6.8723402071335304E-5</c:v>
                </c:pt>
                <c:pt idx="470">
                  <c:v>6.5110027664854245E-5</c:v>
                </c:pt>
                <c:pt idx="471">
                  <c:v>6.1684543933266823E-5</c:v>
                </c:pt>
                <c:pt idx="472">
                  <c:v>5.8437327600668831E-5</c:v>
                </c:pt>
                <c:pt idx="473">
                  <c:v>5.535923833275602E-5</c:v>
                </c:pt>
                <c:pt idx="474">
                  <c:v>5.2441595138910675E-5</c:v>
                </c:pt>
                <c:pt idx="475">
                  <c:v>4.9676153911615342E-5</c:v>
                </c:pt>
                <c:pt idx="476">
                  <c:v>4.7055086025205442E-5</c:v>
                </c:pt>
                <c:pt idx="477">
                  <c:v>4.4570957928970835E-5</c:v>
                </c:pt>
                <c:pt idx="478">
                  <c:v>4.2216711708610222E-5</c:v>
                </c:pt>
                <c:pt idx="479">
                  <c:v>3.9985646603040273E-5</c:v>
                </c:pt>
                <c:pt idx="480">
                  <c:v>3.7871401340080368E-5</c:v>
                </c:pt>
                <c:pt idx="481">
                  <c:v>3.5867937381999015E-5</c:v>
                </c:pt>
                <c:pt idx="482">
                  <c:v>3.3969522918446689E-5</c:v>
                </c:pt>
                <c:pt idx="483">
                  <c:v>3.217071765876719E-5</c:v>
                </c:pt>
                <c:pt idx="484">
                  <c:v>3.0466358345699332E-5</c:v>
                </c:pt>
                <c:pt idx="485">
                  <c:v>2.8851544964472958E-5</c:v>
                </c:pt>
                <c:pt idx="486">
                  <c:v>2.7321627608305188E-5</c:v>
                </c:pt>
                <c:pt idx="487">
                  <c:v>2.5872194006795935E-5</c:v>
                </c:pt>
                <c:pt idx="488">
                  <c:v>2.4499057639234474E-5</c:v>
                </c:pt>
                <c:pt idx="489">
                  <c:v>2.3198246413320155E-5</c:v>
                </c:pt>
                <c:pt idx="490">
                  <c:v>2.1965991909297097E-5</c:v>
                </c:pt>
                <c:pt idx="491">
                  <c:v>2.0798719176504976E-5</c:v>
                </c:pt>
                <c:pt idx="492">
                  <c:v>1.9693036958864608E-5</c:v>
                </c:pt>
                <c:pt idx="493">
                  <c:v>1.8645728479278577E-5</c:v>
                </c:pt>
                <c:pt idx="494">
                  <c:v>1.7653742594475585E-5</c:v>
                </c:pt>
                <c:pt idx="495">
                  <c:v>1.6714185476274746E-5</c:v>
                </c:pt>
                <c:pt idx="496">
                  <c:v>1.5824312604802541E-5</c:v>
                </c:pt>
                <c:pt idx="497">
                  <c:v>1.4981521242636587E-5</c:v>
                </c:pt>
                <c:pt idx="498">
                  <c:v>1.4183343214403078E-5</c:v>
                </c:pt>
                <c:pt idx="499">
                  <c:v>1.3427438095811925E-5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725-4937-925D-7CBBB3BB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Millefiori (Experimental)</c:v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>
              <a:outerShdw blurRad="50800" dist="50800" dir="5400000" algn="ctr" rotWithShape="0">
                <a:srgbClr val="92D050"/>
              </a:outerShdw>
            </a:effectLst>
          </c:spPr>
          <c:marker>
            <c:symbol val="none"/>
          </c:marker>
          <c:xVal>
            <c:numRef>
              <c:f>'pNA Data'!$J$5:$J$110</c:f>
              <c:numCache>
                <c:formatCode>General</c:formatCode>
                <c:ptCount val="106"/>
                <c:pt idx="0">
                  <c:v>6.1771331838369576</c:v>
                </c:pt>
                <c:pt idx="1">
                  <c:v>6.1539237598860224</c:v>
                </c:pt>
                <c:pt idx="2">
                  <c:v>6.1309771396410291</c:v>
                </c:pt>
                <c:pt idx="3">
                  <c:v>6.1137028813287895</c:v>
                </c:pt>
                <c:pt idx="4">
                  <c:v>6.0576158898744374</c:v>
                </c:pt>
                <c:pt idx="5">
                  <c:v>5.9806598030215046</c:v>
                </c:pt>
                <c:pt idx="6">
                  <c:v>5.9483832351825185</c:v>
                </c:pt>
                <c:pt idx="7">
                  <c:v>5.9116632793155448</c:v>
                </c:pt>
                <c:pt idx="8">
                  <c:v>5.8553212690872183</c:v>
                </c:pt>
                <c:pt idx="9">
                  <c:v>5.8146686535325145</c:v>
                </c:pt>
                <c:pt idx="10">
                  <c:v>5.7602359622229669</c:v>
                </c:pt>
                <c:pt idx="11">
                  <c:v>5.6894781716057929</c:v>
                </c:pt>
                <c:pt idx="12">
                  <c:v>5.634591244564402</c:v>
                </c:pt>
                <c:pt idx="13">
                  <c:v>5.6078233603286529</c:v>
                </c:pt>
                <c:pt idx="14">
                  <c:v>5.5879348855355735</c:v>
                </c:pt>
                <c:pt idx="15">
                  <c:v>5.5582975668656527</c:v>
                </c:pt>
                <c:pt idx="16">
                  <c:v>5.5124424213639021</c:v>
                </c:pt>
                <c:pt idx="17">
                  <c:v>5.4781307004414215</c:v>
                </c:pt>
                <c:pt idx="18">
                  <c:v>5.4647289265240389</c:v>
                </c:pt>
                <c:pt idx="19">
                  <c:v>5.4523223127101756</c:v>
                </c:pt>
                <c:pt idx="20">
                  <c:v>5.4431939605492676</c:v>
                </c:pt>
                <c:pt idx="21">
                  <c:v>5.4276962249762581</c:v>
                </c:pt>
                <c:pt idx="22">
                  <c:v>5.4122832282995148</c:v>
                </c:pt>
                <c:pt idx="23">
                  <c:v>5.3969284221591307</c:v>
                </c:pt>
                <c:pt idx="24">
                  <c:v>5.3816522817542278</c:v>
                </c:pt>
                <c:pt idx="25">
                  <c:v>5.3664567290500074</c:v>
                </c:pt>
                <c:pt idx="26">
                  <c:v>5.3396638048340712</c:v>
                </c:pt>
                <c:pt idx="27">
                  <c:v>5.317959800548218</c:v>
                </c:pt>
                <c:pt idx="28">
                  <c:v>5.2760831264807022</c:v>
                </c:pt>
                <c:pt idx="29">
                  <c:v>5.2171665715542339</c:v>
                </c:pt>
                <c:pt idx="30">
                  <c:v>5.1458302928393742</c:v>
                </c:pt>
                <c:pt idx="31">
                  <c:v>5.081804698185703</c:v>
                </c:pt>
                <c:pt idx="32">
                  <c:v>5.025298169534544</c:v>
                </c:pt>
                <c:pt idx="33">
                  <c:v>4.9781317984061237</c:v>
                </c:pt>
                <c:pt idx="34">
                  <c:v>4.9367188142313418</c:v>
                </c:pt>
                <c:pt idx="35">
                  <c:v>4.9000308011430516</c:v>
                </c:pt>
                <c:pt idx="36">
                  <c:v>4.8817757622386564</c:v>
                </c:pt>
                <c:pt idx="37">
                  <c:v>4.8408253034367767</c:v>
                </c:pt>
                <c:pt idx="38">
                  <c:v>4.8089001723654006</c:v>
                </c:pt>
                <c:pt idx="39">
                  <c:v>4.7814472650707645</c:v>
                </c:pt>
                <c:pt idx="40">
                  <c:v>4.7543440268842474</c:v>
                </c:pt>
                <c:pt idx="41">
                  <c:v>4.7458342218623724</c:v>
                </c:pt>
                <c:pt idx="42">
                  <c:v>4.7226193291221819</c:v>
                </c:pt>
                <c:pt idx="43">
                  <c:v>4.7084436498495066</c:v>
                </c:pt>
                <c:pt idx="44">
                  <c:v>4.6923668768567941</c:v>
                </c:pt>
                <c:pt idx="45">
                  <c:v>4.6708885973675844</c:v>
                </c:pt>
                <c:pt idx="46">
                  <c:v>4.6472307549594198</c:v>
                </c:pt>
                <c:pt idx="47">
                  <c:v>4.6283970080689407</c:v>
                </c:pt>
                <c:pt idx="48">
                  <c:v>4.6075153272852987</c:v>
                </c:pt>
                <c:pt idx="49">
                  <c:v>4.5951534405966434</c:v>
                </c:pt>
                <c:pt idx="50">
                  <c:v>4.5776186443918707</c:v>
                </c:pt>
                <c:pt idx="51">
                  <c:v>4.5607451148032689</c:v>
                </c:pt>
                <c:pt idx="52">
                  <c:v>4.548049633028783</c:v>
                </c:pt>
                <c:pt idx="53">
                  <c:v>4.5292251388497986</c:v>
                </c:pt>
                <c:pt idx="54">
                  <c:v>4.5166987764445858</c:v>
                </c:pt>
                <c:pt idx="55">
                  <c:v>4.5011930877965876</c:v>
                </c:pt>
                <c:pt idx="56">
                  <c:v>4.4814187407409154</c:v>
                </c:pt>
                <c:pt idx="57">
                  <c:v>4.4614841740035098</c:v>
                </c:pt>
                <c:pt idx="58">
                  <c:v>4.4466544117350537</c:v>
                </c:pt>
                <c:pt idx="59">
                  <c:v>4.4294653270665094</c:v>
                </c:pt>
                <c:pt idx="60">
                  <c:v>4.4061177063459702</c:v>
                </c:pt>
                <c:pt idx="61">
                  <c:v>4.3768141415512156</c:v>
                </c:pt>
                <c:pt idx="62">
                  <c:v>4.3438452078966669</c:v>
                </c:pt>
                <c:pt idx="63">
                  <c:v>4.3034428459323273</c:v>
                </c:pt>
                <c:pt idx="64">
                  <c:v>4.2541261681680398</c:v>
                </c:pt>
                <c:pt idx="65">
                  <c:v>4.2075907241745698</c:v>
                </c:pt>
                <c:pt idx="66">
                  <c:v>4.1741373570901201</c:v>
                </c:pt>
                <c:pt idx="67">
                  <c:v>4.1519639392910292</c:v>
                </c:pt>
                <c:pt idx="68">
                  <c:v>4.1355187129548376</c:v>
                </c:pt>
                <c:pt idx="69">
                  <c:v>4.1192157098738997</c:v>
                </c:pt>
                <c:pt idx="70">
                  <c:v>4.1055216943316539</c:v>
                </c:pt>
                <c:pt idx="71">
                  <c:v>4.097853836397567</c:v>
                </c:pt>
                <c:pt idx="72">
                  <c:v>4.0843709173946152</c:v>
                </c:pt>
                <c:pt idx="73">
                  <c:v>4.073131125343509</c:v>
                </c:pt>
                <c:pt idx="74">
                  <c:v>4.0644544321850047</c:v>
                </c:pt>
                <c:pt idx="75">
                  <c:v>4.0571736629110617</c:v>
                </c:pt>
                <c:pt idx="76">
                  <c:v>4.0453677857232222</c:v>
                </c:pt>
                <c:pt idx="77">
                  <c:v>4.0341377420607198</c:v>
                </c:pt>
                <c:pt idx="78">
                  <c:v>4.0229829559543466</c:v>
                </c:pt>
                <c:pt idx="79">
                  <c:v>4.0154002890863474</c:v>
                </c:pt>
                <c:pt idx="80">
                  <c:v>4.0060247928173025</c:v>
                </c:pt>
                <c:pt idx="81">
                  <c:v>3.9976007360583177</c:v>
                </c:pt>
                <c:pt idx="82">
                  <c:v>3.9898397015611913</c:v>
                </c:pt>
                <c:pt idx="83">
                  <c:v>3.9809050774462551</c:v>
                </c:pt>
                <c:pt idx="84">
                  <c:v>3.9709231157542115</c:v>
                </c:pt>
                <c:pt idx="85">
                  <c:v>3.9618085816932247</c:v>
                </c:pt>
                <c:pt idx="86">
                  <c:v>3.9516456893311251</c:v>
                </c:pt>
                <c:pt idx="87">
                  <c:v>3.9403959402098732</c:v>
                </c:pt>
                <c:pt idx="88">
                  <c:v>3.9314489120270544</c:v>
                </c:pt>
                <c:pt idx="89">
                  <c:v>3.9227804872542991</c:v>
                </c:pt>
                <c:pt idx="90">
                  <c:v>3.9103244609199663</c:v>
                </c:pt>
                <c:pt idx="91">
                  <c:v>3.9022982244605866</c:v>
                </c:pt>
                <c:pt idx="92">
                  <c:v>3.8867513295620211</c:v>
                </c:pt>
                <c:pt idx="93">
                  <c:v>3.8756844614087851</c:v>
                </c:pt>
                <c:pt idx="94">
                  <c:v>3.8527628279695341</c:v>
                </c:pt>
                <c:pt idx="95">
                  <c:v>3.8263263702682444</c:v>
                </c:pt>
                <c:pt idx="96">
                  <c:v>3.7917907568980884</c:v>
                </c:pt>
                <c:pt idx="97">
                  <c:v>3.7588945045859257</c:v>
                </c:pt>
                <c:pt idx="98">
                  <c:v>3.7229065285863463</c:v>
                </c:pt>
                <c:pt idx="99">
                  <c:v>3.6932205290962381</c:v>
                </c:pt>
                <c:pt idx="100">
                  <c:v>3.654748558608675</c:v>
                </c:pt>
                <c:pt idx="101">
                  <c:v>3.6073463259243739</c:v>
                </c:pt>
                <c:pt idx="102">
                  <c:v>3.5774046941865429</c:v>
                </c:pt>
                <c:pt idx="103">
                  <c:v>3.5433239346486549</c:v>
                </c:pt>
                <c:pt idx="104">
                  <c:v>3.5075343306184488</c:v>
                </c:pt>
                <c:pt idx="105">
                  <c:v>3.4816437781220988</c:v>
                </c:pt>
              </c:numCache>
            </c:numRef>
          </c:xVal>
          <c:yVal>
            <c:numRef>
              <c:f>'pNA Data'!$M$5:$M$93</c:f>
              <c:numCache>
                <c:formatCode>General</c:formatCode>
                <c:ptCount val="89"/>
                <c:pt idx="0">
                  <c:v>0.58089461984024515</c:v>
                </c:pt>
                <c:pt idx="1">
                  <c:v>0.54753279750152872</c:v>
                </c:pt>
                <c:pt idx="2">
                  <c:v>0.50822443099627412</c:v>
                </c:pt>
                <c:pt idx="3">
                  <c:v>0.47708176625471649</c:v>
                </c:pt>
                <c:pt idx="4">
                  <c:v>0.44471547374820602</c:v>
                </c:pt>
                <c:pt idx="5">
                  <c:v>0.44634143205822008</c:v>
                </c:pt>
                <c:pt idx="6">
                  <c:v>0.48667115481709022</c:v>
                </c:pt>
                <c:pt idx="7">
                  <c:v>0.52362924038828185</c:v>
                </c:pt>
                <c:pt idx="8">
                  <c:v>0.55951184059001369</c:v>
                </c:pt>
                <c:pt idx="9">
                  <c:v>0.58678795108359372</c:v>
                </c:pt>
                <c:pt idx="10">
                  <c:v>0.61630305488711912</c:v>
                </c:pt>
                <c:pt idx="11">
                  <c:v>0.63600725160885452</c:v>
                </c:pt>
                <c:pt idx="12">
                  <c:v>0.61382709955140946</c:v>
                </c:pt>
                <c:pt idx="13">
                  <c:v>0.58035743027491993</c:v>
                </c:pt>
                <c:pt idx="14">
                  <c:v>0.55355673583700393</c:v>
                </c:pt>
                <c:pt idx="15">
                  <c:v>0.51885743532264339</c:v>
                </c:pt>
                <c:pt idx="16">
                  <c:v>0.49564269836809904</c:v>
                </c:pt>
                <c:pt idx="17">
                  <c:v>0.4549877094888447</c:v>
                </c:pt>
                <c:pt idx="18">
                  <c:v>0.42161044235445833</c:v>
                </c:pt>
                <c:pt idx="19">
                  <c:v>0.38685429109313335</c:v>
                </c:pt>
                <c:pt idx="20">
                  <c:v>0.34895110316033862</c:v>
                </c:pt>
                <c:pt idx="21">
                  <c:v>0.31573134741319936</c:v>
                </c:pt>
                <c:pt idx="22">
                  <c:v>0.28279095951281064</c:v>
                </c:pt>
                <c:pt idx="23">
                  <c:v>0.25235823061777413</c:v>
                </c:pt>
                <c:pt idx="24">
                  <c:v>0.22263722457041135</c:v>
                </c:pt>
                <c:pt idx="25">
                  <c:v>0.19340843806256031</c:v>
                </c:pt>
                <c:pt idx="26">
                  <c:v>0.16451497806610171</c:v>
                </c:pt>
                <c:pt idx="27">
                  <c:v>0.13916228215205853</c:v>
                </c:pt>
                <c:pt idx="28">
                  <c:v>0.10569640812563379</c:v>
                </c:pt>
                <c:pt idx="29">
                  <c:v>7.8551809055067659E-2</c:v>
                </c:pt>
                <c:pt idx="30">
                  <c:v>6.6183188885154676E-2</c:v>
                </c:pt>
                <c:pt idx="31">
                  <c:v>6.9707304073503215E-2</c:v>
                </c:pt>
                <c:pt idx="32">
                  <c:v>8.9052336126848597E-2</c:v>
                </c:pt>
                <c:pt idx="33">
                  <c:v>0.11613901882530514</c:v>
                </c:pt>
                <c:pt idx="34">
                  <c:v>0.14190566079189731</c:v>
                </c:pt>
                <c:pt idx="35">
                  <c:v>0.16906431992564008</c:v>
                </c:pt>
                <c:pt idx="36">
                  <c:v>0.19473137676190122</c:v>
                </c:pt>
                <c:pt idx="37">
                  <c:v>0.22459382064117758</c:v>
                </c:pt>
                <c:pt idx="38">
                  <c:v>0.26099949833576819</c:v>
                </c:pt>
                <c:pt idx="39">
                  <c:v>0.2922251938275508</c:v>
                </c:pt>
                <c:pt idx="40">
                  <c:v>0.3227908711509182</c:v>
                </c:pt>
                <c:pt idx="41">
                  <c:v>0.34381551105736369</c:v>
                </c:pt>
                <c:pt idx="42">
                  <c:v>0.37888575512319728</c:v>
                </c:pt>
                <c:pt idx="43">
                  <c:v>0.40417112647797065</c:v>
                </c:pt>
                <c:pt idx="44">
                  <c:v>0.43077103573566461</c:v>
                </c:pt>
                <c:pt idx="45">
                  <c:v>0.46069645485923882</c:v>
                </c:pt>
                <c:pt idx="46">
                  <c:v>0.4965654398140984</c:v>
                </c:pt>
                <c:pt idx="47">
                  <c:v>0.53455559513628725</c:v>
                </c:pt>
                <c:pt idx="48">
                  <c:v>0.56255622680959938</c:v>
                </c:pt>
                <c:pt idx="49">
                  <c:v>0.58821139677893941</c:v>
                </c:pt>
                <c:pt idx="50">
                  <c:v>0.61075749392350265</c:v>
                </c:pt>
                <c:pt idx="51">
                  <c:v>0.64158165549308321</c:v>
                </c:pt>
                <c:pt idx="52">
                  <c:v>0.66597374468314807</c:v>
                </c:pt>
                <c:pt idx="53">
                  <c:v>0.69194590029173986</c:v>
                </c:pt>
                <c:pt idx="54">
                  <c:v>0.71701645425248384</c:v>
                </c:pt>
                <c:pt idx="55">
                  <c:v>0.74152011188113409</c:v>
                </c:pt>
                <c:pt idx="56">
                  <c:v>0.77230073869884186</c:v>
                </c:pt>
                <c:pt idx="57">
                  <c:v>0.80652742704744096</c:v>
                </c:pt>
                <c:pt idx="58">
                  <c:v>0.83154178407672141</c:v>
                </c:pt>
                <c:pt idx="59">
                  <c:v>0.86223701776795492</c:v>
                </c:pt>
                <c:pt idx="60">
                  <c:v>0.89519436799673791</c:v>
                </c:pt>
                <c:pt idx="61">
                  <c:v>0.9295415229150551</c:v>
                </c:pt>
                <c:pt idx="62">
                  <c:v>0.96251914000610828</c:v>
                </c:pt>
                <c:pt idx="63">
                  <c:v>0.98790200220150304</c:v>
                </c:pt>
                <c:pt idx="64">
                  <c:v>1</c:v>
                </c:pt>
                <c:pt idx="65">
                  <c:v>0.99210562457786822</c:v>
                </c:pt>
                <c:pt idx="66">
                  <c:v>0.96749104523486085</c:v>
                </c:pt>
                <c:pt idx="67">
                  <c:v>0.93912854582828464</c:v>
                </c:pt>
                <c:pt idx="68">
                  <c:v>0.91332806146368639</c:v>
                </c:pt>
                <c:pt idx="69">
                  <c:v>0.88568374931053695</c:v>
                </c:pt>
                <c:pt idx="70">
                  <c:v>0.84833204978879273</c:v>
                </c:pt>
                <c:pt idx="71">
                  <c:v>0.82243105653718374</c:v>
                </c:pt>
                <c:pt idx="72">
                  <c:v>0.79259588097178035</c:v>
                </c:pt>
                <c:pt idx="73">
                  <c:v>0.76056924632707368</c:v>
                </c:pt>
                <c:pt idx="74">
                  <c:v>0.72621206434673824</c:v>
                </c:pt>
                <c:pt idx="75">
                  <c:v>0.7005336321608161</c:v>
                </c:pt>
                <c:pt idx="76">
                  <c:v>0.67017270100095028</c:v>
                </c:pt>
                <c:pt idx="77">
                  <c:v>0.6425491379167324</c:v>
                </c:pt>
                <c:pt idx="78">
                  <c:v>0.6128968321358762</c:v>
                </c:pt>
                <c:pt idx="79">
                  <c:v>0.57620642231818409</c:v>
                </c:pt>
                <c:pt idx="80">
                  <c:v>0.55427962035060252</c:v>
                </c:pt>
                <c:pt idx="81">
                  <c:v>0.52473155630360824</c:v>
                </c:pt>
                <c:pt idx="82">
                  <c:v>0.48619150101583725</c:v>
                </c:pt>
                <c:pt idx="83">
                  <c:v>0.45825213511693808</c:v>
                </c:pt>
                <c:pt idx="84">
                  <c:v>0.42335319395404541</c:v>
                </c:pt>
                <c:pt idx="85">
                  <c:v>0.39268616935242395</c:v>
                </c:pt>
                <c:pt idx="86">
                  <c:v>0.35720804126062544</c:v>
                </c:pt>
                <c:pt idx="87">
                  <c:v>0.3257987162360646</c:v>
                </c:pt>
                <c:pt idx="88">
                  <c:v>0.29057400476317757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5-4937-925D-7CBBB3BB96DF}"/>
            </c:ext>
          </c:extLst>
        </c:ser>
        <c:ser>
          <c:idx val="2"/>
          <c:order val="3"/>
          <c:tx>
            <c:v>Abs - ADC(2)//def2-TZVPD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'pNA Data'!$S$6:$S$49</c:f>
              <c:numCache>
                <c:formatCode>General</c:formatCode>
                <c:ptCount val="44"/>
                <c:pt idx="0">
                  <c:v>3.7676879425770999</c:v>
                </c:pt>
                <c:pt idx="1">
                  <c:v>3.7678879425770999</c:v>
                </c:pt>
                <c:pt idx="2">
                  <c:v>4.4148129927254995</c:v>
                </c:pt>
                <c:pt idx="3">
                  <c:v>4.4150129927255</c:v>
                </c:pt>
                <c:pt idx="4">
                  <c:v>4.4152129927255004</c:v>
                </c:pt>
                <c:pt idx="5">
                  <c:v>4.4427365935648</c:v>
                </c:pt>
                <c:pt idx="6">
                  <c:v>4.4429365935648004</c:v>
                </c:pt>
                <c:pt idx="7">
                  <c:v>4.4431365935648008</c:v>
                </c:pt>
                <c:pt idx="8">
                  <c:v>4.6965915580383992</c:v>
                </c:pt>
                <c:pt idx="9">
                  <c:v>4.6967915580383996</c:v>
                </c:pt>
                <c:pt idx="10">
                  <c:v>4.6969915580384001</c:v>
                </c:pt>
                <c:pt idx="11">
                  <c:v>5.5948378744595999</c:v>
                </c:pt>
                <c:pt idx="12">
                  <c:v>5.5950378744596003</c:v>
                </c:pt>
                <c:pt idx="13">
                  <c:v>5.5952378744596007</c:v>
                </c:pt>
                <c:pt idx="14">
                  <c:v>5.6511467451589992</c:v>
                </c:pt>
                <c:pt idx="15">
                  <c:v>5.6513467451589996</c:v>
                </c:pt>
                <c:pt idx="16">
                  <c:v>5.651546745159</c:v>
                </c:pt>
                <c:pt idx="17">
                  <c:v>6.0853973290322996</c:v>
                </c:pt>
                <c:pt idx="18">
                  <c:v>6.0855973290323</c:v>
                </c:pt>
                <c:pt idx="19">
                  <c:v>6.0857973290323004</c:v>
                </c:pt>
                <c:pt idx="20">
                  <c:v>6.3645183530653995</c:v>
                </c:pt>
                <c:pt idx="21">
                  <c:v>6.3647183530653999</c:v>
                </c:pt>
                <c:pt idx="22">
                  <c:v>6.3649183530654003</c:v>
                </c:pt>
                <c:pt idx="23">
                  <c:v>6.4752950148899</c:v>
                </c:pt>
                <c:pt idx="24">
                  <c:v>6.4754950148899004</c:v>
                </c:pt>
                <c:pt idx="25">
                  <c:v>6.4756950148899008</c:v>
                </c:pt>
                <c:pt idx="26">
                  <c:v>6.5003466414564999</c:v>
                </c:pt>
                <c:pt idx="27">
                  <c:v>6.5005466414565003</c:v>
                </c:pt>
                <c:pt idx="28">
                  <c:v>6.5007466414565007</c:v>
                </c:pt>
              </c:numCache>
            </c:numRef>
          </c:xVal>
          <c:yVal>
            <c:numRef>
              <c:f>'pNA Data'!$U$6:$U$49</c:f>
              <c:numCache>
                <c:formatCode>0.00E+00</c:formatCode>
                <c:ptCount val="44"/>
                <c:pt idx="0">
                  <c:v>1.4226673923606369E-9</c:v>
                </c:pt>
                <c:pt idx="1">
                  <c:v>0</c:v>
                </c:pt>
                <c:pt idx="2">
                  <c:v>0</c:v>
                </c:pt>
                <c:pt idx="3">
                  <c:v>0.99626957349491518</c:v>
                </c:pt>
                <c:pt idx="4">
                  <c:v>0</c:v>
                </c:pt>
                <c:pt idx="5">
                  <c:v>0</c:v>
                </c:pt>
                <c:pt idx="6">
                  <c:v>1.6654516933226286E-3</c:v>
                </c:pt>
                <c:pt idx="7">
                  <c:v>0</c:v>
                </c:pt>
                <c:pt idx="8">
                  <c:v>0</c:v>
                </c:pt>
                <c:pt idx="9">
                  <c:v>2.3517462310249652E-2</c:v>
                </c:pt>
                <c:pt idx="10">
                  <c:v>0</c:v>
                </c:pt>
                <c:pt idx="11">
                  <c:v>0</c:v>
                </c:pt>
                <c:pt idx="12">
                  <c:v>2.0991621724196726E-3</c:v>
                </c:pt>
                <c:pt idx="13">
                  <c:v>0</c:v>
                </c:pt>
                <c:pt idx="14">
                  <c:v>0</c:v>
                </c:pt>
                <c:pt idx="15">
                  <c:v>5.2680315279259159E-3</c:v>
                </c:pt>
                <c:pt idx="16">
                  <c:v>0</c:v>
                </c:pt>
                <c:pt idx="17">
                  <c:v>0</c:v>
                </c:pt>
                <c:pt idx="18">
                  <c:v>0.69856662271861236</c:v>
                </c:pt>
                <c:pt idx="19">
                  <c:v>0</c:v>
                </c:pt>
                <c:pt idx="20">
                  <c:v>0</c:v>
                </c:pt>
                <c:pt idx="21">
                  <c:v>4.3772283228737281E-3</c:v>
                </c:pt>
                <c:pt idx="22">
                  <c:v>0</c:v>
                </c:pt>
                <c:pt idx="23">
                  <c:v>0</c:v>
                </c:pt>
                <c:pt idx="24">
                  <c:v>2.6622943456048632E-3</c:v>
                </c:pt>
                <c:pt idx="25">
                  <c:v>0</c:v>
                </c:pt>
                <c:pt idx="26">
                  <c:v>0</c:v>
                </c:pt>
                <c:pt idx="27">
                  <c:v>1.8879249182107562E-2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25-4937-925D-7CBBB3BB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'pNA Data'!$W$5:$W$197</c15:sqref>
                        </c15:formulaRef>
                      </c:ext>
                    </c:extLst>
                    <c:numCache>
                      <c:formatCode>General</c:formatCode>
                      <c:ptCount val="193"/>
                      <c:pt idx="0">
                        <c:v>2.6937804996523802</c:v>
                      </c:pt>
                      <c:pt idx="1">
                        <c:v>2.7529268372725499</c:v>
                      </c:pt>
                      <c:pt idx="2">
                        <c:v>2.8131553628004</c:v>
                      </c:pt>
                      <c:pt idx="3">
                        <c:v>2.8712328695594</c:v>
                      </c:pt>
                      <c:pt idx="4">
                        <c:v>2.9303858857028202</c:v>
                      </c:pt>
                      <c:pt idx="5">
                        <c:v>2.9895429089602001</c:v>
                      </c:pt>
                      <c:pt idx="6">
                        <c:v>3.0486919179896699</c:v>
                      </c:pt>
                      <c:pt idx="7">
                        <c:v>3.1078349163482102</c:v>
                      </c:pt>
                      <c:pt idx="8">
                        <c:v>3.16696923262653</c:v>
                      </c:pt>
                      <c:pt idx="9">
                        <c:v>3.2260908597106699</c:v>
                      </c:pt>
                      <c:pt idx="10">
                        <c:v>3.2851710799506502</c:v>
                      </c:pt>
                      <c:pt idx="11">
                        <c:v>3.3442072219371801</c:v>
                      </c:pt>
                      <c:pt idx="12">
                        <c:v>3.39513321573166</c:v>
                      </c:pt>
                      <c:pt idx="13">
                        <c:v>3.4326122812310098</c:v>
                      </c:pt>
                      <c:pt idx="14">
                        <c:v>3.4620313319861902</c:v>
                      </c:pt>
                      <c:pt idx="15">
                        <c:v>3.48874569213323</c:v>
                      </c:pt>
                      <c:pt idx="16">
                        <c:v>3.5127551167929298</c:v>
                      </c:pt>
                      <c:pt idx="17">
                        <c:v>3.5340871548737098</c:v>
                      </c:pt>
                      <c:pt idx="18">
                        <c:v>3.5527316438893601</c:v>
                      </c:pt>
                      <c:pt idx="19">
                        <c:v>3.5687026643930602</c:v>
                      </c:pt>
                      <c:pt idx="20">
                        <c:v>3.5846565433537498</c:v>
                      </c:pt>
                      <c:pt idx="21">
                        <c:v>3.6005981783551499</c:v>
                      </c:pt>
                      <c:pt idx="22">
                        <c:v>3.6165373645646799</c:v>
                      </c:pt>
                      <c:pt idx="23">
                        <c:v>3.6324569604393502</c:v>
                      </c:pt>
                      <c:pt idx="24">
                        <c:v>3.6483692099384299</c:v>
                      </c:pt>
                      <c:pt idx="25">
                        <c:v>3.66162941785434</c:v>
                      </c:pt>
                      <c:pt idx="26">
                        <c:v>3.6722228914359101</c:v>
                      </c:pt>
                      <c:pt idx="27">
                        <c:v>3.68282003820527</c:v>
                      </c:pt>
                      <c:pt idx="28">
                        <c:v>3.6934135117868401</c:v>
                      </c:pt>
                      <c:pt idx="29">
                        <c:v>3.7040033121806299</c:v>
                      </c:pt>
                      <c:pt idx="30">
                        <c:v>3.71459311257441</c:v>
                      </c:pt>
                      <c:pt idx="31">
                        <c:v>3.7251755665926201</c:v>
                      </c:pt>
                      <c:pt idx="32">
                        <c:v>3.7357653669864002</c:v>
                      </c:pt>
                      <c:pt idx="33">
                        <c:v>3.7463478210046102</c:v>
                      </c:pt>
                      <c:pt idx="34">
                        <c:v>3.7569266018350298</c:v>
                      </c:pt>
                      <c:pt idx="35">
                        <c:v>3.7675164022288099</c:v>
                      </c:pt>
                      <c:pt idx="36">
                        <c:v>3.7781025294348001</c:v>
                      </c:pt>
                      <c:pt idx="37">
                        <c:v>3.7886886566408</c:v>
                      </c:pt>
                      <c:pt idx="38">
                        <c:v>3.79928580341016</c:v>
                      </c:pt>
                      <c:pt idx="39">
                        <c:v>3.80986825742837</c:v>
                      </c:pt>
                      <c:pt idx="40">
                        <c:v>3.8231247921564799</c:v>
                      </c:pt>
                      <c:pt idx="41">
                        <c:v>3.83637398050903</c:v>
                      </c:pt>
                      <c:pt idx="42">
                        <c:v>3.8496329640289999</c:v>
                      </c:pt>
                      <c:pt idx="43">
                        <c:v>3.8655648038629602</c:v>
                      </c:pt>
                      <c:pt idx="44">
                        <c:v>3.8815088876562198</c:v>
                      </c:pt>
                      <c:pt idx="45">
                        <c:v>3.9001331741390302</c:v>
                      </c:pt>
                      <c:pt idx="46">
                        <c:v>3.9214505194686602</c:v>
                      </c:pt>
                      <c:pt idx="47">
                        <c:v>3.9481601044715702</c:v>
                      </c:pt>
                      <c:pt idx="48">
                        <c:v>3.9937216579458101</c:v>
                      </c:pt>
                      <c:pt idx="49">
                        <c:v>4.0448760572355003</c:v>
                      </c:pt>
                      <c:pt idx="50">
                        <c:v>4.0800216689725</c:v>
                      </c:pt>
                      <c:pt idx="51">
                        <c:v>4.1017067003997498</c:v>
                      </c:pt>
                      <c:pt idx="52">
                        <c:v>4.1179960638450996</c:v>
                      </c:pt>
                      <c:pt idx="53">
                        <c:v>4.1343001200416101</c:v>
                      </c:pt>
                      <c:pt idx="54">
                        <c:v>4.1506286641567103</c:v>
                      </c:pt>
                      <c:pt idx="55">
                        <c:v>4.1669621058555304</c:v>
                      </c:pt>
                      <c:pt idx="56">
                        <c:v>4.1833175866810803</c:v>
                      </c:pt>
                      <c:pt idx="57">
                        <c:v>4.1969561329391798</c:v>
                      </c:pt>
                      <c:pt idx="58">
                        <c:v>4.2078655006705503</c:v>
                      </c:pt>
                      <c:pt idx="59">
                        <c:v>4.2187822147774998</c:v>
                      </c:pt>
                      <c:pt idx="60">
                        <c:v>4.2297099484478098</c:v>
                      </c:pt>
                      <c:pt idx="61">
                        <c:v>4.2406266625547504</c:v>
                      </c:pt>
                      <c:pt idx="62">
                        <c:v>4.2515470498494903</c:v>
                      </c:pt>
                      <c:pt idx="63">
                        <c:v>4.2624784567075897</c:v>
                      </c:pt>
                      <c:pt idx="64">
                        <c:v>4.2734025171901102</c:v>
                      </c:pt>
                      <c:pt idx="65">
                        <c:v>4.2843265776726298</c:v>
                      </c:pt>
                      <c:pt idx="66">
                        <c:v>4.2952396185917898</c:v>
                      </c:pt>
                      <c:pt idx="67">
                        <c:v>4.3061673522620998</c:v>
                      </c:pt>
                      <c:pt idx="68">
                        <c:v>4.3170840663690502</c:v>
                      </c:pt>
                      <c:pt idx="69">
                        <c:v>4.3280044536637803</c:v>
                      </c:pt>
                      <c:pt idx="70">
                        <c:v>4.3389174945829403</c:v>
                      </c:pt>
                      <c:pt idx="71">
                        <c:v>4.3525486944654697</c:v>
                      </c:pt>
                      <c:pt idx="72">
                        <c:v>4.3689115216665897</c:v>
                      </c:pt>
                      <c:pt idx="73">
                        <c:v>4.3852547585328399</c:v>
                      </c:pt>
                      <c:pt idx="74">
                        <c:v>4.4015930978153799</c:v>
                      </c:pt>
                      <c:pt idx="75">
                        <c:v>4.4179142955549002</c:v>
                      </c:pt>
                      <c:pt idx="76">
                        <c:v>4.4342256981269896</c:v>
                      </c:pt>
                      <c:pt idx="77">
                        <c:v>4.4505297543235001</c:v>
                      </c:pt>
                      <c:pt idx="78">
                        <c:v>4.4695250327729301</c:v>
                      </c:pt>
                      <c:pt idx="79">
                        <c:v>4.4912170432569702</c:v>
                      </c:pt>
                      <c:pt idx="80">
                        <c:v>4.5155941540142903</c:v>
                      </c:pt>
                      <c:pt idx="81">
                        <c:v>4.5453506482876298</c:v>
                      </c:pt>
                      <c:pt idx="82">
                        <c:v>4.5831615250838498</c:v>
                      </c:pt>
                      <c:pt idx="83">
                        <c:v>4.6343850470892001</c:v>
                      </c:pt>
                      <c:pt idx="84">
                        <c:v>4.6935888200093299</c:v>
                      </c:pt>
                      <c:pt idx="85">
                        <c:v>4.7527057721271904</c:v>
                      </c:pt>
                      <c:pt idx="86">
                        <c:v>4.8117686282067202</c:v>
                      </c:pt>
                      <c:pt idx="87">
                        <c:v>4.8708061058978904</c:v>
                      </c:pt>
                      <c:pt idx="88">
                        <c:v>4.9298482585553396</c:v>
                      </c:pt>
                      <c:pt idx="89">
                        <c:v>4.9889171253057896</c:v>
                      </c:pt>
                      <c:pt idx="90">
                        <c:v>5.04803915310133</c:v>
                      </c:pt>
                      <c:pt idx="91">
                        <c:v>5.10719911490893</c:v>
                      </c:pt>
                      <c:pt idx="92">
                        <c:v>5.1664175805802204</c:v>
                      </c:pt>
                      <c:pt idx="93">
                        <c:v>5.2256794566526397</c:v>
                      </c:pt>
                      <c:pt idx="94">
                        <c:v>5.2849680468180704</c:v>
                      </c:pt>
                      <c:pt idx="95">
                        <c:v>5.3442593083928003</c:v>
                      </c:pt>
                      <c:pt idx="96">
                        <c:v>5.4035398843303302</c:v>
                      </c:pt>
                      <c:pt idx="97">
                        <c:v>5.4627917426178696</c:v>
                      </c:pt>
                      <c:pt idx="98">
                        <c:v>5.52199952265196</c:v>
                      </c:pt>
                      <c:pt idx="99">
                        <c:v>5.5811525387953802</c:v>
                      </c:pt>
                      <c:pt idx="100">
                        <c:v>5.6402467839341899</c:v>
                      </c:pt>
                      <c:pt idx="101">
                        <c:v>5.69927691524979</c:v>
                      </c:pt>
                      <c:pt idx="102">
                        <c:v>5.7502076674920897</c:v>
                      </c:pt>
                      <c:pt idx="103">
                        <c:v>5.7903844707798404</c:v>
                      </c:pt>
                      <c:pt idx="104">
                        <c:v>5.8278572831142599</c:v>
                      </c:pt>
                      <c:pt idx="105">
                        <c:v>5.8626341505257402</c:v>
                      </c:pt>
                      <c:pt idx="106">
                        <c:v>5.8920507524890597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'pNA Data'!$Y$5:$Y$197</c15:sqref>
                        </c15:formulaRef>
                      </c:ext>
                    </c:extLst>
                    <c:numCache>
                      <c:formatCode>0.00E+00</c:formatCode>
                      <c:ptCount val="193"/>
                      <c:pt idx="0">
                        <c:v>1.2327667045353584E-3</c:v>
                      </c:pt>
                      <c:pt idx="1">
                        <c:v>2.2132960912382323E-3</c:v>
                      </c:pt>
                      <c:pt idx="2">
                        <c:v>2.2132960912382323E-3</c:v>
                      </c:pt>
                      <c:pt idx="3">
                        <c:v>2.2132960912382323E-3</c:v>
                      </c:pt>
                      <c:pt idx="4">
                        <c:v>2.2132960912382323E-3</c:v>
                      </c:pt>
                      <c:pt idx="5">
                        <c:v>1.6249784592166445E-3</c:v>
                      </c:pt>
                      <c:pt idx="6">
                        <c:v>2.2132960912382323E-3</c:v>
                      </c:pt>
                      <c:pt idx="7">
                        <c:v>3.6840901712923485E-3</c:v>
                      </c:pt>
                      <c:pt idx="8">
                        <c:v>6.4295724540603394E-3</c:v>
                      </c:pt>
                      <c:pt idx="9">
                        <c:v>1.1038060571563407E-2</c:v>
                      </c:pt>
                      <c:pt idx="10">
                        <c:v>2.1725830886623668E-2</c:v>
                      </c:pt>
                      <c:pt idx="11">
                        <c:v>3.8885095153922473E-2</c:v>
                      </c:pt>
                      <c:pt idx="12">
                        <c:v>6.2479083521458631E-2</c:v>
                      </c:pt>
                      <c:pt idx="13">
                        <c:v>8.6522481191233166E-2</c:v>
                      </c:pt>
                      <c:pt idx="14">
                        <c:v>0.10964009569839597</c:v>
                      </c:pt>
                      <c:pt idx="15">
                        <c:v>0.1350946385772005</c:v>
                      </c:pt>
                      <c:pt idx="16">
                        <c:v>0.16292206257182568</c:v>
                      </c:pt>
                      <c:pt idx="17">
                        <c:v>0.18907768396212307</c:v>
                      </c:pt>
                      <c:pt idx="18">
                        <c:v>0.21505354163152446</c:v>
                      </c:pt>
                      <c:pt idx="19">
                        <c:v>0.23878235278973214</c:v>
                      </c:pt>
                      <c:pt idx="20">
                        <c:v>0.26502785604047691</c:v>
                      </c:pt>
                      <c:pt idx="21">
                        <c:v>0.29307099650017671</c:v>
                      </c:pt>
                      <c:pt idx="22">
                        <c:v>0.32147366440166536</c:v>
                      </c:pt>
                      <c:pt idx="23">
                        <c:v>0.35275255183748488</c:v>
                      </c:pt>
                      <c:pt idx="24">
                        <c:v>0.38511002159867896</c:v>
                      </c:pt>
                      <c:pt idx="25">
                        <c:v>0.41207457973300332</c:v>
                      </c:pt>
                      <c:pt idx="26">
                        <c:v>0.43580339089121312</c:v>
                      </c:pt>
                      <c:pt idx="27">
                        <c:v>0.45899291088673255</c:v>
                      </c:pt>
                      <c:pt idx="28">
                        <c:v>0.48272172204493929</c:v>
                      </c:pt>
                      <c:pt idx="29">
                        <c:v>0.5069898243658334</c:v>
                      </c:pt>
                      <c:pt idx="30">
                        <c:v>0.53125792668672733</c:v>
                      </c:pt>
                      <c:pt idx="31">
                        <c:v>0.55660461133299599</c:v>
                      </c:pt>
                      <c:pt idx="32">
                        <c:v>0.58087271365389004</c:v>
                      </c:pt>
                      <c:pt idx="33">
                        <c:v>0.60621939830015859</c:v>
                      </c:pt>
                      <c:pt idx="34">
                        <c:v>0.6321053741091115</c:v>
                      </c:pt>
                      <c:pt idx="35">
                        <c:v>0.65637347643000543</c:v>
                      </c:pt>
                      <c:pt idx="36">
                        <c:v>0.68118086991358684</c:v>
                      </c:pt>
                      <c:pt idx="37">
                        <c:v>0.70598826339716814</c:v>
                      </c:pt>
                      <c:pt idx="38">
                        <c:v>0.72917778339268757</c:v>
                      </c:pt>
                      <c:pt idx="39">
                        <c:v>0.75452446803895623</c:v>
                      </c:pt>
                      <c:pt idx="40">
                        <c:v>0.78202831733596789</c:v>
                      </c:pt>
                      <c:pt idx="41">
                        <c:v>0.81061074895835383</c:v>
                      </c:pt>
                      <c:pt idx="42">
                        <c:v>0.83775507081357614</c:v>
                      </c:pt>
                      <c:pt idx="43">
                        <c:v>0.86723632104044213</c:v>
                      </c:pt>
                      <c:pt idx="44">
                        <c:v>0.89491993405835146</c:v>
                      </c:pt>
                      <c:pt idx="45">
                        <c:v>0.92386189312252709</c:v>
                      </c:pt>
                      <c:pt idx="46">
                        <c:v>0.95217467916356968</c:v>
                      </c:pt>
                      <c:pt idx="47">
                        <c:v>0.97833030055386605</c:v>
                      </c:pt>
                      <c:pt idx="48">
                        <c:v>1</c:v>
                      </c:pt>
                      <c:pt idx="49">
                        <c:v>0.99005988334230077</c:v>
                      </c:pt>
                      <c:pt idx="50">
                        <c:v>0.96193584920819541</c:v>
                      </c:pt>
                      <c:pt idx="51">
                        <c:v>0.93626558986431618</c:v>
                      </c:pt>
                      <c:pt idx="52">
                        <c:v>0.91325583358969142</c:v>
                      </c:pt>
                      <c:pt idx="53">
                        <c:v>0.88808891266432066</c:v>
                      </c:pt>
                      <c:pt idx="54">
                        <c:v>0.85932671732103993</c:v>
                      </c:pt>
                      <c:pt idx="55">
                        <c:v>0.82984546709417384</c:v>
                      </c:pt>
                      <c:pt idx="56">
                        <c:v>0.79712846989119024</c:v>
                      </c:pt>
                      <c:pt idx="57">
                        <c:v>0.76854603826880408</c:v>
                      </c:pt>
                      <c:pt idx="58">
                        <c:v>0.74589580943596889</c:v>
                      </c:pt>
                      <c:pt idx="59">
                        <c:v>0.72216699827776198</c:v>
                      </c:pt>
                      <c:pt idx="60">
                        <c:v>0.69682031363149655</c:v>
                      </c:pt>
                      <c:pt idx="61">
                        <c:v>0.67309150247328675</c:v>
                      </c:pt>
                      <c:pt idx="62">
                        <c:v>0.6488234001523927</c:v>
                      </c:pt>
                      <c:pt idx="63">
                        <c:v>0.6229374243434399</c:v>
                      </c:pt>
                      <c:pt idx="64">
                        <c:v>0.59813003085985861</c:v>
                      </c:pt>
                      <c:pt idx="65">
                        <c:v>0.5733226373762772</c:v>
                      </c:pt>
                      <c:pt idx="66">
                        <c:v>0.55013311738075776</c:v>
                      </c:pt>
                      <c:pt idx="67">
                        <c:v>0.52478643273448911</c:v>
                      </c:pt>
                      <c:pt idx="68">
                        <c:v>0.50105762157628242</c:v>
                      </c:pt>
                      <c:pt idx="69">
                        <c:v>0.47678951925538843</c:v>
                      </c:pt>
                      <c:pt idx="70">
                        <c:v>0.45359999925986899</c:v>
                      </c:pt>
                      <c:pt idx="71">
                        <c:v>0.42609614996285428</c:v>
                      </c:pt>
                      <c:pt idx="72">
                        <c:v>0.39230057043449917</c:v>
                      </c:pt>
                      <c:pt idx="73">
                        <c:v>0.36138121044046917</c:v>
                      </c:pt>
                      <c:pt idx="74">
                        <c:v>0.3311809053300242</c:v>
                      </c:pt>
                      <c:pt idx="75">
                        <c:v>0.30349729231211664</c:v>
                      </c:pt>
                      <c:pt idx="76">
                        <c:v>0.2772517890613716</c:v>
                      </c:pt>
                      <c:pt idx="77">
                        <c:v>0.2520848681359999</c:v>
                      </c:pt>
                      <c:pt idx="78">
                        <c:v>0.22655841976883714</c:v>
                      </c:pt>
                      <c:pt idx="79">
                        <c:v>0.19986350721585372</c:v>
                      </c:pt>
                      <c:pt idx="80">
                        <c:v>0.17370788582555663</c:v>
                      </c:pt>
                      <c:pt idx="81">
                        <c:v>0.14728261885391625</c:v>
                      </c:pt>
                      <c:pt idx="82">
                        <c:v>0.12261004816100735</c:v>
                      </c:pt>
                      <c:pt idx="83">
                        <c:v>0.10252145235093395</c:v>
                      </c:pt>
                      <c:pt idx="84">
                        <c:v>9.5069429011992529E-2</c:v>
                      </c:pt>
                      <c:pt idx="85">
                        <c:v>0.10036428770018756</c:v>
                      </c:pt>
                      <c:pt idx="86">
                        <c:v>0.11360143442067532</c:v>
                      </c:pt>
                      <c:pt idx="87">
                        <c:v>0.13056459281063376</c:v>
                      </c:pt>
                      <c:pt idx="88">
                        <c:v>0.14684138062990001</c:v>
                      </c:pt>
                      <c:pt idx="89">
                        <c:v>0.15919605090235531</c:v>
                      </c:pt>
                      <c:pt idx="90">
                        <c:v>0.16374570725665638</c:v>
                      </c:pt>
                      <c:pt idx="91">
                        <c:v>0.16272595669448542</c:v>
                      </c:pt>
                      <c:pt idx="92">
                        <c:v>0.15311676870479793</c:v>
                      </c:pt>
                      <c:pt idx="93">
                        <c:v>0.1371341397015424</c:v>
                      </c:pt>
                      <c:pt idx="94">
                        <c:v>0.11722939315147586</c:v>
                      </c:pt>
                      <c:pt idx="95">
                        <c:v>9.693243484672788E-2</c:v>
                      </c:pt>
                      <c:pt idx="96">
                        <c:v>7.8204323560704531E-2</c:v>
                      </c:pt>
                      <c:pt idx="97">
                        <c:v>6.3692488637503181E-2</c:v>
                      </c:pt>
                      <c:pt idx="98">
                        <c:v>5.5652147666540336E-2</c:v>
                      </c:pt>
                      <c:pt idx="99">
                        <c:v>5.5652147666540336E-2</c:v>
                      </c:pt>
                      <c:pt idx="100">
                        <c:v>6.4280806269524926E-2</c:v>
                      </c:pt>
                      <c:pt idx="101">
                        <c:v>8.2322546984856401E-2</c:v>
                      </c:pt>
                      <c:pt idx="102">
                        <c:v>0.10521790816436638</c:v>
                      </c:pt>
                      <c:pt idx="103">
                        <c:v>0.12794517859187055</c:v>
                      </c:pt>
                      <c:pt idx="104">
                        <c:v>0.15290665526478997</c:v>
                      </c:pt>
                      <c:pt idx="105">
                        <c:v>0.17892103373152646</c:v>
                      </c:pt>
                      <c:pt idx="106">
                        <c:v>0.20239817568048024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725-4937-925D-7CBBB3BB96DF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7.2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'CH3 Data'!$C$7:$C$920</c:f>
              <c:numCache>
                <c:formatCode>0.00</c:formatCode>
                <c:ptCount val="914"/>
                <c:pt idx="0">
                  <c:v>2.9726372852213099</c:v>
                </c:pt>
                <c:pt idx="1">
                  <c:v>2.9984477426596099</c:v>
                </c:pt>
                <c:pt idx="2">
                  <c:v>2.9947605344541399</c:v>
                </c:pt>
                <c:pt idx="3">
                  <c:v>3.0242582000979099</c:v>
                </c:pt>
                <c:pt idx="4">
                  <c:v>3.0500686575362002</c:v>
                </c:pt>
                <c:pt idx="5">
                  <c:v>3.0758791149745002</c:v>
                </c:pt>
                <c:pt idx="6">
                  <c:v>3.1016895724128002</c:v>
                </c:pt>
                <c:pt idx="7">
                  <c:v>3.1275000298511002</c:v>
                </c:pt>
                <c:pt idx="8">
                  <c:v>3.1533104872894002</c:v>
                </c:pt>
                <c:pt idx="9">
                  <c:v>3.17912094472769</c:v>
                </c:pt>
                <c:pt idx="10">
                  <c:v>3.20493140216599</c:v>
                </c:pt>
                <c:pt idx="11">
                  <c:v>3.2307418596042901</c:v>
                </c:pt>
                <c:pt idx="12">
                  <c:v>3.2565523170425901</c:v>
                </c:pt>
                <c:pt idx="13">
                  <c:v>3.2823627744808799</c:v>
                </c:pt>
                <c:pt idx="14">
                  <c:v>3.3081732319191799</c:v>
                </c:pt>
                <c:pt idx="15">
                  <c:v>3.3339836893574799</c:v>
                </c:pt>
                <c:pt idx="16">
                  <c:v>3.3597941467957799</c:v>
                </c:pt>
                <c:pt idx="17">
                  <c:v>3.3856046042340799</c:v>
                </c:pt>
                <c:pt idx="18">
                  <c:v>3.4114150616723702</c:v>
                </c:pt>
                <c:pt idx="19">
                  <c:v>3.4372255191106702</c:v>
                </c:pt>
                <c:pt idx="20">
                  <c:v>3.4630359765489702</c:v>
                </c:pt>
                <c:pt idx="21">
                  <c:v>3.4888464339872698</c:v>
                </c:pt>
                <c:pt idx="22">
                  <c:v>3.51465689142556</c:v>
                </c:pt>
                <c:pt idx="23">
                  <c:v>3.5404673488638601</c:v>
                </c:pt>
                <c:pt idx="24">
                  <c:v>3.5662778063021601</c:v>
                </c:pt>
                <c:pt idx="25">
                  <c:v>3.5920882637404601</c:v>
                </c:pt>
                <c:pt idx="26">
                  <c:v>3.6178987211787601</c:v>
                </c:pt>
                <c:pt idx="27">
                  <c:v>3.6437091786170499</c:v>
                </c:pt>
                <c:pt idx="28">
                  <c:v>3.6695196360553499</c:v>
                </c:pt>
                <c:pt idx="29">
                  <c:v>3.6953300934936499</c:v>
                </c:pt>
                <c:pt idx="30">
                  <c:v>3.7192969468292101</c:v>
                </c:pt>
                <c:pt idx="31">
                  <c:v>3.7414201960620401</c:v>
                </c:pt>
                <c:pt idx="32">
                  <c:v>3.7616998411921299</c:v>
                </c:pt>
                <c:pt idx="33">
                  <c:v>3.7782922781167501</c:v>
                </c:pt>
                <c:pt idx="34">
                  <c:v>3.7930411109386299</c:v>
                </c:pt>
                <c:pt idx="35">
                  <c:v>3.8059463396577802</c:v>
                </c:pt>
                <c:pt idx="36">
                  <c:v>3.81885156837693</c:v>
                </c:pt>
                <c:pt idx="37">
                  <c:v>3.8317567970960802</c:v>
                </c:pt>
                <c:pt idx="38">
                  <c:v>3.8428184217124901</c:v>
                </c:pt>
                <c:pt idx="39">
                  <c:v>3.8538800463289098</c:v>
                </c:pt>
                <c:pt idx="40">
                  <c:v>3.8649416709453202</c:v>
                </c:pt>
                <c:pt idx="41">
                  <c:v>3.8760032955617301</c:v>
                </c:pt>
                <c:pt idx="42">
                  <c:v>3.8870649201781502</c:v>
                </c:pt>
                <c:pt idx="43">
                  <c:v>3.8981265447945601</c:v>
                </c:pt>
                <c:pt idx="44">
                  <c:v>3.9073445653082399</c:v>
                </c:pt>
                <c:pt idx="45">
                  <c:v>3.9147189817191799</c:v>
                </c:pt>
                <c:pt idx="46">
                  <c:v>3.9220933981301198</c:v>
                </c:pt>
                <c:pt idx="47">
                  <c:v>3.9300823492419799</c:v>
                </c:pt>
                <c:pt idx="48">
                  <c:v>3.93868583505474</c:v>
                </c:pt>
                <c:pt idx="49">
                  <c:v>3.9442166473629499</c:v>
                </c:pt>
                <c:pt idx="50">
                  <c:v>3.9534346678766301</c:v>
                </c:pt>
                <c:pt idx="51">
                  <c:v>3.9608090842875701</c:v>
                </c:pt>
                <c:pt idx="52">
                  <c:v>3.96818350069851</c:v>
                </c:pt>
                <c:pt idx="53">
                  <c:v>3.9755579171094499</c:v>
                </c:pt>
                <c:pt idx="54">
                  <c:v>3.9829323335204001</c:v>
                </c:pt>
                <c:pt idx="55">
                  <c:v>3.99030674993134</c:v>
                </c:pt>
                <c:pt idx="56">
                  <c:v>3.99768116634228</c:v>
                </c:pt>
                <c:pt idx="57">
                  <c:v>4.0050555827532204</c:v>
                </c:pt>
                <c:pt idx="58">
                  <c:v>4.0124299991641603</c:v>
                </c:pt>
                <c:pt idx="59">
                  <c:v>4.01980441557511</c:v>
                </c:pt>
                <c:pt idx="60">
                  <c:v>4.02717883198605</c:v>
                </c:pt>
                <c:pt idx="61">
                  <c:v>4.0345532483969899</c:v>
                </c:pt>
                <c:pt idx="62">
                  <c:v>4.0419276648079299</c:v>
                </c:pt>
                <c:pt idx="63">
                  <c:v>4.0493020812188796</c:v>
                </c:pt>
                <c:pt idx="64">
                  <c:v>4.0566764976298204</c:v>
                </c:pt>
                <c:pt idx="65">
                  <c:v>4.0640509140407604</c:v>
                </c:pt>
                <c:pt idx="66">
                  <c:v>4.0714253304517003</c:v>
                </c:pt>
                <c:pt idx="67">
                  <c:v>4.0787997468626402</c:v>
                </c:pt>
                <c:pt idx="68">
                  <c:v>4.08617416327359</c:v>
                </c:pt>
                <c:pt idx="69">
                  <c:v>4.0935485796845299</c:v>
                </c:pt>
                <c:pt idx="70">
                  <c:v>4.1009229960954698</c:v>
                </c:pt>
                <c:pt idx="71">
                  <c:v>4.1082974125064098</c:v>
                </c:pt>
                <c:pt idx="72">
                  <c:v>4.1156718289173604</c:v>
                </c:pt>
                <c:pt idx="73">
                  <c:v>4.1230462453283003</c:v>
                </c:pt>
                <c:pt idx="74">
                  <c:v>4.1304206617392403</c:v>
                </c:pt>
                <c:pt idx="75">
                  <c:v>4.1377950781501802</c:v>
                </c:pt>
                <c:pt idx="76">
                  <c:v>4.1451694945611202</c:v>
                </c:pt>
                <c:pt idx="77">
                  <c:v>4.1525439109720699</c:v>
                </c:pt>
                <c:pt idx="78">
                  <c:v>4.1599183273830098</c:v>
                </c:pt>
                <c:pt idx="79" formatCode="General">
                  <c:v>4.1672927437939498</c:v>
                </c:pt>
                <c:pt idx="80" formatCode="General">
                  <c:v>4.1746671602048897</c:v>
                </c:pt>
                <c:pt idx="81" formatCode="General">
                  <c:v>4.1808125072140099</c:v>
                </c:pt>
                <c:pt idx="82" formatCode="General">
                  <c:v>4.1894159930267802</c:v>
                </c:pt>
                <c:pt idx="83" formatCode="General">
                  <c:v>4.1967904094377202</c:v>
                </c:pt>
                <c:pt idx="84" formatCode="General">
                  <c:v>4.2023212217459296</c:v>
                </c:pt>
                <c:pt idx="85" formatCode="General">
                  <c:v>4.2115392422596001</c:v>
                </c:pt>
                <c:pt idx="86" formatCode="General">
                  <c:v>4.2170700545678104</c:v>
                </c:pt>
                <c:pt idx="87" formatCode="General">
                  <c:v>4.2244444709787503</c:v>
                </c:pt>
                <c:pt idx="88" formatCode="General">
                  <c:v>4.2336624914924297</c:v>
                </c:pt>
                <c:pt idx="89" formatCode="General">
                  <c:v>4.2447241161088396</c:v>
                </c:pt>
                <c:pt idx="90" formatCode="General">
                  <c:v>4.2539421366225199</c:v>
                </c:pt>
                <c:pt idx="91" formatCode="General">
                  <c:v>4.2631601571362001</c:v>
                </c:pt>
                <c:pt idx="92" formatCode="General">
                  <c:v>4.27422178175261</c:v>
                </c:pt>
                <c:pt idx="93" formatCode="General">
                  <c:v>4.2852834063690297</c:v>
                </c:pt>
                <c:pt idx="94" formatCode="General">
                  <c:v>4.2981886350881799</c:v>
                </c:pt>
                <c:pt idx="95" formatCode="General">
                  <c:v>4.3166246761155298</c:v>
                </c:pt>
                <c:pt idx="96" formatCode="General">
                  <c:v>4.3405915294510899</c:v>
                </c:pt>
                <c:pt idx="97" formatCode="General">
                  <c:v>4.3664019868893904</c:v>
                </c:pt>
                <c:pt idx="98" formatCode="General">
                  <c:v>4.39221244432769</c:v>
                </c:pt>
                <c:pt idx="99" formatCode="General">
                  <c:v>4.4143356935605196</c:v>
                </c:pt>
                <c:pt idx="100" formatCode="General">
                  <c:v>4.4309281304851398</c:v>
                </c:pt>
                <c:pt idx="101" formatCode="General">
                  <c:v>4.4438333592042802</c:v>
                </c:pt>
                <c:pt idx="102" formatCode="General">
                  <c:v>4.4548949838206999</c:v>
                </c:pt>
                <c:pt idx="103" formatCode="General">
                  <c:v>4.4659566084371098</c:v>
                </c:pt>
                <c:pt idx="104" formatCode="General">
                  <c:v>4.4770182330535198</c:v>
                </c:pt>
                <c:pt idx="105" formatCode="General">
                  <c:v>4.4862362535672</c:v>
                </c:pt>
                <c:pt idx="106" formatCode="General">
                  <c:v>4.4936106699781497</c:v>
                </c:pt>
                <c:pt idx="107" formatCode="General">
                  <c:v>4.5009850863890897</c:v>
                </c:pt>
                <c:pt idx="108" formatCode="General">
                  <c:v>4.5102031069027602</c:v>
                </c:pt>
                <c:pt idx="109" formatCode="General">
                  <c:v>4.5188065927155296</c:v>
                </c:pt>
                <c:pt idx="110" formatCode="General">
                  <c:v>4.5267955438273804</c:v>
                </c:pt>
                <c:pt idx="111" formatCode="General">
                  <c:v>4.5323263561355898</c:v>
                </c:pt>
                <c:pt idx="112" formatCode="General">
                  <c:v>4.5397007725465297</c:v>
                </c:pt>
                <c:pt idx="113" formatCode="General">
                  <c:v>4.5470751889574803</c:v>
                </c:pt>
                <c:pt idx="114" formatCode="General">
                  <c:v>4.5544496053684203</c:v>
                </c:pt>
                <c:pt idx="115" formatCode="General">
                  <c:v>4.5618240217793602</c:v>
                </c:pt>
                <c:pt idx="116" formatCode="General">
                  <c:v>4.5691984381903001</c:v>
                </c:pt>
                <c:pt idx="117" formatCode="General">
                  <c:v>4.5765728546012401</c:v>
                </c:pt>
                <c:pt idx="118" formatCode="General">
                  <c:v>4.5839472710121898</c:v>
                </c:pt>
                <c:pt idx="119" formatCode="General">
                  <c:v>4.5913216874231297</c:v>
                </c:pt>
                <c:pt idx="120" formatCode="General">
                  <c:v>4.5986961038340697</c:v>
                </c:pt>
                <c:pt idx="121" formatCode="General">
                  <c:v>4.6060705202450096</c:v>
                </c:pt>
                <c:pt idx="122" formatCode="General">
                  <c:v>4.6134449366559602</c:v>
                </c:pt>
                <c:pt idx="123" formatCode="General">
                  <c:v>4.6208193530669002</c:v>
                </c:pt>
                <c:pt idx="124" formatCode="General">
                  <c:v>4.6281937694778401</c:v>
                </c:pt>
                <c:pt idx="125" formatCode="General">
                  <c:v>4.6355681858887801</c:v>
                </c:pt>
                <c:pt idx="126" formatCode="General">
                  <c:v>4.6429426022997298</c:v>
                </c:pt>
                <c:pt idx="127" formatCode="General">
                  <c:v>4.6503170187106697</c:v>
                </c:pt>
                <c:pt idx="128" formatCode="General">
                  <c:v>4.6576914351216097</c:v>
                </c:pt>
                <c:pt idx="129" formatCode="General">
                  <c:v>4.6650658515325496</c:v>
                </c:pt>
                <c:pt idx="130" formatCode="General">
                  <c:v>4.6724402679434904</c:v>
                </c:pt>
                <c:pt idx="131" formatCode="General">
                  <c:v>4.6798146843544401</c:v>
                </c:pt>
                <c:pt idx="132" formatCode="General">
                  <c:v>4.6871891007653801</c:v>
                </c:pt>
                <c:pt idx="133" formatCode="General">
                  <c:v>4.69456351717632</c:v>
                </c:pt>
                <c:pt idx="134" formatCode="General">
                  <c:v>4.70193793358726</c:v>
                </c:pt>
                <c:pt idx="135" formatCode="General">
                  <c:v>4.7093123499981999</c:v>
                </c:pt>
                <c:pt idx="136" formatCode="General">
                  <c:v>4.7166867664091496</c:v>
                </c:pt>
                <c:pt idx="137" formatCode="General">
                  <c:v>4.7240611828200896</c:v>
                </c:pt>
                <c:pt idx="138" formatCode="General">
                  <c:v>4.7314355992310304</c:v>
                </c:pt>
                <c:pt idx="139" formatCode="General">
                  <c:v>4.7388100156419704</c:v>
                </c:pt>
                <c:pt idx="140" formatCode="General">
                  <c:v>4.7461844320529201</c:v>
                </c:pt>
                <c:pt idx="141" formatCode="General">
                  <c:v>4.75355884846386</c:v>
                </c:pt>
                <c:pt idx="142" formatCode="General">
                  <c:v>4.7627768689775403</c:v>
                </c:pt>
                <c:pt idx="143" formatCode="General">
                  <c:v>4.7695367506875703</c:v>
                </c:pt>
                <c:pt idx="144" formatCode="General">
                  <c:v>4.7769111670985103</c:v>
                </c:pt>
                <c:pt idx="145" formatCode="General">
                  <c:v>4.7849001182103601</c:v>
                </c:pt>
                <c:pt idx="146" formatCode="General">
                  <c:v>4.7922745346213</c:v>
                </c:pt>
                <c:pt idx="147" formatCode="General">
                  <c:v>4.7996489510322498</c:v>
                </c:pt>
                <c:pt idx="148" formatCode="General">
                  <c:v>4.8088669715459202</c:v>
                </c:pt>
                <c:pt idx="149" formatCode="General">
                  <c:v>4.8199285961623399</c:v>
                </c:pt>
                <c:pt idx="150" formatCode="General">
                  <c:v>4.8309902207787498</c:v>
                </c:pt>
                <c:pt idx="151" formatCode="General">
                  <c:v>4.8402082412924301</c:v>
                </c:pt>
                <c:pt idx="152" formatCode="General">
                  <c:v>4.8494262618061104</c:v>
                </c:pt>
                <c:pt idx="153" formatCode="General">
                  <c:v>4.8604878864225203</c:v>
                </c:pt>
                <c:pt idx="154" formatCode="General">
                  <c:v>4.8715495110389302</c:v>
                </c:pt>
                <c:pt idx="155" formatCode="General">
                  <c:v>4.8826111356553499</c:v>
                </c:pt>
                <c:pt idx="156" formatCode="General">
                  <c:v>4.8955163643745001</c:v>
                </c:pt>
                <c:pt idx="157" formatCode="General">
                  <c:v>4.91026519719638</c:v>
                </c:pt>
                <c:pt idx="158" formatCode="General">
                  <c:v>4.9250140300182697</c:v>
                </c:pt>
                <c:pt idx="159" formatCode="General">
                  <c:v>4.9397628628401504</c:v>
                </c:pt>
                <c:pt idx="160" formatCode="General">
                  <c:v>4.9563552997647697</c:v>
                </c:pt>
                <c:pt idx="161" formatCode="General">
                  <c:v>4.9747913407921196</c:v>
                </c:pt>
                <c:pt idx="162" formatCode="General">
                  <c:v>4.9950709859222204</c:v>
                </c:pt>
                <c:pt idx="163" formatCode="General">
                  <c:v>5.0190378392577797</c:v>
                </c:pt>
                <c:pt idx="164" formatCode="General">
                  <c:v>5.0448482966960801</c:v>
                </c:pt>
                <c:pt idx="165" formatCode="General">
                  <c:v>5.0706587541343699</c:v>
                </c:pt>
                <c:pt idx="166" formatCode="General">
                  <c:v>5.0964692115726704</c:v>
                </c:pt>
                <c:pt idx="167" formatCode="General">
                  <c:v>5.12227966901097</c:v>
                </c:pt>
                <c:pt idx="168" formatCode="General">
                  <c:v>5.1480901264492704</c:v>
                </c:pt>
                <c:pt idx="169" formatCode="General">
                  <c:v>5.1739005838875602</c:v>
                </c:pt>
                <c:pt idx="170" formatCode="General">
                  <c:v>5.1997110413258598</c:v>
                </c:pt>
                <c:pt idx="171" formatCode="General">
                  <c:v>5.2255214987641603</c:v>
                </c:pt>
                <c:pt idx="172" formatCode="General">
                  <c:v>5.2513319562024598</c:v>
                </c:pt>
                <c:pt idx="173" formatCode="General">
                  <c:v>5.2771424136407603</c:v>
                </c:pt>
                <c:pt idx="174" formatCode="General">
                  <c:v>5.3029528710790501</c:v>
                </c:pt>
                <c:pt idx="175" formatCode="General">
                  <c:v>5.3287633285173497</c:v>
                </c:pt>
                <c:pt idx="176" formatCode="General">
                  <c:v>5.3545737859556501</c:v>
                </c:pt>
                <c:pt idx="177" formatCode="General">
                  <c:v>5.3803842433939497</c:v>
                </c:pt>
                <c:pt idx="178" formatCode="General">
                  <c:v>5.4043510967295099</c:v>
                </c:pt>
                <c:pt idx="179" formatCode="General">
                  <c:v>5.4264743459623404</c:v>
                </c:pt>
                <c:pt idx="180" formatCode="General">
                  <c:v>5.4467539910924296</c:v>
                </c:pt>
                <c:pt idx="181" formatCode="General">
                  <c:v>5.4651900321197804</c:v>
                </c:pt>
                <c:pt idx="182" formatCode="General">
                  <c:v>5.4817824690443997</c:v>
                </c:pt>
                <c:pt idx="183" formatCode="General">
                  <c:v>5.4965313018662902</c:v>
                </c:pt>
                <c:pt idx="184" formatCode="General">
                  <c:v>5.5112801346881701</c:v>
                </c:pt>
                <c:pt idx="185" formatCode="General">
                  <c:v>5.5260289675100598</c:v>
                </c:pt>
                <c:pt idx="186" formatCode="General">
                  <c:v>5.5407778003319397</c:v>
                </c:pt>
                <c:pt idx="187" formatCode="General">
                  <c:v>5.5555266331538196</c:v>
                </c:pt>
                <c:pt idx="188" formatCode="General">
                  <c:v>5.5684318618729698</c:v>
                </c:pt>
                <c:pt idx="189" formatCode="General">
                  <c:v>5.5794934864893904</c:v>
                </c:pt>
                <c:pt idx="190" formatCode="General">
                  <c:v>5.5905551111058003</c:v>
                </c:pt>
                <c:pt idx="191" formatCode="General">
                  <c:v>5.6016167357222102</c:v>
                </c:pt>
                <c:pt idx="192" formatCode="General">
                  <c:v>5.6126783603386299</c:v>
                </c:pt>
                <c:pt idx="193" formatCode="General">
                  <c:v>5.6237399849550398</c:v>
                </c:pt>
                <c:pt idx="194" formatCode="General">
                  <c:v>5.6348016095714497</c:v>
                </c:pt>
                <c:pt idx="195" formatCode="General">
                  <c:v>5.6458632341878703</c:v>
                </c:pt>
                <c:pt idx="196" formatCode="General">
                  <c:v>5.6569248588042802</c:v>
                </c:pt>
                <c:pt idx="197" formatCode="General">
                  <c:v>5.6679864834206901</c:v>
                </c:pt>
                <c:pt idx="198" formatCode="General">
                  <c:v>5.6790481080371098</c:v>
                </c:pt>
                <c:pt idx="199" formatCode="General">
                  <c:v>5.6901097326535197</c:v>
                </c:pt>
                <c:pt idx="200" formatCode="General">
                  <c:v>5.6993277531672</c:v>
                </c:pt>
                <c:pt idx="201" formatCode="General">
                  <c:v>5.7085457736808802</c:v>
                </c:pt>
                <c:pt idx="202" formatCode="General">
                  <c:v>5.7196073982972901</c:v>
                </c:pt>
                <c:pt idx="203" formatCode="General">
                  <c:v>5.7288254188109704</c:v>
                </c:pt>
                <c:pt idx="204" formatCode="General">
                  <c:v>5.73804343932464</c:v>
                </c:pt>
                <c:pt idx="205" formatCode="General">
                  <c:v>5.7472614598383203</c:v>
                </c:pt>
                <c:pt idx="206" formatCode="General">
                  <c:v>5.7546358762492602</c:v>
                </c:pt>
                <c:pt idx="207" formatCode="General">
                  <c:v>5.7638538967629396</c:v>
                </c:pt>
                <c:pt idx="208" formatCode="General">
                  <c:v>5.7822899377903001</c:v>
                </c:pt>
                <c:pt idx="209" formatCode="General">
                  <c:v>5.79335156240671</c:v>
                </c:pt>
                <c:pt idx="210" formatCode="General">
                  <c:v>5.8025695829203903</c:v>
                </c:pt>
                <c:pt idx="211" formatCode="General">
                  <c:v>5.8099439993313302</c:v>
                </c:pt>
                <c:pt idx="212" formatCode="General">
                  <c:v>5.8173184157422702</c:v>
                </c:pt>
                <c:pt idx="213" formatCode="General">
                  <c:v>5.8265364362559504</c:v>
                </c:pt>
                <c:pt idx="214" formatCode="General">
                  <c:v>5.8357544567696298</c:v>
                </c:pt>
                <c:pt idx="215" formatCode="General">
                  <c:v>5.8431288731805697</c:v>
                </c:pt>
                <c:pt idx="216" formatCode="General">
                  <c:v>5.85234689369425</c:v>
                </c:pt>
                <c:pt idx="217" formatCode="General">
                  <c:v>5.8634085183106599</c:v>
                </c:pt>
                <c:pt idx="218" formatCode="General">
                  <c:v>5.8744701429270796</c:v>
                </c:pt>
                <c:pt idx="219" formatCode="General">
                  <c:v>5.8855317675434904</c:v>
                </c:pt>
                <c:pt idx="220" formatCode="General">
                  <c:v>5.8965933921599003</c:v>
                </c:pt>
                <c:pt idx="221" formatCode="General">
                  <c:v>5.90765501677632</c:v>
                </c:pt>
                <c:pt idx="222" formatCode="General">
                  <c:v>5.9187166413927299</c:v>
                </c:pt>
                <c:pt idx="223" formatCode="General">
                  <c:v>5.9297782660091398</c:v>
                </c:pt>
                <c:pt idx="224" formatCode="General">
                  <c:v>5.9426834947282901</c:v>
                </c:pt>
                <c:pt idx="225" formatCode="General">
                  <c:v>5.9574323275501797</c:v>
                </c:pt>
                <c:pt idx="226" formatCode="General">
                  <c:v>5.9740247644747999</c:v>
                </c:pt>
                <c:pt idx="227" formatCode="General">
                  <c:v>5.9961480137076197</c:v>
                </c:pt>
                <c:pt idx="228" formatCode="General">
                  <c:v>6.0219584711459202</c:v>
                </c:pt>
                <c:pt idx="229" formatCode="General">
                  <c:v>6.0477689285842198</c:v>
                </c:pt>
                <c:pt idx="230" formatCode="General">
                  <c:v>6.0735793860225096</c:v>
                </c:pt>
                <c:pt idx="231" formatCode="General">
                  <c:v>6.09938984346081</c:v>
                </c:pt>
                <c:pt idx="232" formatCode="General">
                  <c:v>6.1215130926936396</c:v>
                </c:pt>
                <c:pt idx="233" formatCode="General">
                  <c:v>6.1399491337210002</c:v>
                </c:pt>
                <c:pt idx="234" formatCode="General">
                  <c:v>6.1565415706456204</c:v>
                </c:pt>
                <c:pt idx="235" formatCode="General">
                  <c:v>6.1712904034675002</c:v>
                </c:pt>
                <c:pt idx="236" formatCode="General">
                  <c:v>6.1860392362893801</c:v>
                </c:pt>
                <c:pt idx="237" formatCode="General">
                  <c:v>6.1989444650085304</c:v>
                </c:pt>
                <c:pt idx="238" formatCode="General">
                  <c:v>6.21000608962495</c:v>
                </c:pt>
                <c:pt idx="239" formatCode="General">
                  <c:v>6.22106771424136</c:v>
                </c:pt>
                <c:pt idx="240" formatCode="General">
                  <c:v>6.2339729429605102</c:v>
                </c:pt>
                <c:pt idx="241" formatCode="General">
                  <c:v>6.2468781716796604</c:v>
                </c:pt>
                <c:pt idx="242" formatCode="General">
                  <c:v>6.2579397962960703</c:v>
                </c:pt>
                <c:pt idx="243" formatCode="General">
                  <c:v>6.2690014209124802</c:v>
                </c:pt>
                <c:pt idx="244" formatCode="General">
                  <c:v>6.2819066496316296</c:v>
                </c:pt>
                <c:pt idx="245" formatCode="General">
                  <c:v>6.2966554824535201</c:v>
                </c:pt>
                <c:pt idx="246" formatCode="General">
                  <c:v>6.3114043152754</c:v>
                </c:pt>
                <c:pt idx="247" formatCode="General">
                  <c:v>6.3279967522000202</c:v>
                </c:pt>
                <c:pt idx="248" formatCode="General">
                  <c:v>6.3464327932273799</c:v>
                </c:pt>
                <c:pt idx="249" formatCode="General">
                  <c:v>6.3678186008191098</c:v>
                </c:pt>
                <c:pt idx="250" formatCode="General">
                  <c:v>6.4164897491313297</c:v>
                </c:pt>
                <c:pt idx="251" formatCode="General">
                  <c:v>6.4423002065696302</c:v>
                </c:pt>
                <c:pt idx="252" formatCode="General">
                  <c:v>6.4662670599051904</c:v>
                </c:pt>
                <c:pt idx="253" formatCode="General">
                  <c:v>6.4847031009325402</c:v>
                </c:pt>
                <c:pt idx="254" formatCode="General">
                  <c:v>6.4976083296516904</c:v>
                </c:pt>
                <c:pt idx="255" formatCode="General">
                  <c:v>6.5086699542681101</c:v>
                </c:pt>
              </c:numCache>
            </c:numRef>
          </c:xVal>
          <c:yVal>
            <c:numRef>
              <c:f>'CH3 Data'!$F$7:$F$920</c:f>
              <c:numCache>
                <c:formatCode>0.00</c:formatCode>
                <c:ptCount val="914"/>
                <c:pt idx="0">
                  <c:v>3.9385739355309301E-4</c:v>
                </c:pt>
                <c:pt idx="1">
                  <c:v>1.150848035436034E-3</c:v>
                </c:pt>
                <c:pt idx="2">
                  <c:v>-1.1213332448652281E-2</c:v>
                </c:pt>
                <c:pt idx="3">
                  <c:v>1.150848035436034E-3</c:v>
                </c:pt>
                <c:pt idx="4">
                  <c:v>1.150848035436034E-3</c:v>
                </c:pt>
                <c:pt idx="5">
                  <c:v>1.150848035436034E-3</c:v>
                </c:pt>
                <c:pt idx="6">
                  <c:v>1.150848035436034E-3</c:v>
                </c:pt>
                <c:pt idx="7">
                  <c:v>1.150848035436034E-3</c:v>
                </c:pt>
                <c:pt idx="8">
                  <c:v>1.150848035436034E-3</c:v>
                </c:pt>
                <c:pt idx="9">
                  <c:v>1.150848035436034E-3</c:v>
                </c:pt>
                <c:pt idx="10">
                  <c:v>1.150848035436034E-3</c:v>
                </c:pt>
                <c:pt idx="11">
                  <c:v>1.150848035436034E-3</c:v>
                </c:pt>
                <c:pt idx="12">
                  <c:v>1.150848035436034E-3</c:v>
                </c:pt>
                <c:pt idx="13">
                  <c:v>1.150848035436034E-3</c:v>
                </c:pt>
                <c:pt idx="14">
                  <c:v>1.150848035436034E-3</c:v>
                </c:pt>
                <c:pt idx="15">
                  <c:v>1.2770131424165252E-3</c:v>
                </c:pt>
                <c:pt idx="16">
                  <c:v>1.7816735703387531E-3</c:v>
                </c:pt>
                <c:pt idx="17">
                  <c:v>2.6648293192021756E-3</c:v>
                </c:pt>
                <c:pt idx="18">
                  <c:v>2.9171595331631537E-3</c:v>
                </c:pt>
                <c:pt idx="19">
                  <c:v>3.9264803890068003E-3</c:v>
                </c:pt>
                <c:pt idx="20">
                  <c:v>4.9358012448507361E-3</c:v>
                </c:pt>
                <c:pt idx="21">
                  <c:v>6.7021127425778695E-3</c:v>
                </c:pt>
                <c:pt idx="22">
                  <c:v>8.5945893472852281E-3</c:v>
                </c:pt>
                <c:pt idx="23">
                  <c:v>1.1117891486895033E-2</c:v>
                </c:pt>
                <c:pt idx="24">
                  <c:v>1.4650514482348746E-2</c:v>
                </c:pt>
                <c:pt idx="25">
                  <c:v>1.8813963012705194E-2</c:v>
                </c:pt>
                <c:pt idx="26">
                  <c:v>2.4617557933807974E-2</c:v>
                </c:pt>
                <c:pt idx="27">
                  <c:v>3.1178143496793449E-2</c:v>
                </c:pt>
                <c:pt idx="28">
                  <c:v>3.9631205664486496E-2</c:v>
                </c:pt>
                <c:pt idx="29">
                  <c:v>5.0481404864808933E-2</c:v>
                </c:pt>
                <c:pt idx="30">
                  <c:v>6.1647016832582592E-2</c:v>
                </c:pt>
                <c:pt idx="31">
                  <c:v>7.4747160440723631E-2</c:v>
                </c:pt>
                <c:pt idx="32">
                  <c:v>8.7876742573827119E-2</c:v>
                </c:pt>
                <c:pt idx="33">
                  <c:v>0.10072665871979038</c:v>
                </c:pt>
                <c:pt idx="34">
                  <c:v>0.11264926132944689</c:v>
                </c:pt>
                <c:pt idx="35">
                  <c:v>0.12390949712745594</c:v>
                </c:pt>
                <c:pt idx="36">
                  <c:v>0.13715683336040779</c:v>
                </c:pt>
                <c:pt idx="37">
                  <c:v>0.15010978434373828</c:v>
                </c:pt>
                <c:pt idx="38">
                  <c:v>0.16159080907896339</c:v>
                </c:pt>
                <c:pt idx="39">
                  <c:v>0.17542691581115735</c:v>
                </c:pt>
                <c:pt idx="40">
                  <c:v>0.18896863729373051</c:v>
                </c:pt>
                <c:pt idx="41">
                  <c:v>0.20309912927554555</c:v>
                </c:pt>
                <c:pt idx="42">
                  <c:v>0.217818391756603</c:v>
                </c:pt>
                <c:pt idx="43">
                  <c:v>0.23430396573538764</c:v>
                </c:pt>
                <c:pt idx="44">
                  <c:v>0.24799287984276988</c:v>
                </c:pt>
                <c:pt idx="45">
                  <c:v>0.25947390457799574</c:v>
                </c:pt>
                <c:pt idx="46">
                  <c:v>0.27095492931321913</c:v>
                </c:pt>
                <c:pt idx="47">
                  <c:v>0.2816999909243923</c:v>
                </c:pt>
                <c:pt idx="48">
                  <c:v>0.29641925340544856</c:v>
                </c:pt>
                <c:pt idx="49">
                  <c:v>0.30848904863991611</c:v>
                </c:pt>
                <c:pt idx="50">
                  <c:v>0.32173638487286932</c:v>
                </c:pt>
                <c:pt idx="51">
                  <c:v>0.33586687685468386</c:v>
                </c:pt>
                <c:pt idx="52">
                  <c:v>0.34823105733877102</c:v>
                </c:pt>
                <c:pt idx="53">
                  <c:v>0.36236154932058801</c:v>
                </c:pt>
                <c:pt idx="54">
                  <c:v>0.37649204130240255</c:v>
                </c:pt>
                <c:pt idx="55">
                  <c:v>0.3908433222214337</c:v>
                </c:pt>
                <c:pt idx="56">
                  <c:v>0.40696091463819217</c:v>
                </c:pt>
                <c:pt idx="57">
                  <c:v>0.4206498287455761</c:v>
                </c:pt>
                <c:pt idx="58">
                  <c:v>0.43566347647625442</c:v>
                </c:pt>
                <c:pt idx="59">
                  <c:v>0.4515602799557964</c:v>
                </c:pt>
                <c:pt idx="60">
                  <c:v>0.46679471662369121</c:v>
                </c:pt>
                <c:pt idx="61">
                  <c:v>0.48269152010323318</c:v>
                </c:pt>
                <c:pt idx="62">
                  <c:v>0.49858832358277516</c:v>
                </c:pt>
                <c:pt idx="63">
                  <c:v>0.51514749387396441</c:v>
                </c:pt>
                <c:pt idx="64">
                  <c:v>0.53082350841628989</c:v>
                </c:pt>
                <c:pt idx="65">
                  <c:v>0.54716188977026492</c:v>
                </c:pt>
                <c:pt idx="66">
                  <c:v>0.56372106006145406</c:v>
                </c:pt>
                <c:pt idx="67">
                  <c:v>0.57961786354099609</c:v>
                </c:pt>
                <c:pt idx="68">
                  <c:v>0.59639782276940179</c:v>
                </c:pt>
                <c:pt idx="69">
                  <c:v>0.61273620412337682</c:v>
                </c:pt>
                <c:pt idx="70">
                  <c:v>0.62907458547734951</c:v>
                </c:pt>
                <c:pt idx="71">
                  <c:v>0.64497138895689143</c:v>
                </c:pt>
                <c:pt idx="72">
                  <c:v>0.66175134818529713</c:v>
                </c:pt>
                <c:pt idx="73">
                  <c:v>0.67808972953927227</c:v>
                </c:pt>
                <c:pt idx="74">
                  <c:v>0.69442811089324485</c:v>
                </c:pt>
                <c:pt idx="75">
                  <c:v>0.71010412543557277</c:v>
                </c:pt>
                <c:pt idx="76">
                  <c:v>0.72555935104068159</c:v>
                </c:pt>
                <c:pt idx="77">
                  <c:v>0.74123536558300951</c:v>
                </c:pt>
                <c:pt idx="78">
                  <c:v>0.75646980225090432</c:v>
                </c:pt>
                <c:pt idx="79">
                  <c:v>0.77192502785601325</c:v>
                </c:pt>
                <c:pt idx="80">
                  <c:v>0.78715946452390806</c:v>
                </c:pt>
                <c:pt idx="81">
                  <c:v>0.79981803025761722</c:v>
                </c:pt>
                <c:pt idx="82">
                  <c:v>0.81571483373715925</c:v>
                </c:pt>
                <c:pt idx="83">
                  <c:v>0.82866778472049052</c:v>
                </c:pt>
                <c:pt idx="84">
                  <c:v>0.84191512095344134</c:v>
                </c:pt>
                <c:pt idx="85">
                  <c:v>0.85633999818487794</c:v>
                </c:pt>
                <c:pt idx="86">
                  <c:v>0.86840979341934554</c:v>
                </c:pt>
                <c:pt idx="87">
                  <c:v>0.8812155517778657</c:v>
                </c:pt>
                <c:pt idx="88">
                  <c:v>0.89490446588524952</c:v>
                </c:pt>
                <c:pt idx="89">
                  <c:v>0.91080126936479155</c:v>
                </c:pt>
                <c:pt idx="90">
                  <c:v>0.92404860559774238</c:v>
                </c:pt>
                <c:pt idx="91">
                  <c:v>0.93729594183069564</c:v>
                </c:pt>
                <c:pt idx="92">
                  <c:v>0.94936573706516314</c:v>
                </c:pt>
                <c:pt idx="93">
                  <c:v>0.96025799130114498</c:v>
                </c:pt>
                <c:pt idx="94">
                  <c:v>0.9735053275340958</c:v>
                </c:pt>
                <c:pt idx="95">
                  <c:v>0.98616389326780507</c:v>
                </c:pt>
                <c:pt idx="96">
                  <c:v>0.99772902807435149</c:v>
                </c:pt>
                <c:pt idx="97">
                  <c:v>1</c:v>
                </c:pt>
                <c:pt idx="98">
                  <c:v>0.99545805614870286</c:v>
                </c:pt>
                <c:pt idx="99">
                  <c:v>0.98286677847204873</c:v>
                </c:pt>
                <c:pt idx="100">
                  <c:v>0.97129743816193781</c:v>
                </c:pt>
                <c:pt idx="101">
                  <c:v>0.95790290930417588</c:v>
                </c:pt>
                <c:pt idx="102">
                  <c:v>0.94553872882008638</c:v>
                </c:pt>
                <c:pt idx="103">
                  <c:v>0.93317454833599911</c:v>
                </c:pt>
                <c:pt idx="104">
                  <c:v>0.91874967110456263</c:v>
                </c:pt>
                <c:pt idx="105">
                  <c:v>0.90461917912274803</c:v>
                </c:pt>
                <c:pt idx="106">
                  <c:v>0.8931381543875222</c:v>
                </c:pt>
                <c:pt idx="107">
                  <c:v>0.8816571296522987</c:v>
                </c:pt>
                <c:pt idx="108">
                  <c:v>0.86752663767048166</c:v>
                </c:pt>
                <c:pt idx="109">
                  <c:v>0.85162983419093974</c:v>
                </c:pt>
                <c:pt idx="110">
                  <c:v>0.83838249795798891</c:v>
                </c:pt>
                <c:pt idx="111">
                  <c:v>0.82513516172503565</c:v>
                </c:pt>
                <c:pt idx="112">
                  <c:v>0.81100466974322105</c:v>
                </c:pt>
                <c:pt idx="113">
                  <c:v>0.79687417776140645</c:v>
                </c:pt>
                <c:pt idx="114">
                  <c:v>0.78274368577959197</c:v>
                </c:pt>
                <c:pt idx="115">
                  <c:v>0.76861319379777504</c:v>
                </c:pt>
                <c:pt idx="116">
                  <c:v>0.75293717925544945</c:v>
                </c:pt>
                <c:pt idx="117">
                  <c:v>0.7379235315247713</c:v>
                </c:pt>
                <c:pt idx="118">
                  <c:v>0.72268909485687638</c:v>
                </c:pt>
                <c:pt idx="119">
                  <c:v>0.7070130803145509</c:v>
                </c:pt>
                <c:pt idx="120">
                  <c:v>0.69177864364665609</c:v>
                </c:pt>
                <c:pt idx="121">
                  <c:v>0.67588184016711406</c:v>
                </c:pt>
                <c:pt idx="122">
                  <c:v>0.6599850366875698</c:v>
                </c:pt>
                <c:pt idx="123">
                  <c:v>0.64408823320802766</c:v>
                </c:pt>
                <c:pt idx="124">
                  <c:v>0.62752906291683863</c:v>
                </c:pt>
                <c:pt idx="125">
                  <c:v>0.61141147050008005</c:v>
                </c:pt>
                <c:pt idx="126">
                  <c:v>0.59617703383218523</c:v>
                </c:pt>
                <c:pt idx="127">
                  <c:v>0.57961786354099609</c:v>
                </c:pt>
                <c:pt idx="128">
                  <c:v>0.56372106006145406</c:v>
                </c:pt>
                <c:pt idx="129">
                  <c:v>0.54782425658191203</c:v>
                </c:pt>
                <c:pt idx="130">
                  <c:v>0.53192745310237011</c:v>
                </c:pt>
                <c:pt idx="131">
                  <c:v>0.51603064962282807</c:v>
                </c:pt>
                <c:pt idx="132">
                  <c:v>0.5003546350805026</c:v>
                </c:pt>
                <c:pt idx="133">
                  <c:v>0.48512019841260784</c:v>
                </c:pt>
                <c:pt idx="134">
                  <c:v>0.46988576174471303</c:v>
                </c:pt>
                <c:pt idx="135">
                  <c:v>0.45443053613960166</c:v>
                </c:pt>
                <c:pt idx="136">
                  <c:v>0.4394168884089234</c:v>
                </c:pt>
                <c:pt idx="137">
                  <c:v>0.42396166280381203</c:v>
                </c:pt>
                <c:pt idx="138">
                  <c:v>0.41005195975921399</c:v>
                </c:pt>
                <c:pt idx="139">
                  <c:v>0.39592146777739939</c:v>
                </c:pt>
                <c:pt idx="140">
                  <c:v>0.38223255367001546</c:v>
                </c:pt>
                <c:pt idx="141">
                  <c:v>0.36788127275098437</c:v>
                </c:pt>
                <c:pt idx="142">
                  <c:v>0.35352999183195333</c:v>
                </c:pt>
                <c:pt idx="143">
                  <c:v>0.33998827034938039</c:v>
                </c:pt>
                <c:pt idx="144">
                  <c:v>0.32762408986529085</c:v>
                </c:pt>
                <c:pt idx="145">
                  <c:v>0.31555429463082335</c:v>
                </c:pt>
                <c:pt idx="146">
                  <c:v>0.30363169202116685</c:v>
                </c:pt>
                <c:pt idx="147">
                  <c:v>0.29126751153707969</c:v>
                </c:pt>
                <c:pt idx="148">
                  <c:v>0.27669544168083204</c:v>
                </c:pt>
                <c:pt idx="149">
                  <c:v>0.26079863820129007</c:v>
                </c:pt>
                <c:pt idx="150">
                  <c:v>0.24490183472174809</c:v>
                </c:pt>
                <c:pt idx="151">
                  <c:v>0.23165449848879721</c:v>
                </c:pt>
                <c:pt idx="152">
                  <c:v>0.21840716225584539</c:v>
                </c:pt>
                <c:pt idx="153">
                  <c:v>0.20486544077327251</c:v>
                </c:pt>
                <c:pt idx="154">
                  <c:v>0.19220687503956285</c:v>
                </c:pt>
                <c:pt idx="155">
                  <c:v>0.17925392405623258</c:v>
                </c:pt>
                <c:pt idx="156">
                  <c:v>0.16519702838682257</c:v>
                </c:pt>
                <c:pt idx="157">
                  <c:v>0.151066536405007</c:v>
                </c:pt>
                <c:pt idx="158">
                  <c:v>0.13715683336040779</c:v>
                </c:pt>
                <c:pt idx="159">
                  <c:v>0.12435107500188756</c:v>
                </c:pt>
                <c:pt idx="160">
                  <c:v>0.11189857894291309</c:v>
                </c:pt>
                <c:pt idx="161">
                  <c:v>9.9357767309051992E-2</c:v>
                </c:pt>
                <c:pt idx="162">
                  <c:v>8.7552918799243845E-2</c:v>
                </c:pt>
                <c:pt idx="163">
                  <c:v>7.5335930939966017E-2</c:v>
                </c:pt>
                <c:pt idx="164">
                  <c:v>6.5368887488507055E-2</c:v>
                </c:pt>
                <c:pt idx="165">
                  <c:v>5.7168155534775035E-2</c:v>
                </c:pt>
                <c:pt idx="166">
                  <c:v>5.1364560613672408E-2</c:v>
                </c:pt>
                <c:pt idx="167">
                  <c:v>4.7831937618218759E-2</c:v>
                </c:pt>
                <c:pt idx="168">
                  <c:v>4.5434800585589137E-2</c:v>
                </c:pt>
                <c:pt idx="169">
                  <c:v>4.53086354786085E-2</c:v>
                </c:pt>
                <c:pt idx="170">
                  <c:v>4.606562612049158E-2</c:v>
                </c:pt>
                <c:pt idx="171">
                  <c:v>4.8210432939159935E-2</c:v>
                </c:pt>
                <c:pt idx="172">
                  <c:v>5.2121551255555239E-2</c:v>
                </c:pt>
                <c:pt idx="173">
                  <c:v>5.7168155534775035E-2</c:v>
                </c:pt>
                <c:pt idx="174">
                  <c:v>6.3476410883799725E-2</c:v>
                </c:pt>
                <c:pt idx="175">
                  <c:v>7.1298647516590083E-2</c:v>
                </c:pt>
                <c:pt idx="176">
                  <c:v>8.0004039898244159E-2</c:v>
                </c:pt>
                <c:pt idx="177">
                  <c:v>9.1106569312527627E-2</c:v>
                </c:pt>
                <c:pt idx="178">
                  <c:v>0.10227218128030129</c:v>
                </c:pt>
                <c:pt idx="179">
                  <c:v>0.11434197651476855</c:v>
                </c:pt>
                <c:pt idx="180">
                  <c:v>0.12620570207450088</c:v>
                </c:pt>
                <c:pt idx="181">
                  <c:v>0.13874651370836197</c:v>
                </c:pt>
                <c:pt idx="182">
                  <c:v>0.14996259171892773</c:v>
                </c:pt>
                <c:pt idx="183">
                  <c:v>0.16188519432858423</c:v>
                </c:pt>
                <c:pt idx="184">
                  <c:v>0.17358700800102517</c:v>
                </c:pt>
                <c:pt idx="185">
                  <c:v>0.18661355529676119</c:v>
                </c:pt>
                <c:pt idx="186">
                  <c:v>0.20074404727857648</c:v>
                </c:pt>
                <c:pt idx="187">
                  <c:v>0.21487453926039152</c:v>
                </c:pt>
                <c:pt idx="188">
                  <c:v>0.22753310499410093</c:v>
                </c:pt>
                <c:pt idx="189">
                  <c:v>0.24019167072781061</c:v>
                </c:pt>
                <c:pt idx="190">
                  <c:v>0.252555851211897</c:v>
                </c:pt>
                <c:pt idx="191">
                  <c:v>0.26521441694560621</c:v>
                </c:pt>
                <c:pt idx="192">
                  <c:v>0.27846175317855948</c:v>
                </c:pt>
                <c:pt idx="193">
                  <c:v>0.29259224516037408</c:v>
                </c:pt>
                <c:pt idx="194">
                  <c:v>0.30672273714218862</c:v>
                </c:pt>
                <c:pt idx="195">
                  <c:v>0.32114761437362527</c:v>
                </c:pt>
                <c:pt idx="196">
                  <c:v>0.33675003260354758</c:v>
                </c:pt>
                <c:pt idx="197">
                  <c:v>0.35264683608308955</c:v>
                </c:pt>
                <c:pt idx="198">
                  <c:v>0.36854363956263153</c:v>
                </c:pt>
                <c:pt idx="199">
                  <c:v>0.38414605779255157</c:v>
                </c:pt>
                <c:pt idx="200">
                  <c:v>0.39945409077285188</c:v>
                </c:pt>
                <c:pt idx="201">
                  <c:v>0.41476212375315213</c:v>
                </c:pt>
                <c:pt idx="202">
                  <c:v>0.42918700098458878</c:v>
                </c:pt>
                <c:pt idx="203">
                  <c:v>0.44272872246716166</c:v>
                </c:pt>
                <c:pt idx="204">
                  <c:v>0.45803675544746203</c:v>
                </c:pt>
                <c:pt idx="205">
                  <c:v>0.47231444005408757</c:v>
                </c:pt>
                <c:pt idx="206">
                  <c:v>0.48467862053817479</c:v>
                </c:pt>
                <c:pt idx="207">
                  <c:v>0.50366646913874091</c:v>
                </c:pt>
                <c:pt idx="208">
                  <c:v>0.531633067852748</c:v>
                </c:pt>
                <c:pt idx="209">
                  <c:v>0.5466467155834287</c:v>
                </c:pt>
                <c:pt idx="210">
                  <c:v>0.55930528131713797</c:v>
                </c:pt>
                <c:pt idx="211">
                  <c:v>0.57122788392679436</c:v>
                </c:pt>
                <c:pt idx="212">
                  <c:v>0.58270890866201785</c:v>
                </c:pt>
                <c:pt idx="213">
                  <c:v>0.59639782276940179</c:v>
                </c:pt>
                <c:pt idx="214">
                  <c:v>0.61008673687678572</c:v>
                </c:pt>
                <c:pt idx="215">
                  <c:v>0.62156776161201155</c:v>
                </c:pt>
                <c:pt idx="216">
                  <c:v>0.63525667571939537</c:v>
                </c:pt>
                <c:pt idx="217">
                  <c:v>0.65056470869969329</c:v>
                </c:pt>
                <c:pt idx="218">
                  <c:v>0.665283971180752</c:v>
                </c:pt>
                <c:pt idx="219">
                  <c:v>0.68000323366180815</c:v>
                </c:pt>
                <c:pt idx="220">
                  <c:v>0.69413372564362519</c:v>
                </c:pt>
                <c:pt idx="221">
                  <c:v>0.70708667662695401</c:v>
                </c:pt>
                <c:pt idx="222">
                  <c:v>0.71945085711104362</c:v>
                </c:pt>
                <c:pt idx="223">
                  <c:v>0.73152065234551111</c:v>
                </c:pt>
                <c:pt idx="224">
                  <c:v>0.74454719964124538</c:v>
                </c:pt>
                <c:pt idx="225">
                  <c:v>0.75624901331368777</c:v>
                </c:pt>
                <c:pt idx="226">
                  <c:v>0.76931971839686597</c:v>
                </c:pt>
                <c:pt idx="227">
                  <c:v>0.78173436492374737</c:v>
                </c:pt>
                <c:pt idx="228">
                  <c:v>0.79182757348218602</c:v>
                </c:pt>
                <c:pt idx="229">
                  <c:v>0.79485553604971726</c:v>
                </c:pt>
                <c:pt idx="230">
                  <c:v>0.79321538965897076</c:v>
                </c:pt>
                <c:pt idx="231">
                  <c:v>0.78514082281221897</c:v>
                </c:pt>
                <c:pt idx="232">
                  <c:v>0.77408875944072997</c:v>
                </c:pt>
                <c:pt idx="233">
                  <c:v>0.76260773470550414</c:v>
                </c:pt>
                <c:pt idx="234">
                  <c:v>0.75028771200885835</c:v>
                </c:pt>
                <c:pt idx="235">
                  <c:v>0.73770274258755475</c:v>
                </c:pt>
                <c:pt idx="236">
                  <c:v>0.72511777316625092</c:v>
                </c:pt>
                <c:pt idx="237">
                  <c:v>0.71238561112013621</c:v>
                </c:pt>
                <c:pt idx="238">
                  <c:v>0.70090458638491038</c:v>
                </c:pt>
                <c:pt idx="239">
                  <c:v>0.69001233214892876</c:v>
                </c:pt>
                <c:pt idx="240">
                  <c:v>0.67676499591597539</c:v>
                </c:pt>
                <c:pt idx="241">
                  <c:v>0.66322327443340257</c:v>
                </c:pt>
                <c:pt idx="242">
                  <c:v>0.65174224969817918</c:v>
                </c:pt>
                <c:pt idx="243">
                  <c:v>0.63996683971333357</c:v>
                </c:pt>
                <c:pt idx="244">
                  <c:v>0.62730827397962208</c:v>
                </c:pt>
                <c:pt idx="245">
                  <c:v>0.61317778199780748</c:v>
                </c:pt>
                <c:pt idx="246">
                  <c:v>0.59926807895320944</c:v>
                </c:pt>
                <c:pt idx="247">
                  <c:v>0.58579995378303962</c:v>
                </c:pt>
                <c:pt idx="248">
                  <c:v>0.57237598640031595</c:v>
                </c:pt>
                <c:pt idx="249">
                  <c:v>0.56124822396463558</c:v>
                </c:pt>
                <c:pt idx="250">
                  <c:v>0.54731959615399095</c:v>
                </c:pt>
                <c:pt idx="251">
                  <c:v>0.54971673318662029</c:v>
                </c:pt>
                <c:pt idx="252">
                  <c:v>0.5609244001900543</c:v>
                </c:pt>
                <c:pt idx="253">
                  <c:v>0.57211103967565813</c:v>
                </c:pt>
                <c:pt idx="254">
                  <c:v>0.58462241278455629</c:v>
                </c:pt>
                <c:pt idx="255">
                  <c:v>0.59669220801902378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F-4CC7-B29B-86E3035E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0"/>
          <c:order val="2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'CH3 Data'!$G$8:$G$51</c:f>
              <c:numCache>
                <c:formatCode>General</c:formatCode>
                <c:ptCount val="44"/>
                <c:pt idx="0" formatCode="0.00">
                  <c:v>3.7594912190658998</c:v>
                </c:pt>
                <c:pt idx="1">
                  <c:v>3.7596912190658998</c:v>
                </c:pt>
                <c:pt idx="2">
                  <c:v>4.3635563527786996</c:v>
                </c:pt>
                <c:pt idx="3" formatCode="0.00">
                  <c:v>4.3637563527787</c:v>
                </c:pt>
                <c:pt idx="4">
                  <c:v>4.3639563527787004</c:v>
                </c:pt>
                <c:pt idx="5">
                  <c:v>4.4393572633303995</c:v>
                </c:pt>
                <c:pt idx="6" formatCode="0.00">
                  <c:v>4.4395572633303999</c:v>
                </c:pt>
                <c:pt idx="7">
                  <c:v>4.4397572633304003</c:v>
                </c:pt>
                <c:pt idx="8">
                  <c:v>4.7206634952220998</c:v>
                </c:pt>
                <c:pt idx="9" formatCode="0.00">
                  <c:v>4.7208634952221002</c:v>
                </c:pt>
                <c:pt idx="10">
                  <c:v>4.7210634952221007</c:v>
                </c:pt>
                <c:pt idx="11">
                  <c:v>5.5095636576922997</c:v>
                </c:pt>
                <c:pt idx="12" formatCode="0.00">
                  <c:v>5.5097636576923001</c:v>
                </c:pt>
                <c:pt idx="13">
                  <c:v>5.5099636576923006</c:v>
                </c:pt>
                <c:pt idx="14">
                  <c:v>5.5820786157776991</c:v>
                </c:pt>
                <c:pt idx="15" formatCode="0.00">
                  <c:v>5.5822786157776996</c:v>
                </c:pt>
                <c:pt idx="16">
                  <c:v>5.5824786157777</c:v>
                </c:pt>
                <c:pt idx="17">
                  <c:v>6.0417803152979994</c:v>
                </c:pt>
                <c:pt idx="18" formatCode="0.00">
                  <c:v>6.0419803152979998</c:v>
                </c:pt>
                <c:pt idx="19">
                  <c:v>6.0421803152980003</c:v>
                </c:pt>
                <c:pt idx="20">
                  <c:v>6.3219381875249994</c:v>
                </c:pt>
                <c:pt idx="21" formatCode="0.00">
                  <c:v>6.3221381875249998</c:v>
                </c:pt>
                <c:pt idx="22">
                  <c:v>6.3223381875250002</c:v>
                </c:pt>
                <c:pt idx="23">
                  <c:v>6.3640533744408998</c:v>
                </c:pt>
                <c:pt idx="24" formatCode="0.00">
                  <c:v>6.3642533744409002</c:v>
                </c:pt>
                <c:pt idx="25">
                  <c:v>6.3644533744409006</c:v>
                </c:pt>
                <c:pt idx="26">
                  <c:v>6.4276862671153996</c:v>
                </c:pt>
                <c:pt idx="27" formatCode="0.00">
                  <c:v>6.4278862671154</c:v>
                </c:pt>
                <c:pt idx="28">
                  <c:v>6.4280862671154004</c:v>
                </c:pt>
              </c:numCache>
            </c:numRef>
          </c:xVal>
          <c:yVal>
            <c:numRef>
              <c:f>'CH3 Data'!$I$8:$I$51</c:f>
              <c:numCache>
                <c:formatCode>0.00E+00</c:formatCode>
                <c:ptCount val="44"/>
                <c:pt idx="0">
                  <c:v>9.3504147825683556E-6</c:v>
                </c:pt>
                <c:pt idx="1">
                  <c:v>0</c:v>
                </c:pt>
                <c:pt idx="2">
                  <c:v>0</c:v>
                </c:pt>
                <c:pt idx="3">
                  <c:v>0.9898296412411739</c:v>
                </c:pt>
                <c:pt idx="4">
                  <c:v>0</c:v>
                </c:pt>
                <c:pt idx="5">
                  <c:v>0</c:v>
                </c:pt>
                <c:pt idx="6">
                  <c:v>1.315316083918799E-3</c:v>
                </c:pt>
                <c:pt idx="7">
                  <c:v>0</c:v>
                </c:pt>
                <c:pt idx="8">
                  <c:v>0</c:v>
                </c:pt>
                <c:pt idx="9">
                  <c:v>2.7559648764243518E-2</c:v>
                </c:pt>
                <c:pt idx="10">
                  <c:v>0</c:v>
                </c:pt>
                <c:pt idx="11">
                  <c:v>0</c:v>
                </c:pt>
                <c:pt idx="12">
                  <c:v>1.4258781359607401E-2</c:v>
                </c:pt>
                <c:pt idx="13">
                  <c:v>0</c:v>
                </c:pt>
                <c:pt idx="14">
                  <c:v>0</c:v>
                </c:pt>
                <c:pt idx="15">
                  <c:v>4.7493887120098437E-2</c:v>
                </c:pt>
                <c:pt idx="16">
                  <c:v>0</c:v>
                </c:pt>
                <c:pt idx="17">
                  <c:v>0</c:v>
                </c:pt>
                <c:pt idx="18">
                  <c:v>0.74832878099061773</c:v>
                </c:pt>
                <c:pt idx="19">
                  <c:v>0</c:v>
                </c:pt>
                <c:pt idx="20">
                  <c:v>0</c:v>
                </c:pt>
                <c:pt idx="21">
                  <c:v>1.8815653289860235E-2</c:v>
                </c:pt>
                <c:pt idx="22">
                  <c:v>0</c:v>
                </c:pt>
                <c:pt idx="23">
                  <c:v>0</c:v>
                </c:pt>
                <c:pt idx="24">
                  <c:v>2.0949714289679292E-2</c:v>
                </c:pt>
                <c:pt idx="25">
                  <c:v>0</c:v>
                </c:pt>
                <c:pt idx="26">
                  <c:v>0</c:v>
                </c:pt>
                <c:pt idx="27">
                  <c:v>2.3172926510859941E-2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1F-4CC7-B29B-86E3035E2519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'CH3 Data'!$Q$5:$Q$303</c:f>
              <c:numCache>
                <c:formatCode>General</c:formatCode>
                <c:ptCount val="299"/>
                <c:pt idx="0">
                  <c:v>6.4777293846378781</c:v>
                </c:pt>
                <c:pt idx="1">
                  <c:v>6.4541249568958357</c:v>
                </c:pt>
                <c:pt idx="2">
                  <c:v>6.4306919306000507</c:v>
                </c:pt>
                <c:pt idx="3">
                  <c:v>6.407428445579793</c:v>
                </c:pt>
                <c:pt idx="4">
                  <c:v>6.3843326684845003</c:v>
                </c:pt>
                <c:pt idx="5">
                  <c:v>6.3614027923021546</c:v>
                </c:pt>
                <c:pt idx="6">
                  <c:v>6.3386370358879853</c:v>
                </c:pt>
                <c:pt idx="7">
                  <c:v>6.3160336435032596</c:v>
                </c:pt>
                <c:pt idx="8">
                  <c:v>6.2935908843639083</c:v>
                </c:pt>
                <c:pt idx="9">
                  <c:v>6.2713070521987353</c:v>
                </c:pt>
                <c:pt idx="10">
                  <c:v>6.2491804648169849</c:v>
                </c:pt>
                <c:pt idx="11">
                  <c:v>6.2272094636850328</c:v>
                </c:pt>
                <c:pt idx="12">
                  <c:v>6.2053924135119614</c:v>
                </c:pt>
                <c:pt idx="13">
                  <c:v>6.1837277018438401</c:v>
                </c:pt>
                <c:pt idx="14">
                  <c:v>6.1622137386664511</c:v>
                </c:pt>
                <c:pt idx="15">
                  <c:v>6.1408489560162947</c:v>
                </c:pt>
                <c:pt idx="16">
                  <c:v>6.1196318075996539</c:v>
                </c:pt>
                <c:pt idx="17">
                  <c:v>6.0985607684195271</c:v>
                </c:pt>
                <c:pt idx="18">
                  <c:v>6.077634334410245</c:v>
                </c:pt>
                <c:pt idx="19">
                  <c:v>6.0568510220795799</c:v>
                </c:pt>
                <c:pt idx="20">
                  <c:v>6.036209368158179</c:v>
                </c:pt>
                <c:pt idx="21">
                  <c:v>6.0157079292561377</c:v>
                </c:pt>
                <c:pt idx="22">
                  <c:v>5.9953452815265464</c:v>
                </c:pt>
                <c:pt idx="23">
                  <c:v>5.9751200203358552</c:v>
                </c:pt>
                <c:pt idx="24">
                  <c:v>5.9550307599408745</c:v>
                </c:pt>
                <c:pt idx="25">
                  <c:v>5.9350761331722826</c:v>
                </c:pt>
                <c:pt idx="26">
                  <c:v>5.9152547911244753</c:v>
                </c:pt>
                <c:pt idx="27">
                  <c:v>5.8955654028515925</c:v>
                </c:pt>
                <c:pt idx="28">
                  <c:v>5.8760066550696202</c:v>
                </c:pt>
                <c:pt idx="29">
                  <c:v>5.8565772518643833</c:v>
                </c:pt>
                <c:pt idx="30">
                  <c:v>5.8372759144053195</c:v>
                </c:pt>
                <c:pt idx="31">
                  <c:v>5.8181013806648991</c:v>
                </c:pt>
                <c:pt idx="32">
                  <c:v>5.799052405143545</c:v>
                </c:pt>
                <c:pt idx="33">
                  <c:v>5.7801277585999529</c:v>
                </c:pt>
                <c:pt idx="34">
                  <c:v>5.7613262277866637</c:v>
                </c:pt>
                <c:pt idx="35">
                  <c:v>5.7426466151907825</c:v>
                </c:pt>
                <c:pt idx="36">
                  <c:v>5.7240877387797324</c:v>
                </c:pt>
                <c:pt idx="37">
                  <c:v>5.7056484317519089</c:v>
                </c:pt>
                <c:pt idx="38">
                  <c:v>5.6873275422921559</c:v>
                </c:pt>
                <c:pt idx="39">
                  <c:v>5.6691239333319157</c:v>
                </c:pt>
                <c:pt idx="40">
                  <c:v>5.6510364823139918</c:v>
                </c:pt>
                <c:pt idx="41">
                  <c:v>5.6330640809617902</c:v>
                </c:pt>
                <c:pt idx="42">
                  <c:v>5.6152056350529431</c:v>
                </c:pt>
                <c:pt idx="43">
                  <c:v>5.5974600641972456</c:v>
                </c:pt>
                <c:pt idx="44">
                  <c:v>5.579826301618767</c:v>
                </c:pt>
                <c:pt idx="45">
                  <c:v>5.5623032939420813</c:v>
                </c:pt>
                <c:pt idx="46">
                  <c:v>5.5448900009825133</c:v>
                </c:pt>
                <c:pt idx="47">
                  <c:v>5.5275853955403029</c:v>
                </c:pt>
                <c:pt idx="48">
                  <c:v>5.5103884631986215</c:v>
                </c:pt>
                <c:pt idx="49">
                  <c:v>5.4932982021253434</c:v>
                </c:pt>
                <c:pt idx="50">
                  <c:v>5.4763136228784886</c:v>
                </c:pt>
                <c:pt idx="51">
                  <c:v>5.4594337482152797</c:v>
                </c:pt>
                <c:pt idx="52">
                  <c:v>5.4426576129046964</c:v>
                </c:pt>
                <c:pt idx="53">
                  <c:v>5.4259842635435005</c:v>
                </c:pt>
                <c:pt idx="54">
                  <c:v>5.4094127583756109</c:v>
                </c:pt>
                <c:pt idx="55">
                  <c:v>5.3929421671147884</c:v>
                </c:pt>
                <c:pt idx="56">
                  <c:v>5.3765715707705546</c:v>
                </c:pt>
                <c:pt idx="57">
                  <c:v>5.3603000614772585</c:v>
                </c:pt>
                <c:pt idx="58">
                  <c:v>5.3441267423262495</c:v>
                </c:pt>
                <c:pt idx="59">
                  <c:v>5.3280507272010746</c:v>
                </c:pt>
                <c:pt idx="60">
                  <c:v>5.3120711406156378</c:v>
                </c:pt>
                <c:pt idx="61">
                  <c:v>5.2961871175552755</c:v>
                </c:pt>
                <c:pt idx="62">
                  <c:v>5.2803978033206551</c:v>
                </c:pt>
                <c:pt idx="63">
                  <c:v>5.2647023533744797</c:v>
                </c:pt>
                <c:pt idx="64">
                  <c:v>5.2490999331908972</c:v>
                </c:pt>
                <c:pt idx="65">
                  <c:v>5.2335897181075977</c:v>
                </c:pt>
                <c:pt idx="66">
                  <c:v>5.2181708931805133</c:v>
                </c:pt>
                <c:pt idx="67">
                  <c:v>5.2028426530410821</c:v>
                </c:pt>
                <c:pt idx="68">
                  <c:v>5.1876042017560247</c:v>
                </c:pt>
                <c:pt idx="69">
                  <c:v>5.1724547526895703</c:v>
                </c:pt>
                <c:pt idx="70">
                  <c:v>5.1573935283680941</c:v>
                </c:pt>
                <c:pt idx="71">
                  <c:v>5.1424197603471171</c:v>
                </c:pt>
                <c:pt idx="72">
                  <c:v>5.1275326890806028</c:v>
                </c:pt>
                <c:pt idx="73">
                  <c:v>5.1127315637925355</c:v>
                </c:pt>
                <c:pt idx="74">
                  <c:v>5.098015642350699</c:v>
                </c:pt>
                <c:pt idx="75">
                  <c:v>5.0833841911426401</c:v>
                </c:pt>
                <c:pt idx="76">
                  <c:v>5.0688364849537608</c:v>
                </c:pt>
                <c:pt idx="77">
                  <c:v>5.0543718068474925</c:v>
                </c:pt>
                <c:pt idx="78">
                  <c:v>5.0399894480475202</c:v>
                </c:pt>
                <c:pt idx="79">
                  <c:v>5.0256887078220105</c:v>
                </c:pt>
                <c:pt idx="80">
                  <c:v>5.0114688933698055</c:v>
                </c:pt>
                <c:pt idx="81">
                  <c:v>4.9973293197085447</c:v>
                </c:pt>
                <c:pt idx="82">
                  <c:v>4.9832693095646698</c:v>
                </c:pt>
                <c:pt idx="83">
                  <c:v>4.9692881932652906</c:v>
                </c:pt>
                <c:pt idx="84">
                  <c:v>4.955385308631854</c:v>
                </c:pt>
                <c:pt idx="85">
                  <c:v>4.9415600008756071</c:v>
                </c:pt>
                <c:pt idx="86">
                  <c:v>4.9278116224947928</c:v>
                </c:pt>
                <c:pt idx="87">
                  <c:v>4.9141395331735627</c:v>
                </c:pt>
                <c:pt idx="88">
                  <c:v>4.9005430996825687</c:v>
                </c:pt>
                <c:pt idx="89">
                  <c:v>4.8870216957811978</c:v>
                </c:pt>
                <c:pt idx="90">
                  <c:v>4.8735747021214229</c:v>
                </c:pt>
                <c:pt idx="91">
                  <c:v>4.860201506153234</c:v>
                </c:pt>
                <c:pt idx="92">
                  <c:v>4.846901502031626</c:v>
                </c:pt>
                <c:pt idx="93">
                  <c:v>4.8336740905251068</c:v>
                </c:pt>
                <c:pt idx="94">
                  <c:v>4.8205186789256995</c:v>
                </c:pt>
                <c:pt idx="95">
                  <c:v>4.8074346809604114</c:v>
                </c:pt>
                <c:pt idx="96">
                  <c:v>4.7944215167041371</c:v>
                </c:pt>
                <c:pt idx="97">
                  <c:v>4.7814786124939834</c:v>
                </c:pt>
                <c:pt idx="98">
                  <c:v>4.7686054008449617</c:v>
                </c:pt>
                <c:pt idx="99">
                  <c:v>4.7558013203670502</c:v>
                </c:pt>
                <c:pt idx="100">
                  <c:v>4.7430658156835888</c:v>
                </c:pt>
                <c:pt idx="101">
                  <c:v>4.7303983373509721</c:v>
                </c:pt>
                <c:pt idx="102">
                  <c:v>4.7177983417796421</c:v>
                </c:pt>
                <c:pt idx="103">
                  <c:v>4.7052652911563184</c:v>
                </c:pt>
                <c:pt idx="104">
                  <c:v>4.692798653367487</c:v>
                </c:pt>
                <c:pt idx="105">
                  <c:v>4.6803979019240849</c:v>
                </c:pt>
                <c:pt idx="106">
                  <c:v>4.6680625158873861</c:v>
                </c:pt>
                <c:pt idx="107">
                  <c:v>4.6557919797960565</c:v>
                </c:pt>
                <c:pt idx="108">
                  <c:v>4.6435857835943439</c:v>
                </c:pt>
                <c:pt idx="109">
                  <c:v>4.6314434225614116</c:v>
                </c:pt>
                <c:pt idx="110">
                  <c:v>4.6193643972417657</c:v>
                </c:pt>
                <c:pt idx="111">
                  <c:v>4.607348213376774</c:v>
                </c:pt>
                <c:pt idx="112">
                  <c:v>4.5953943818372496</c:v>
                </c:pt>
                <c:pt idx="113">
                  <c:v>4.583502418557079</c:v>
                </c:pt>
                <c:pt idx="114">
                  <c:v>4.5716718444678834</c:v>
                </c:pt>
                <c:pt idx="115">
                  <c:v>4.559902185434682</c:v>
                </c:pt>
                <c:pt idx="116">
                  <c:v>4.5481929721925525</c:v>
                </c:pt>
                <c:pt idx="117">
                  <c:v>4.5365437402842659</c:v>
                </c:pt>
                <c:pt idx="118">
                  <c:v>4.5249540299988684</c:v>
                </c:pt>
                <c:pt idx="119">
                  <c:v>4.5134233863112119</c:v>
                </c:pt>
                <c:pt idx="120">
                  <c:v>4.5019513588224038</c:v>
                </c:pt>
                <c:pt idx="121">
                  <c:v>4.4905375017011586</c:v>
                </c:pt>
                <c:pt idx="122">
                  <c:v>4.4791813736260471</c:v>
                </c:pt>
                <c:pt idx="123">
                  <c:v>4.4678825377286122</c:v>
                </c:pt>
                <c:pt idx="124">
                  <c:v>4.4566405615373474</c:v>
                </c:pt>
                <c:pt idx="125">
                  <c:v>4.4454550169225167</c:v>
                </c:pt>
                <c:pt idx="126">
                  <c:v>4.4343254800418093</c:v>
                </c:pt>
                <c:pt idx="127">
                  <c:v>4.423251531286799</c:v>
                </c:pt>
                <c:pt idx="128">
                  <c:v>4.412232755230213</c:v>
                </c:pt>
                <c:pt idx="129">
                  <c:v>4.401268740573979</c:v>
                </c:pt>
                <c:pt idx="130">
                  <c:v>4.3903590800980528</c:v>
                </c:pt>
                <c:pt idx="131">
                  <c:v>4.3795033706099957</c:v>
                </c:pt>
                <c:pt idx="132">
                  <c:v>4.3687012128953135</c:v>
                </c:pt>
                <c:pt idx="133">
                  <c:v>4.3579522116685059</c:v>
                </c:pt>
                <c:pt idx="134">
                  <c:v>4.3472559755248597</c:v>
                </c:pt>
                <c:pt idx="135">
                  <c:v>4.336612116892935</c:v>
                </c:pt>
                <c:pt idx="136">
                  <c:v>4.3260202519877522</c:v>
                </c:pt>
                <c:pt idx="137">
                  <c:v>4.315480000764671</c:v>
                </c:pt>
                <c:pt idx="138">
                  <c:v>4.3049909868739231</c:v>
                </c:pt>
                <c:pt idx="139">
                  <c:v>4.2945528376158295</c:v>
                </c:pt>
                <c:pt idx="140">
                  <c:v>4.2841651838966479</c:v>
                </c:pt>
                <c:pt idx="141">
                  <c:v>4.2738276601850735</c:v>
                </c:pt>
                <c:pt idx="142">
                  <c:v>4.2635399044693596</c:v>
                </c:pt>
                <c:pt idx="143">
                  <c:v>4.2533015582150595</c:v>
                </c:pt>
                <c:pt idx="144">
                  <c:v>4.243112266323374</c:v>
                </c:pt>
                <c:pt idx="145">
                  <c:v>4.2329716770900987</c:v>
                </c:pt>
                <c:pt idx="146">
                  <c:v>4.2228794421651559</c:v>
                </c:pt>
                <c:pt idx="147">
                  <c:v>4.2128352165127074</c:v>
                </c:pt>
                <c:pt idx="148">
                  <c:v>4.2028386583718298</c:v>
                </c:pt>
                <c:pt idx="149">
                  <c:v>4.1928894292177548</c:v>
                </c:pt>
                <c:pt idx="150">
                  <c:v>4.1829871937236502</c:v>
                </c:pt>
                <c:pt idx="151">
                  <c:v>4.1731316197229544</c:v>
                </c:pt>
                <c:pt idx="152">
                  <c:v>4.1633223781722295</c:v>
                </c:pt>
                <c:pt idx="153">
                  <c:v>4.1535591431145393</c:v>
                </c:pt>
                <c:pt idx="154">
                  <c:v>4.1438415916433486</c:v>
                </c:pt>
                <c:pt idx="155">
                  <c:v>4.1341694038669221</c:v>
                </c:pt>
                <c:pt idx="156">
                  <c:v>4.12454226287322</c:v>
                </c:pt>
                <c:pt idx="157">
                  <c:v>4.1149598546952868</c:v>
                </c:pt>
                <c:pt idx="158">
                  <c:v>4.1054218682771193</c:v>
                </c:pt>
                <c:pt idx="159">
                  <c:v>4.0959279954400065</c:v>
                </c:pt>
                <c:pt idx="160">
                  <c:v>4.0864779308493411</c:v>
                </c:pt>
                <c:pt idx="161">
                  <c:v>4.0770713719818801</c:v>
                </c:pt>
                <c:pt idx="162">
                  <c:v>4.0677080190934705</c:v>
                </c:pt>
                <c:pt idx="163">
                  <c:v>4.0583875751872007</c:v>
                </c:pt>
                <c:pt idx="164">
                  <c:v>4.0491097459820047</c:v>
                </c:pt>
                <c:pt idx="165">
                  <c:v>4.039874239881688</c:v>
                </c:pt>
                <c:pt idx="166">
                  <c:v>4.030680767944375</c:v>
                </c:pt>
                <c:pt idx="167">
                  <c:v>4.0215290438523832</c:v>
                </c:pt>
                <c:pt idx="168">
                  <c:v>4.0124187838824916</c:v>
                </c:pt>
                <c:pt idx="169">
                  <c:v>4.0033497068766222</c:v>
                </c:pt>
                <c:pt idx="170">
                  <c:v>3.994321534212919</c:v>
                </c:pt>
                <c:pt idx="171">
                  <c:v>3.9853339897772093</c:v>
                </c:pt>
                <c:pt idx="172">
                  <c:v>3.9763867999348617</c:v>
                </c:pt>
                <c:pt idx="173">
                  <c:v>3.9674796935030079</c:v>
                </c:pt>
                <c:pt idx="174">
                  <c:v>3.9586124017231481</c:v>
                </c:pt>
                <c:pt idx="175">
                  <c:v>3.949784658234119</c:v>
                </c:pt>
                <c:pt idx="176">
                  <c:v>3.9409961990454221</c:v>
                </c:pt>
                <c:pt idx="177">
                  <c:v>3.9322467625109097</c:v>
                </c:pt>
                <c:pt idx="178">
                  <c:v>3.9235360893028162</c:v>
                </c:pt>
                <c:pt idx="179">
                  <c:v>3.9148639223861381</c:v>
                </c:pt>
                <c:pt idx="180">
                  <c:v>3.9062300069933524</c:v>
                </c:pt>
                <c:pt idx="181">
                  <c:v>3.8976340905994649</c:v>
                </c:pt>
                <c:pt idx="182">
                  <c:v>3.8890759228973959</c:v>
                </c:pt>
                <c:pt idx="183">
                  <c:v>3.8805552557736775</c:v>
                </c:pt>
                <c:pt idx="184">
                  <c:v>3.8720718432844783</c:v>
                </c:pt>
                <c:pt idx="185">
                  <c:v>3.8636254416319415</c:v>
                </c:pt>
                <c:pt idx="186">
                  <c:v>3.8552158091408266</c:v>
                </c:pt>
                <c:pt idx="187">
                  <c:v>3.8468427062354635</c:v>
                </c:pt>
                <c:pt idx="188">
                  <c:v>3.8385058954169966</c:v>
                </c:pt>
                <c:pt idx="189">
                  <c:v>3.830205141240933</c:v>
                </c:pt>
                <c:pt idx="190">
                  <c:v>3.8219402102949753</c:v>
                </c:pt>
                <c:pt idx="191">
                  <c:v>3.813710871177145</c:v>
                </c:pt>
                <c:pt idx="192">
                  <c:v>3.8055168944741862</c:v>
                </c:pt>
                <c:pt idx="193">
                  <c:v>3.7973580527402446</c:v>
                </c:pt>
                <c:pt idx="194">
                  <c:v>3.7892341204758249</c:v>
                </c:pt>
                <c:pt idx="195">
                  <c:v>3.7811448741070142</c:v>
                </c:pt>
                <c:pt idx="196">
                  <c:v>3.7730900919649719</c:v>
                </c:pt>
                <c:pt idx="197">
                  <c:v>3.7650695542656845</c:v>
                </c:pt>
                <c:pt idx="198">
                  <c:v>3.7570830430899695</c:v>
                </c:pt>
                <c:pt idx="199">
                  <c:v>3.7491303423637437</c:v>
                </c:pt>
                <c:pt idx="200">
                  <c:v>3.7412112378385336</c:v>
                </c:pt>
                <c:pt idx="201">
                  <c:v>3.7333255170722368</c:v>
                </c:pt>
                <c:pt idx="202">
                  <c:v>3.7254729694101258</c:v>
                </c:pt>
                <c:pt idx="203">
                  <c:v>3.7176533859660865</c:v>
                </c:pt>
                <c:pt idx="204">
                  <c:v>3.7098665596040994</c:v>
                </c:pt>
                <c:pt idx="205">
                  <c:v>3.7021122849199464</c:v>
                </c:pt>
                <c:pt idx="206">
                  <c:v>3.6943903582231519</c:v>
                </c:pt>
                <c:pt idx="207">
                  <c:v>3.686700577519149</c:v>
                </c:pt>
                <c:pt idx="208">
                  <c:v>3.6790427424916614</c:v>
                </c:pt>
                <c:pt idx="209">
                  <c:v>3.6714166544853124</c:v>
                </c:pt>
                <c:pt idx="210">
                  <c:v>3.6638221164884457</c:v>
                </c:pt>
                <c:pt idx="211">
                  <c:v>3.6562589331161601</c:v>
                </c:pt>
                <c:pt idx="212">
                  <c:v>3.6487269105935547</c:v>
                </c:pt>
                <c:pt idx="213">
                  <c:v>3.6412258567391773</c:v>
                </c:pt>
                <c:pt idx="214">
                  <c:v>3.633755580948681</c:v>
                </c:pt>
                <c:pt idx="215">
                  <c:v>3.6263158941786782</c:v>
                </c:pt>
                <c:pt idx="216">
                  <c:v>3.6189066089307933</c:v>
                </c:pt>
                <c:pt idx="217">
                  <c:v>3.6115275392359156</c:v>
                </c:pt>
                <c:pt idx="218">
                  <c:v>3.6041785006386333</c:v>
                </c:pt>
                <c:pt idx="219">
                  <c:v>3.596859310181868</c:v>
                </c:pt>
                <c:pt idx="220">
                  <c:v>3.5895697863916909</c:v>
                </c:pt>
                <c:pt idx="221">
                  <c:v>3.5823097492623224</c:v>
                </c:pt>
                <c:pt idx="222">
                  <c:v>3.5750790202413203</c:v>
                </c:pt>
                <c:pt idx="223">
                  <c:v>3.5678774222149352</c:v>
                </c:pt>
                <c:pt idx="224">
                  <c:v>3.560704779493653</c:v>
                </c:pt>
                <c:pt idx="225">
                  <c:v>3.5535609177979075</c:v>
                </c:pt>
                <c:pt idx="226">
                  <c:v>3.5464456642439641</c:v>
                </c:pt>
                <c:pt idx="227">
                  <c:v>3.5393588473299737</c:v>
                </c:pt>
                <c:pt idx="228">
                  <c:v>3.5323002969221933</c:v>
                </c:pt>
                <c:pt idx="229">
                  <c:v>3.5252698442413704</c:v>
                </c:pt>
                <c:pt idx="230">
                  <c:v>3.5182673218492906</c:v>
                </c:pt>
                <c:pt idx="231">
                  <c:v>3.511292563635485</c:v>
                </c:pt>
                <c:pt idx="232">
                  <c:v>3.5043454048040981</c:v>
                </c:pt>
                <c:pt idx="233">
                  <c:v>3.4974256818609026</c:v>
                </c:pt>
                <c:pt idx="234">
                  <c:v>3.4905332326004785</c:v>
                </c:pt>
                <c:pt idx="235">
                  <c:v>3.4836678960935377</c:v>
                </c:pt>
                <c:pt idx="236">
                  <c:v>3.4768295126743967</c:v>
                </c:pt>
                <c:pt idx="237">
                  <c:v>3.4700179239286029</c:v>
                </c:pt>
                <c:pt idx="238">
                  <c:v>3.4632329726806983</c:v>
                </c:pt>
                <c:pt idx="239">
                  <c:v>3.4564745029821298</c:v>
                </c:pt>
                <c:pt idx="240">
                  <c:v>3.4497423600993042</c:v>
                </c:pt>
                <c:pt idx="241">
                  <c:v>3.4430363905017769</c:v>
                </c:pt>
                <c:pt idx="242">
                  <c:v>3.4363564418505819</c:v>
                </c:pt>
                <c:pt idx="243">
                  <c:v>3.4297023629866943</c:v>
                </c:pt>
                <c:pt idx="244">
                  <c:v>3.4230740039196301</c:v>
                </c:pt>
                <c:pt idx="245">
                  <c:v>3.4164712158161752</c:v>
                </c:pt>
                <c:pt idx="246">
                  <c:v>3.409893850989246</c:v>
                </c:pt>
                <c:pt idx="247">
                  <c:v>3.4033417628868787</c:v>
                </c:pt>
                <c:pt idx="248">
                  <c:v>3.3968148060813421</c:v>
                </c:pt>
                <c:pt idx="249">
                  <c:v>3.390312836258381</c:v>
                </c:pt>
                <c:pt idx="250">
                  <c:v>3.3838357102065775</c:v>
                </c:pt>
                <c:pt idx="251">
                  <c:v>3.3773832858068369</c:v>
                </c:pt>
                <c:pt idx="252">
                  <c:v>3.3709554220219955</c:v>
                </c:pt>
                <c:pt idx="253">
                  <c:v>3.3645519788865399</c:v>
                </c:pt>
                <c:pt idx="254">
                  <c:v>3.3581728174964516</c:v>
                </c:pt>
                <c:pt idx="255">
                  <c:v>3.3518177999991621</c:v>
                </c:pt>
                <c:pt idx="256">
                  <c:v>3.3454867895836209</c:v>
                </c:pt>
                <c:pt idx="257">
                  <c:v>3.3391796504704816</c:v>
                </c:pt>
                <c:pt idx="258">
                  <c:v>3.3328962479023923</c:v>
                </c:pt>
                <c:pt idx="259">
                  <c:v>3.3266364481343973</c:v>
                </c:pt>
                <c:pt idx="260">
                  <c:v>3.3204001184244509</c:v>
                </c:pt>
                <c:pt idx="261">
                  <c:v>3.3141871270240304</c:v>
                </c:pt>
                <c:pt idx="262">
                  <c:v>3.307997343168863</c:v>
                </c:pt>
                <c:pt idx="263">
                  <c:v>3.301830637069747</c:v>
                </c:pt>
                <c:pt idx="264">
                  <c:v>3.295686879903482</c:v>
                </c:pt>
                <c:pt idx="265">
                  <c:v>3.2895659438039</c:v>
                </c:pt>
                <c:pt idx="266">
                  <c:v>3.2834677018529921</c:v>
                </c:pt>
                <c:pt idx="267">
                  <c:v>3.2773920280721383</c:v>
                </c:pt>
                <c:pt idx="268">
                  <c:v>3.27133879741343</c:v>
                </c:pt>
                <c:pt idx="269">
                  <c:v>3.2653078857510929</c:v>
                </c:pt>
                <c:pt idx="270">
                  <c:v>3.2592991698730023</c:v>
                </c:pt>
                <c:pt idx="271">
                  <c:v>3.2533125274722905</c:v>
                </c:pt>
                <c:pt idx="272">
                  <c:v>3.2473478371390514</c:v>
                </c:pt>
                <c:pt idx="273">
                  <c:v>3.2414049783521306</c:v>
                </c:pt>
                <c:pt idx="274">
                  <c:v>3.235483831471007</c:v>
                </c:pt>
                <c:pt idx="275">
                  <c:v>3.2295842777277675</c:v>
                </c:pt>
                <c:pt idx="276">
                  <c:v>3.2237061992191625</c:v>
                </c:pt>
                <c:pt idx="277">
                  <c:v>3.2178494788987537</c:v>
                </c:pt>
                <c:pt idx="278">
                  <c:v>3.2120140005691447</c:v>
                </c:pt>
                <c:pt idx="279">
                  <c:v>3.206199648874295</c:v>
                </c:pt>
                <c:pt idx="280">
                  <c:v>3.2004063092919206</c:v>
                </c:pt>
                <c:pt idx="281">
                  <c:v>3.1946338681259725</c:v>
                </c:pt>
                <c:pt idx="282">
                  <c:v>3.1888822124992022</c:v>
                </c:pt>
                <c:pt idx="283">
                  <c:v>3.1831512303458021</c:v>
                </c:pt>
                <c:pt idx="284">
                  <c:v>3.1774408104041258</c:v>
                </c:pt>
                <c:pt idx="285">
                  <c:v>3.1717508422094909</c:v>
                </c:pt>
                <c:pt idx="286">
                  <c:v>3.1660812160870528</c:v>
                </c:pt>
                <c:pt idx="287">
                  <c:v>3.1604318231447612</c:v>
                </c:pt>
                <c:pt idx="288">
                  <c:v>3.1548025552663868</c:v>
                </c:pt>
                <c:pt idx="289">
                  <c:v>3.1491933051046228</c:v>
                </c:pt>
                <c:pt idx="290">
                  <c:v>3.1436039660742647</c:v>
                </c:pt>
                <c:pt idx="291">
                  <c:v>3.1380344323454565</c:v>
                </c:pt>
                <c:pt idx="292">
                  <c:v>3.1324845988370131</c:v>
                </c:pt>
                <c:pt idx="293">
                  <c:v>3.1269543612098105</c:v>
                </c:pt>
                <c:pt idx="294">
                  <c:v>3.1214436158602465</c:v>
                </c:pt>
                <c:pt idx="295">
                  <c:v>3.1159522599137723</c:v>
                </c:pt>
                <c:pt idx="296">
                  <c:v>3.1104801912184894</c:v>
                </c:pt>
                <c:pt idx="297">
                  <c:v>3.1050273083388178</c:v>
                </c:pt>
                <c:pt idx="298">
                  <c:v>3.0995935105492247</c:v>
                </c:pt>
              </c:numCache>
            </c:numRef>
          </c:xVal>
          <c:yVal>
            <c:numRef>
              <c:f>'CH3 Data'!$S$5:$S$303</c:f>
              <c:numCache>
                <c:formatCode>General</c:formatCode>
                <c:ptCount val="299"/>
                <c:pt idx="0">
                  <c:v>1</c:v>
                </c:pt>
                <c:pt idx="1">
                  <c:v>0.9530609215952085</c:v>
                </c:pt>
                <c:pt idx="2">
                  <c:v>0.90673279713900579</c:v>
                </c:pt>
                <c:pt idx="3">
                  <c:v>0.86111744414580949</c:v>
                </c:pt>
                <c:pt idx="4">
                  <c:v>0.81630022162410965</c:v>
                </c:pt>
                <c:pt idx="5">
                  <c:v>0.77236052987774118</c:v>
                </c:pt>
                <c:pt idx="6">
                  <c:v>0.7293798800570529</c:v>
                </c:pt>
                <c:pt idx="7">
                  <c:v>0.68744743218623128</c:v>
                </c:pt>
                <c:pt idx="8">
                  <c:v>0.64666308284897978</c:v>
                </c:pt>
                <c:pt idx="9">
                  <c:v>0.60713832666364342</c:v>
                </c:pt>
                <c:pt idx="10">
                  <c:v>0.56899521697472899</c:v>
                </c:pt>
                <c:pt idx="11">
                  <c:v>0.53236381218513085</c:v>
                </c:pt>
                <c:pt idx="12">
                  <c:v>0.49737851886480239</c:v>
                </c:pt>
                <c:pt idx="13">
                  <c:v>0.46417373698689252</c:v>
                </c:pt>
                <c:pt idx="14">
                  <c:v>0.43287918309518353</c:v>
                </c:pt>
                <c:pt idx="15">
                  <c:v>0.40361522085296303</c:v>
                </c:pt>
                <c:pt idx="16">
                  <c:v>0.37648847185920009</c:v>
                </c:pt>
                <c:pt idx="17">
                  <c:v>0.3515879186673479</c:v>
                </c:pt>
                <c:pt idx="18">
                  <c:v>0.32898165139199315</c:v>
                </c:pt>
                <c:pt idx="19">
                  <c:v>0.30871435278058251</c:v>
                </c:pt>
                <c:pt idx="20">
                  <c:v>0.29080556665355545</c:v>
                </c:pt>
                <c:pt idx="21">
                  <c:v>0.27524875261896598</c:v>
                </c:pt>
                <c:pt idx="22">
                  <c:v>0.26201109648794574</c:v>
                </c:pt>
                <c:pt idx="23">
                  <c:v>0.25103402068687525</c:v>
                </c:pt>
                <c:pt idx="24">
                  <c:v>0.24223432149530263</c:v>
                </c:pt>
                <c:pt idx="25">
                  <c:v>0.23550584912464664</c:v>
                </c:pt>
                <c:pt idx="26">
                  <c:v>0.23072164131748793</c:v>
                </c:pt>
                <c:pt idx="27">
                  <c:v>0.22773642009122949</c:v>
                </c:pt>
                <c:pt idx="28">
                  <c:v>0.22638936334922907</c:v>
                </c:pt>
                <c:pt idx="29">
                  <c:v>0.2265070673546567</c:v>
                </c:pt>
                <c:pt idx="30">
                  <c:v>0.2279066217076359</c:v>
                </c:pt>
                <c:pt idx="31">
                  <c:v>0.23039872487421464</c:v>
                </c:pt>
                <c:pt idx="32">
                  <c:v>0.23379077505966642</c:v>
                </c:pt>
                <c:pt idx="33">
                  <c:v>0.23788987803112066</c:v>
                </c:pt>
                <c:pt idx="34">
                  <c:v>0.2425057202355041</c:v>
                </c:pt>
                <c:pt idx="35">
                  <c:v>0.24745326218097746</c:v>
                </c:pt>
                <c:pt idx="36">
                  <c:v>0.25255521356553945</c:v>
                </c:pt>
                <c:pt idx="37">
                  <c:v>0.25764425808275693</c:v>
                </c:pt>
                <c:pt idx="38">
                  <c:v>0.26256500225454132</c:v>
                </c:pt>
                <c:pt idx="39">
                  <c:v>0.26717562905869585</c:v>
                </c:pt>
                <c:pt idx="40">
                  <c:v>0.27134924353347578</c:v>
                </c:pt>
                <c:pt idx="41">
                  <c:v>0.2749749039173438</c:v>
                </c:pt>
                <c:pt idx="42">
                  <c:v>0.27795833815314502</c:v>
                </c:pt>
                <c:pt idx="43">
                  <c:v>0.28022235165702186</c:v>
                </c:pt>
                <c:pt idx="44">
                  <c:v>0.2817069380098155</c:v>
                </c:pt>
                <c:pt idx="45">
                  <c:v>0.28236910954817873</c:v>
                </c:pt>
                <c:pt idx="46">
                  <c:v>0.28218246958872789</c:v>
                </c:pt>
                <c:pt idx="47">
                  <c:v>0.28113655209748778</c:v>
                </c:pt>
                <c:pt idx="48">
                  <c:v>0.27923595791991151</c:v>
                </c:pt>
                <c:pt idx="49">
                  <c:v>0.27649931914218179</c:v>
                </c:pt>
                <c:pt idx="50">
                  <c:v>0.27295812471725489</c:v>
                </c:pt>
                <c:pt idx="51">
                  <c:v>0.26865544114754425</c:v>
                </c:pt>
                <c:pt idx="52">
                  <c:v>0.26364456178816642</c:v>
                </c:pt>
                <c:pt idx="53">
                  <c:v>0.25798761726896158</c:v>
                </c:pt>
                <c:pt idx="54">
                  <c:v>0.25175417770601222</c:v>
                </c:pt>
                <c:pt idx="55">
                  <c:v>0.24501987487996624</c:v>
                </c:pt>
                <c:pt idx="56">
                  <c:v>0.23786506951475145</c:v>
                </c:pt>
                <c:pt idx="57">
                  <c:v>0.23037358532093191</c:v>
                </c:pt>
                <c:pt idx="58">
                  <c:v>0.22263152770437977</c:v>
                </c:pt>
                <c:pt idx="59">
                  <c:v>0.21472620111501936</c:v>
                </c:pt>
                <c:pt idx="60">
                  <c:v>0.20674513504829528</c:v>
                </c:pt>
                <c:pt idx="61">
                  <c:v>0.19877522483230967</c:v>
                </c:pt>
                <c:pt idx="62">
                  <c:v>0.19090198964195074</c:v>
                </c:pt>
                <c:pt idx="63">
                  <c:v>0.18320894676839317</c:v>
                </c:pt>
                <c:pt idx="64">
                  <c:v>0.17577709811340878</c:v>
                </c:pt>
                <c:pt idx="65">
                  <c:v>0.16868452222933727</c:v>
                </c:pt>
                <c:pt idx="66">
                  <c:v>0.16200606302780254</c:v>
                </c:pt>
                <c:pt idx="67">
                  <c:v>0.15581310455560776</c:v>
                </c:pt>
                <c:pt idx="68">
                  <c:v>0.15017341999182524</c:v>
                </c:pt>
                <c:pt idx="69">
                  <c:v>0.14515108224830317</c:v>
                </c:pt>
                <c:pt idx="70">
                  <c:v>0.14080642323611511</c:v>
                </c:pt>
                <c:pt idx="71">
                  <c:v>0.13719602896200198</c:v>
                </c:pt>
                <c:pt idx="72">
                  <c:v>0.1343727581015888</c:v>
                </c:pt>
                <c:pt idx="73">
                  <c:v>0.1323857725134622</c:v>
                </c:pt>
                <c:pt idx="74">
                  <c:v>0.13128056925882681</c:v>
                </c:pt>
                <c:pt idx="75">
                  <c:v>0.13109900502087046</c:v>
                </c:pt>
                <c:pt idx="76">
                  <c:v>0.13187930532116326</c:v>
                </c:pt>
                <c:pt idx="77">
                  <c:v>0.13365605255144067</c:v>
                </c:pt>
                <c:pt idx="78">
                  <c:v>0.1364601485257898</c:v>
                </c:pt>
                <c:pt idx="79">
                  <c:v>0.14031874895829213</c:v>
                </c:pt>
                <c:pt idx="80">
                  <c:v>0.14525516893932613</c:v>
                </c:pt>
                <c:pt idx="81">
                  <c:v>0.15128876007646927</c:v>
                </c:pt>
                <c:pt idx="82">
                  <c:v>0.15843476144641566</c:v>
                </c:pt>
                <c:pt idx="83">
                  <c:v>0.16670412784090441</c:v>
                </c:pt>
                <c:pt idx="84">
                  <c:v>0.1761033399559831</c:v>
                </c:pt>
                <c:pt idx="85">
                  <c:v>0.18663420215005674</c:v>
                </c:pt>
                <c:pt idx="86">
                  <c:v>0.19829363416747028</c:v>
                </c:pt>
                <c:pt idx="87">
                  <c:v>0.21107346378279779</c:v>
                </c:pt>
                <c:pt idx="88">
                  <c:v>0.22496022766270396</c:v>
                </c:pt>
                <c:pt idx="89">
                  <c:v>0.23993498786967821</c:v>
                </c:pt>
                <c:pt idx="90">
                  <c:v>0.25597317135216219</c:v>
                </c:pt>
                <c:pt idx="91">
                  <c:v>0.27304443948897417</c:v>
                </c:pt>
                <c:pt idx="92">
                  <c:v>0.29111259429849484</c:v>
                </c:pt>
                <c:pt idx="93">
                  <c:v>0.31013552730202804</c:v>
                </c:pt>
                <c:pt idx="94">
                  <c:v>0.33006521626798713</c:v>
                </c:pt>
                <c:pt idx="95">
                  <c:v>0.35084777418129787</c:v>
                </c:pt>
                <c:pt idx="96">
                  <c:v>0.37242355380572123</c:v>
                </c:pt>
                <c:pt idx="97">
                  <c:v>0.3947273101609145</c:v>
                </c:pt>
                <c:pt idx="98">
                  <c:v>0.41768842214634733</c:v>
                </c:pt>
                <c:pt idx="99">
                  <c:v>0.44123117343681961</c:v>
                </c:pt>
                <c:pt idx="100">
                  <c:v>0.46527509167284037</c:v>
                </c:pt>
                <c:pt idx="101">
                  <c:v>0.4897353438980942</c:v>
                </c:pt>
                <c:pt idx="102">
                  <c:v>0.51452318517601769</c:v>
                </c:pt>
                <c:pt idx="103">
                  <c:v>0.53954645636867526</c:v>
                </c:pt>
                <c:pt idx="104">
                  <c:v>0.56471012620021532</c:v>
                </c:pt>
                <c:pt idx="105">
                  <c:v>0.58991687196889675</c:v>
                </c:pt>
                <c:pt idx="106">
                  <c:v>0.61506769262773375</c:v>
                </c:pt>
                <c:pt idx="107">
                  <c:v>0.64006254743307001</c:v>
                </c:pt>
                <c:pt idx="108">
                  <c:v>0.66480101296852956</c:v>
                </c:pt>
                <c:pt idx="109">
                  <c:v>0.6891829510921933</c:v>
                </c:pt>
                <c:pt idx="110">
                  <c:v>0.71310918022725123</c:v>
                </c:pt>
                <c:pt idx="111">
                  <c:v>0.73648214241867382</c:v>
                </c:pt>
                <c:pt idx="112">
                  <c:v>0.75920655870566456</c:v>
                </c:pt>
                <c:pt idx="113">
                  <c:v>0.78119006560457682</c:v>
                </c:pt>
                <c:pt idx="114">
                  <c:v>0.80234382585065778</c:v>
                </c:pt>
                <c:pt idx="115">
                  <c:v>0.82258310699881776</c:v>
                </c:pt>
                <c:pt idx="116">
                  <c:v>0.84182782202143469</c:v>
                </c:pt>
                <c:pt idx="117">
                  <c:v>0.86000302665232609</c:v>
                </c:pt>
                <c:pt idx="118">
                  <c:v>0.87703936889632972</c:v>
                </c:pt>
                <c:pt idx="119">
                  <c:v>0.89287348683999701</c:v>
                </c:pt>
                <c:pt idx="120">
                  <c:v>0.90744835164614279</c:v>
                </c:pt>
                <c:pt idx="121">
                  <c:v>0.92071355337975636</c:v>
                </c:pt>
                <c:pt idx="122">
                  <c:v>0.93262552808202637</c:v>
                </c:pt>
                <c:pt idx="123">
                  <c:v>0.94314772526945434</c:v>
                </c:pt>
                <c:pt idx="124">
                  <c:v>0.95225071577577791</c:v>
                </c:pt>
                <c:pt idx="125">
                  <c:v>0.95991224056350044</c:v>
                </c:pt>
                <c:pt idx="126">
                  <c:v>0.96611720180122551</c:v>
                </c:pt>
                <c:pt idx="127">
                  <c:v>0.97085759812353079</c:v>
                </c:pt>
                <c:pt idx="128">
                  <c:v>0.97413240655522748</c:v>
                </c:pt>
                <c:pt idx="129">
                  <c:v>0.97594741408663632</c:v>
                </c:pt>
                <c:pt idx="130">
                  <c:v>0.97631500232594148</c:v>
                </c:pt>
                <c:pt idx="131">
                  <c:v>0.97525388902696297</c:v>
                </c:pt>
                <c:pt idx="132">
                  <c:v>0.97278883059399091</c:v>
                </c:pt>
                <c:pt idx="133">
                  <c:v>0.96895028989941512</c:v>
                </c:pt>
                <c:pt idx="134">
                  <c:v>0.96377407391614323</c:v>
                </c:pt>
                <c:pt idx="135">
                  <c:v>0.95730094576659752</c:v>
                </c:pt>
                <c:pt idx="136">
                  <c:v>0.94957621582709206</c:v>
                </c:pt>
                <c:pt idx="137">
                  <c:v>0.94064931650355021</c:v>
                </c:pt>
                <c:pt idx="138">
                  <c:v>0.93057336521666367</c:v>
                </c:pt>
                <c:pt idx="139">
                  <c:v>0.91940472000663764</c:v>
                </c:pt>
                <c:pt idx="140">
                  <c:v>0.90720253199430712</c:v>
                </c:pt>
                <c:pt idx="141">
                  <c:v>0.89402829872303191</c:v>
                </c:pt>
                <c:pt idx="142">
                  <c:v>0.87994542215949989</c:v>
                </c:pt>
                <c:pt idx="143">
                  <c:v>0.86501877485722856</c:v>
                </c:pt>
                <c:pt idx="144">
                  <c:v>0.84931427749029154</c:v>
                </c:pt>
                <c:pt idx="145">
                  <c:v>0.83289849065153942</c:v>
                </c:pt>
                <c:pt idx="146">
                  <c:v>0.81583822348528245</c:v>
                </c:pt>
                <c:pt idx="147">
                  <c:v>0.79820016139386729</c:v>
                </c:pt>
                <c:pt idx="148">
                  <c:v>0.7800505147253195</c:v>
                </c:pt>
                <c:pt idx="149">
                  <c:v>0.76145469002032529</c:v>
                </c:pt>
                <c:pt idx="150">
                  <c:v>0.74247698507413362</c:v>
                </c:pt>
                <c:pt idx="151">
                  <c:v>0.72318030875719863</c:v>
                </c:pt>
                <c:pt idx="152">
                  <c:v>0.70362592623943288</c:v>
                </c:pt>
                <c:pt idx="153">
                  <c:v>0.68387322998027156</c:v>
                </c:pt>
                <c:pt idx="154">
                  <c:v>0.66397953658206033</c:v>
                </c:pt>
                <c:pt idx="155">
                  <c:v>0.64399990935922802</c:v>
                </c:pt>
                <c:pt idx="156">
                  <c:v>0.62398700625183989</c:v>
                </c:pt>
                <c:pt idx="157">
                  <c:v>0.60399095251002288</c:v>
                </c:pt>
                <c:pt idx="158">
                  <c:v>0.58405923739626353</c:v>
                </c:pt>
                <c:pt idx="159">
                  <c:v>0.56423663399514801</c:v>
                </c:pt>
                <c:pt idx="160">
                  <c:v>0.54456514108567278</c:v>
                </c:pt>
                <c:pt idx="161">
                  <c:v>0.525083945918282</c:v>
                </c:pt>
                <c:pt idx="162">
                  <c:v>0.50582940664718368</c:v>
                </c:pt>
                <c:pt idx="163">
                  <c:v>0.48683505309740238</c:v>
                </c:pt>
                <c:pt idx="164">
                  <c:v>0.46813160449403513</c:v>
                </c:pt>
                <c:pt idx="165">
                  <c:v>0.44974700274743612</c:v>
                </c:pt>
                <c:pt idx="166">
                  <c:v>0.43170645987091694</c:v>
                </c:pt>
                <c:pt idx="167">
                  <c:v>0.41403251810610237</c:v>
                </c:pt>
                <c:pt idx="168">
                  <c:v>0.3967451213431758</c:v>
                </c:pt>
                <c:pt idx="169">
                  <c:v>0.37986169644833989</c:v>
                </c:pt>
                <c:pt idx="170">
                  <c:v>0.36339724314632926</c:v>
                </c:pt>
                <c:pt idx="171">
                  <c:v>0.34736443115148419</c:v>
                </c:pt>
                <c:pt idx="172">
                  <c:v>0.33177370329421552</c:v>
                </c:pt>
                <c:pt idx="173">
                  <c:v>0.31663338345006381</c:v>
                </c:pt>
                <c:pt idx="174">
                  <c:v>0.30194978814441736</c:v>
                </c:pt>
                <c:pt idx="175">
                  <c:v>0.28772734077570156</c:v>
                </c:pt>
                <c:pt idx="176">
                  <c:v>0.27396868747320691</c:v>
                </c:pt>
                <c:pt idx="177">
                  <c:v>0.26067481368052631</c:v>
                </c:pt>
                <c:pt idx="178">
                  <c:v>0.24784516063199866</c:v>
                </c:pt>
                <c:pt idx="179">
                  <c:v>0.235477740965475</c:v>
                </c:pt>
                <c:pt idx="180">
                  <c:v>0.22356925279062145</c:v>
                </c:pt>
                <c:pt idx="181">
                  <c:v>0.21211519160617334</c:v>
                </c:pt>
                <c:pt idx="182">
                  <c:v>0.20110995953184124</c:v>
                </c:pt>
                <c:pt idx="183">
                  <c:v>0.19054697139059895</c:v>
                </c:pt>
                <c:pt idx="184">
                  <c:v>0.18041875724393025</c:v>
                </c:pt>
                <c:pt idx="185">
                  <c:v>0.17071706104654499</c:v>
                </c:pt>
                <c:pt idx="186">
                  <c:v>0.16143293514712234</c:v>
                </c:pt>
                <c:pt idx="187">
                  <c:v>0.15255683041835111</c:v>
                </c:pt>
                <c:pt idx="188">
                  <c:v>0.14407868185187889</c:v>
                </c:pt>
                <c:pt idx="189">
                  <c:v>0.13598798950282487</c:v>
                </c:pt>
                <c:pt idx="190">
                  <c:v>0.12827389471272607</c:v>
                </c:pt>
                <c:pt idx="191">
                  <c:v>0.12092525158085127</c:v>
                </c:pt>
                <c:pt idx="192">
                  <c:v>0.11393069369026985</c:v>
                </c:pt>
                <c:pt idx="193">
                  <c:v>0.10727869612809444</c:v>
                </c:pt>
                <c:pt idx="194">
                  <c:v>0.10095763286840007</c:v>
                </c:pt>
                <c:pt idx="195">
                  <c:v>9.4955829611849563E-2</c:v>
                </c:pt>
                <c:pt idx="196">
                  <c:v>8.9261612198264687E-2</c:v>
                </c:pt>
                <c:pt idx="197">
                  <c:v>8.3863350727176447E-2</c:v>
                </c:pt>
                <c:pt idx="198">
                  <c:v>7.8749499537204143E-2</c:v>
                </c:pt>
                <c:pt idx="199">
                  <c:v>7.3908633208129779E-2</c:v>
                </c:pt>
                <c:pt idx="200">
                  <c:v>6.9329478759796212E-2</c:v>
                </c:pt>
                <c:pt idx="201">
                  <c:v>6.5000944229704982E-2</c:v>
                </c:pt>
                <c:pt idx="202">
                  <c:v>6.0912143816995272E-2</c:v>
                </c:pt>
                <c:pt idx="203">
                  <c:v>5.7052419783918409E-2</c:v>
                </c:pt>
                <c:pt idx="204">
                  <c:v>5.3411361307568767E-2</c:v>
                </c:pt>
                <c:pt idx="205">
                  <c:v>4.9978820474977204E-2</c:v>
                </c:pt>
                <c:pt idx="206">
                  <c:v>4.6744925613061074E-2</c:v>
                </c:pt>
                <c:pt idx="207">
                  <c:v>4.3700092142270032E-2</c:v>
                </c:pt>
                <c:pt idx="208">
                  <c:v>4.0835031139285237E-2</c:v>
                </c:pt>
                <c:pt idx="209">
                  <c:v>3.8140755788982274E-2</c:v>
                </c:pt>
                <c:pt idx="210">
                  <c:v>3.5608585900740931E-2</c:v>
                </c:pt>
                <c:pt idx="211">
                  <c:v>3.3230150657723209E-2</c:v>
                </c:pt>
                <c:pt idx="212">
                  <c:v>3.0997389761232456E-2</c:v>
                </c:pt>
                <c:pt idx="213">
                  <c:v>2.8902553124944514E-2</c:v>
                </c:pt>
                <c:pt idx="214">
                  <c:v>2.6938199266460006E-2</c:v>
                </c:pt>
                <c:pt idx="215">
                  <c:v>2.5097192535966473E-2</c:v>
                </c:pt>
                <c:pt idx="216">
                  <c:v>2.3372699313895001E-2</c:v>
                </c:pt>
                <c:pt idx="217">
                  <c:v>2.1758183301809186E-2</c:v>
                </c:pt>
                <c:pt idx="218">
                  <c:v>2.0247400022650165E-2</c:v>
                </c:pt>
                <c:pt idx="219">
                  <c:v>1.8834390638970508E-2</c:v>
                </c:pt>
                <c:pt idx="220">
                  <c:v>1.7513475190088782E-2</c:v>
                </c:pt>
                <c:pt idx="221">
                  <c:v>1.62792453414973E-2</c:v>
                </c:pt>
                <c:pt idx="222">
                  <c:v>1.5126556732818246E-2</c:v>
                </c:pt>
                <c:pt idx="223">
                  <c:v>1.405052100349867E-2</c:v>
                </c:pt>
                <c:pt idx="224">
                  <c:v>1.3046497568702247E-2</c:v>
                </c:pt>
                <c:pt idx="225">
                  <c:v>1.2110085211401065E-2</c:v>
                </c:pt>
                <c:pt idx="226">
                  <c:v>1.1237113550534365E-2</c:v>
                </c:pt>
                <c:pt idx="227">
                  <c:v>1.0423634439310164E-2</c:v>
                </c:pt>
                <c:pt idx="228">
                  <c:v>9.665913341995673E-3</c:v>
                </c:pt>
                <c:pt idx="229">
                  <c:v>8.9604207327065866E-3</c:v>
                </c:pt>
                <c:pt idx="230">
                  <c:v>8.3038235543544826E-3</c:v>
                </c:pt>
                <c:pt idx="231">
                  <c:v>7.6929767718004159E-3</c:v>
                </c:pt>
                <c:pt idx="232">
                  <c:v>7.1249150485826144E-3</c:v>
                </c:pt>
                <c:pt idx="233">
                  <c:v>6.5968445730438651E-3</c:v>
                </c:pt>
                <c:pt idx="234">
                  <c:v>6.1061350556339076E-3</c:v>
                </c:pt>
                <c:pt idx="235">
                  <c:v>5.6503119161346134E-3</c:v>
                </c:pt>
                <c:pt idx="236">
                  <c:v>5.2270486761488806E-3</c:v>
                </c:pt>
                <c:pt idx="237">
                  <c:v>4.8341595696949199E-3</c:v>
                </c:pt>
                <c:pt idx="238">
                  <c:v>4.4695923818623192E-3</c:v>
                </c:pt>
                <c:pt idx="239">
                  <c:v>4.1314215233459357E-3</c:v>
                </c:pt>
                <c:pt idx="240">
                  <c:v>3.8178413464657443E-3</c:v>
                </c:pt>
                <c:pt idx="241">
                  <c:v>3.5271597064925816E-3</c:v>
                </c:pt>
                <c:pt idx="242">
                  <c:v>3.2577917702033702E-3</c:v>
                </c:pt>
                <c:pt idx="243">
                  <c:v>3.0082540722889193E-3</c:v>
                </c:pt>
                <c:pt idx="244">
                  <c:v>2.7771588188286412E-3</c:v>
                </c:pt>
                <c:pt idx="245">
                  <c:v>2.5632084357528509E-3</c:v>
                </c:pt>
                <c:pt idx="246">
                  <c:v>2.3651903594005719E-3</c:v>
                </c:pt>
                <c:pt idx="247">
                  <c:v>2.1819720652580224E-3</c:v>
                </c:pt>
                <c:pt idx="248">
                  <c:v>2.0124963301569798E-3</c:v>
                </c:pt>
                <c:pt idx="249">
                  <c:v>1.8557767227990595E-3</c:v>
                </c:pt>
                <c:pt idx="250">
                  <c:v>1.7108933166253076E-3</c:v>
                </c:pt>
                <c:pt idx="251">
                  <c:v>1.5769886189218379E-3</c:v>
                </c:pt>
                <c:pt idx="252">
                  <c:v>1.4532637094087863E-3</c:v>
                </c:pt>
                <c:pt idx="253">
                  <c:v>1.3389745815666333E-3</c:v>
                </c:pt>
                <c:pt idx="254">
                  <c:v>1.2334286795204843E-3</c:v>
                </c:pt>
                <c:pt idx="255">
                  <c:v>1.1359816233231913E-3</c:v>
                </c:pt>
                <c:pt idx="256">
                  <c:v>1.0460341153156745E-3</c:v>
                </c:pt>
                <c:pt idx="257">
                  <c:v>9.6302902024955064E-4</c:v>
                </c:pt>
                <c:pt idx="258">
                  <c:v>8.8644861183687714E-4</c:v>
                </c:pt>
                <c:pt idx="259">
                  <c:v>8.1581197847307746E-4</c:v>
                </c:pt>
                <c:pt idx="260">
                  <c:v>7.5067258100104618E-4</c:v>
                </c:pt>
                <c:pt idx="261">
                  <c:v>6.9061595535055333E-4</c:v>
                </c:pt>
                <c:pt idx="262">
                  <c:v>6.3525755326636596E-4</c:v>
                </c:pt>
                <c:pt idx="263">
                  <c:v>5.84240714189493E-4</c:v>
                </c:pt>
                <c:pt idx="264">
                  <c:v>5.3723476189780682E-4</c:v>
                </c:pt>
                <c:pt idx="265">
                  <c:v>4.939332193226462E-4</c:v>
                </c:pt>
                <c:pt idx="266">
                  <c:v>4.540521354456666E-4</c:v>
                </c:pt>
                <c:pt idx="267">
                  <c:v>4.1732851826825103E-4</c:v>
                </c:pt>
                <c:pt idx="268">
                  <c:v>3.8351886806930856E-4</c:v>
                </c:pt>
                <c:pt idx="269">
                  <c:v>3.523978053637013E-4</c:v>
                </c:pt>
                <c:pt idx="270">
                  <c:v>3.2375678827155705E-4</c:v>
                </c:pt>
                <c:pt idx="271">
                  <c:v>2.9740291417127855E-4</c:v>
                </c:pt>
                <c:pt idx="272">
                  <c:v>2.7315780072579351E-4</c:v>
                </c:pt>
                <c:pt idx="273">
                  <c:v>2.5085654160865174E-4</c:v>
                </c:pt>
                <c:pt idx="274">
                  <c:v>2.3034673250717217E-4</c:v>
                </c:pt>
                <c:pt idx="275">
                  <c:v>2.1148756309498915E-4</c:v>
                </c:pt>
                <c:pt idx="276">
                  <c:v>1.941489710185421E-4</c:v>
                </c:pt>
                <c:pt idx="277">
                  <c:v>1.7821085399623854E-4</c:v>
                </c:pt>
                <c:pt idx="278">
                  <c:v>1.6356233638639581E-4</c:v>
                </c:pt>
                <c:pt idx="279">
                  <c:v>1.5010108689162593E-4</c:v>
                </c:pt>
                <c:pt idx="280">
                  <c:v>1.377326839725061E-4</c:v>
                </c:pt>
                <c:pt idx="281">
                  <c:v>1.2637002602426342E-4</c:v>
                </c:pt>
                <c:pt idx="282">
                  <c:v>1.1593278336342776E-4</c:v>
                </c:pt>
                <c:pt idx="283">
                  <c:v>1.0634688922718908E-4</c:v>
                </c:pt>
                <c:pt idx="284">
                  <c:v>9.754406730652598E-5</c:v>
                </c:pt>
                <c:pt idx="285">
                  <c:v>8.9461393273216364E-5</c:v>
                </c:pt>
                <c:pt idx="286">
                  <c:v>8.2040888085946356E-5</c:v>
                </c:pt>
                <c:pt idx="287">
                  <c:v>7.5229140874279955E-5</c:v>
                </c:pt>
                <c:pt idx="288">
                  <c:v>6.8976959409215943E-5</c:v>
                </c:pt>
                <c:pt idx="289">
                  <c:v>6.323904625710803E-5</c:v>
                </c:pt>
                <c:pt idx="290">
                  <c:v>5.7973698788227995E-5</c:v>
                </c:pt>
                <c:pt idx="291">
                  <c:v>5.3142531522810812E-5</c:v>
                </c:pt>
                <c:pt idx="292">
                  <c:v>4.8710219012953741E-5</c:v>
                </c:pt>
                <c:pt idx="293">
                  <c:v>4.464425806154122E-5</c:v>
                </c:pt>
                <c:pt idx="294">
                  <c:v>4.091474772039679E-5</c:v>
                </c:pt>
                <c:pt idx="295">
                  <c:v>3.749418588915329E-5</c:v>
                </c:pt>
                <c:pt idx="296">
                  <c:v>3.4357281309240323E-5</c:v>
                </c:pt>
                <c:pt idx="297">
                  <c:v>3.148077978802637E-5</c:v>
                </c:pt>
                <c:pt idx="298">
                  <c:v>2.88433037252092E-5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1F-4CC7-B29B-86E3035E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'CH3 Data'!$K$5:$K$182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2.6165171149042101</c:v>
                      </c:pt>
                      <c:pt idx="1">
                        <c:v>2.6734658412077699</c:v>
                      </c:pt>
                      <c:pt idx="2">
                        <c:v>2.7345815474847699</c:v>
                      </c:pt>
                      <c:pt idx="3">
                        <c:v>2.7956972537617601</c:v>
                      </c:pt>
                      <c:pt idx="4">
                        <c:v>2.8568129600387602</c:v>
                      </c:pt>
                      <c:pt idx="5">
                        <c:v>2.9179286663157602</c:v>
                      </c:pt>
                      <c:pt idx="6">
                        <c:v>2.97904437259275</c:v>
                      </c:pt>
                      <c:pt idx="7">
                        <c:v>3.04016007886975</c:v>
                      </c:pt>
                      <c:pt idx="8">
                        <c:v>3.1012757851467501</c:v>
                      </c:pt>
                      <c:pt idx="9">
                        <c:v>3.1623914914237399</c:v>
                      </c:pt>
                      <c:pt idx="10">
                        <c:v>3.2235071977007399</c:v>
                      </c:pt>
                      <c:pt idx="11">
                        <c:v>3.2846229039777399</c:v>
                      </c:pt>
                      <c:pt idx="12">
                        <c:v>3.33740465030787</c:v>
                      </c:pt>
                      <c:pt idx="13">
                        <c:v>3.37629646339323</c:v>
                      </c:pt>
                      <c:pt idx="14">
                        <c:v>3.4096323031806799</c:v>
                      </c:pt>
                      <c:pt idx="15">
                        <c:v>3.4401901563191801</c:v>
                      </c:pt>
                      <c:pt idx="16">
                        <c:v>3.4651920361597699</c:v>
                      </c:pt>
                      <c:pt idx="17">
                        <c:v>3.48741592935141</c:v>
                      </c:pt>
                      <c:pt idx="18">
                        <c:v>3.5068618358940902</c:v>
                      </c:pt>
                      <c:pt idx="19">
                        <c:v>3.5235297557878198</c:v>
                      </c:pt>
                      <c:pt idx="20">
                        <c:v>3.5401976756815401</c:v>
                      </c:pt>
                      <c:pt idx="21">
                        <c:v>3.5568655955752702</c:v>
                      </c:pt>
                      <c:pt idx="22">
                        <c:v>3.57353351546899</c:v>
                      </c:pt>
                      <c:pt idx="23">
                        <c:v>3.5902014353627201</c:v>
                      </c:pt>
                      <c:pt idx="24">
                        <c:v>3.6068693552564501</c:v>
                      </c:pt>
                      <c:pt idx="25">
                        <c:v>3.62353727515017</c:v>
                      </c:pt>
                      <c:pt idx="26">
                        <c:v>3.6374272083949499</c:v>
                      </c:pt>
                      <c:pt idx="27">
                        <c:v>3.6485391549907602</c:v>
                      </c:pt>
                      <c:pt idx="28">
                        <c:v>3.6596511015865798</c:v>
                      </c:pt>
                      <c:pt idx="29">
                        <c:v>3.6707630481823998</c:v>
                      </c:pt>
                      <c:pt idx="30">
                        <c:v>3.6818749947782199</c:v>
                      </c:pt>
                      <c:pt idx="31">
                        <c:v>3.6929869413740302</c:v>
                      </c:pt>
                      <c:pt idx="32">
                        <c:v>3.7068768746187999</c:v>
                      </c:pt>
                      <c:pt idx="33">
                        <c:v>3.7207668078635798</c:v>
                      </c:pt>
                      <c:pt idx="34">
                        <c:v>3.73465674110835</c:v>
                      </c:pt>
                      <c:pt idx="35">
                        <c:v>3.7485466743531202</c:v>
                      </c:pt>
                      <c:pt idx="36">
                        <c:v>3.7596586209489402</c:v>
                      </c:pt>
                      <c:pt idx="37">
                        <c:v>3.7735485541937099</c:v>
                      </c:pt>
                      <c:pt idx="38">
                        <c:v>3.79021647408744</c:v>
                      </c:pt>
                      <c:pt idx="39">
                        <c:v>3.8068843939811599</c:v>
                      </c:pt>
                      <c:pt idx="40">
                        <c:v>3.84022023376862</c:v>
                      </c:pt>
                      <c:pt idx="41">
                        <c:v>3.8596661403113002</c:v>
                      </c:pt>
                      <c:pt idx="42">
                        <c:v>3.8846680201518899</c:v>
                      </c:pt>
                      <c:pt idx="43">
                        <c:v>3.93143079540928</c:v>
                      </c:pt>
                      <c:pt idx="44">
                        <c:v>3.9874535261632</c:v>
                      </c:pt>
                      <c:pt idx="45">
                        <c:v>4.02634533924856</c:v>
                      </c:pt>
                      <c:pt idx="46">
                        <c:v>4.0485692324402001</c:v>
                      </c:pt>
                      <c:pt idx="47">
                        <c:v>4.0680151389828803</c:v>
                      </c:pt>
                      <c:pt idx="48">
                        <c:v>4.0846830588765997</c:v>
                      </c:pt>
                      <c:pt idx="49">
                        <c:v>4.1013509787703297</c:v>
                      </c:pt>
                      <c:pt idx="50">
                        <c:v>4.1180188986640598</c:v>
                      </c:pt>
                      <c:pt idx="51">
                        <c:v>4.1346868185577801</c:v>
                      </c:pt>
                      <c:pt idx="52">
                        <c:v>4.1485767518025503</c:v>
                      </c:pt>
                      <c:pt idx="53">
                        <c:v>4.1596886983983703</c:v>
                      </c:pt>
                      <c:pt idx="54">
                        <c:v>4.1735786316431396</c:v>
                      </c:pt>
                      <c:pt idx="55">
                        <c:v>4.1874685648879097</c:v>
                      </c:pt>
                      <c:pt idx="56">
                        <c:v>4.2013584981326897</c:v>
                      </c:pt>
                      <c:pt idx="57">
                        <c:v>4.21802641802641</c:v>
                      </c:pt>
                      <c:pt idx="58">
                        <c:v>4.2346943379201401</c:v>
                      </c:pt>
                      <c:pt idx="59">
                        <c:v>4.2485842711649102</c:v>
                      </c:pt>
                      <c:pt idx="60">
                        <c:v>4.2624742044096804</c:v>
                      </c:pt>
                      <c:pt idx="61">
                        <c:v>4.2791421243034096</c:v>
                      </c:pt>
                      <c:pt idx="62">
                        <c:v>4.2958100441971396</c:v>
                      </c:pt>
                      <c:pt idx="63">
                        <c:v>4.3124779640908599</c:v>
                      </c:pt>
                      <c:pt idx="64">
                        <c:v>4.32914588398459</c:v>
                      </c:pt>
                      <c:pt idx="65">
                        <c:v>4.3458138038783201</c:v>
                      </c:pt>
                      <c:pt idx="66">
                        <c:v>4.3624817237720404</c:v>
                      </c:pt>
                      <c:pt idx="67">
                        <c:v>4.3791496436657704</c:v>
                      </c:pt>
                      <c:pt idx="68">
                        <c:v>4.3985955502084497</c:v>
                      </c:pt>
                      <c:pt idx="69">
                        <c:v>4.42081944340008</c:v>
                      </c:pt>
                      <c:pt idx="70">
                        <c:v>4.4458213232406703</c:v>
                      </c:pt>
                      <c:pt idx="71">
                        <c:v>4.4763791763791696</c:v>
                      </c:pt>
                      <c:pt idx="72">
                        <c:v>4.51527098946453</c:v>
                      </c:pt>
                      <c:pt idx="73">
                        <c:v>4.5680527357946703</c:v>
                      </c:pt>
                      <c:pt idx="74">
                        <c:v>4.6291684420716601</c:v>
                      </c:pt>
                      <c:pt idx="75">
                        <c:v>4.6902841483486597</c:v>
                      </c:pt>
                      <c:pt idx="76">
                        <c:v>4.7513998546256602</c:v>
                      </c:pt>
                      <c:pt idx="77">
                        <c:v>4.8097375742536999</c:v>
                      </c:pt>
                      <c:pt idx="78">
                        <c:v>4.8652973072327903</c:v>
                      </c:pt>
                      <c:pt idx="79">
                        <c:v>4.92363502686083</c:v>
                      </c:pt>
                      <c:pt idx="80">
                        <c:v>4.9847507331378296</c:v>
                      </c:pt>
                      <c:pt idx="81">
                        <c:v>5.0458664394148203</c:v>
                      </c:pt>
                      <c:pt idx="82">
                        <c:v>5.1069821456918199</c:v>
                      </c:pt>
                      <c:pt idx="83">
                        <c:v>5.1680978519688097</c:v>
                      </c:pt>
                      <c:pt idx="84">
                        <c:v>5.22643557159686</c:v>
                      </c:pt>
                      <c:pt idx="85">
                        <c:v>5.2792173179269897</c:v>
                      </c:pt>
                      <c:pt idx="86">
                        <c:v>5.3292210776081701</c:v>
                      </c:pt>
                      <c:pt idx="87">
                        <c:v>5.3820028239382998</c:v>
                      </c:pt>
                      <c:pt idx="88">
                        <c:v>5.4403405435663501</c:v>
                      </c:pt>
                      <c:pt idx="89">
                        <c:v>5.5014562498433399</c:v>
                      </c:pt>
                      <c:pt idx="90">
                        <c:v>5.5625719561203404</c:v>
                      </c:pt>
                      <c:pt idx="91">
                        <c:v>5.6236876623973302</c:v>
                      </c:pt>
                      <c:pt idx="92">
                        <c:v>5.6848033686743298</c:v>
                      </c:pt>
                      <c:pt idx="93">
                        <c:v>5.7403631016534202</c:v>
                      </c:pt>
                      <c:pt idx="94">
                        <c:v>5.7848108880366897</c:v>
                      </c:pt>
                      <c:pt idx="95">
                        <c:v>5.8209247144731</c:v>
                      </c:pt>
                      <c:pt idx="96">
                        <c:v>5.8542605542605504</c:v>
                      </c:pt>
                      <c:pt idx="97">
                        <c:v>5.8848184073990497</c:v>
                      </c:pt>
                      <c:pt idx="98">
                        <c:v>5.9125982738885901</c:v>
                      </c:pt>
                      <c:pt idx="99">
                        <c:v>5.9403781403781402</c:v>
                      </c:pt>
                      <c:pt idx="100">
                        <c:v>5.9653800202187197</c:v>
                      </c:pt>
                      <c:pt idx="101">
                        <c:v>5.9876039134103598</c:v>
                      </c:pt>
                      <c:pt idx="102">
                        <c:v>6.0098278066019999</c:v>
                      </c:pt>
                      <c:pt idx="103">
                        <c:v>6.0320516997936302</c:v>
                      </c:pt>
                      <c:pt idx="104">
                        <c:v>6.0542755929852703</c:v>
                      </c:pt>
                      <c:pt idx="105">
                        <c:v>6.0764994861768997</c:v>
                      </c:pt>
                      <c:pt idx="106">
                        <c:v>6.0959453927195799</c:v>
                      </c:pt>
                      <c:pt idx="107">
                        <c:v>6.11261331261331</c:v>
                      </c:pt>
                      <c:pt idx="108">
                        <c:v>6.1292812325070303</c:v>
                      </c:pt>
                      <c:pt idx="109">
                        <c:v>6.1459491524007603</c:v>
                      </c:pt>
                      <c:pt idx="110">
                        <c:v>6.1626170722944904</c:v>
                      </c:pt>
                      <c:pt idx="111">
                        <c:v>6.1792849921882098</c:v>
                      </c:pt>
                      <c:pt idx="112">
                        <c:v>6.1959529120819399</c:v>
                      </c:pt>
                      <c:pt idx="113">
                        <c:v>6.2126208319756699</c:v>
                      </c:pt>
                      <c:pt idx="114">
                        <c:v>6.2292887518693902</c:v>
                      </c:pt>
                      <c:pt idx="115">
                        <c:v>6.2459566717631203</c:v>
                      </c:pt>
                      <c:pt idx="116">
                        <c:v>6.2626245916568397</c:v>
                      </c:pt>
                      <c:pt idx="117">
                        <c:v>6.2792925115505698</c:v>
                      </c:pt>
                      <c:pt idx="118">
                        <c:v>6.2959604314442998</c:v>
                      </c:pt>
                      <c:pt idx="119">
                        <c:v>6.3126283513380201</c:v>
                      </c:pt>
                      <c:pt idx="120">
                        <c:v>6.3292962712317502</c:v>
                      </c:pt>
                      <c:pt idx="121">
                        <c:v>6.3459641911254803</c:v>
                      </c:pt>
                      <c:pt idx="122">
                        <c:v>6.3626321110191997</c:v>
                      </c:pt>
                      <c:pt idx="123">
                        <c:v>6.3793000309129297</c:v>
                      </c:pt>
                      <c:pt idx="124">
                        <c:v>6.3959679508066598</c:v>
                      </c:pt>
                      <c:pt idx="125">
                        <c:v>6.41541385734934</c:v>
                      </c:pt>
                      <c:pt idx="126">
                        <c:v>6.4376377505409703</c:v>
                      </c:pt>
                      <c:pt idx="127">
                        <c:v>6.4598616437326104</c:v>
                      </c:pt>
                      <c:pt idx="128">
                        <c:v>6.4876415102221499</c:v>
                      </c:pt>
                      <c:pt idx="129">
                        <c:v>6.5348672832543704</c:v>
                      </c:pt>
                      <c:pt idx="130">
                        <c:v>6.5932050028824198</c:v>
                      </c:pt>
                      <c:pt idx="131">
                        <c:v>6.6348748026167303</c:v>
                      </c:pt>
                      <c:pt idx="132">
                        <c:v>6.6598766824573197</c:v>
                      </c:pt>
                      <c:pt idx="133">
                        <c:v>6.6793225889999999</c:v>
                      </c:pt>
                      <c:pt idx="134">
                        <c:v>6.6959905088937299</c:v>
                      </c:pt>
                      <c:pt idx="135">
                        <c:v>6.71265842878746</c:v>
                      </c:pt>
                      <c:pt idx="136">
                        <c:v>6.7293263486811803</c:v>
                      </c:pt>
                      <c:pt idx="137">
                        <c:v>6.7459942685749104</c:v>
                      </c:pt>
                      <c:pt idx="138">
                        <c:v>6.7598842018196796</c:v>
                      </c:pt>
                      <c:pt idx="139">
                        <c:v>6.7709961484154997</c:v>
                      </c:pt>
                      <c:pt idx="140">
                        <c:v>6.7821080950113197</c:v>
                      </c:pt>
                      <c:pt idx="141">
                        <c:v>6.79322004160713</c:v>
                      </c:pt>
                      <c:pt idx="142">
                        <c:v>6.80433198820295</c:v>
                      </c:pt>
                      <c:pt idx="143">
                        <c:v>6.8154439347987701</c:v>
                      </c:pt>
                      <c:pt idx="144">
                        <c:v>6.8237778947456302</c:v>
                      </c:pt>
                      <c:pt idx="145">
                        <c:v>6.8376678279904004</c:v>
                      </c:pt>
                      <c:pt idx="146">
                        <c:v>6.8626697078309897</c:v>
                      </c:pt>
                      <c:pt idx="147">
                        <c:v>6.8765596410757697</c:v>
                      </c:pt>
                      <c:pt idx="148">
                        <c:v>6.8876715876715799</c:v>
                      </c:pt>
                      <c:pt idx="149">
                        <c:v>6.8987835342674</c:v>
                      </c:pt>
                      <c:pt idx="150">
                        <c:v>6.90989548086322</c:v>
                      </c:pt>
                      <c:pt idx="151">
                        <c:v>6.9210074274590401</c:v>
                      </c:pt>
                      <c:pt idx="152">
                        <c:v>6.9348973607038102</c:v>
                      </c:pt>
                      <c:pt idx="153">
                        <c:v>6.9515652805975297</c:v>
                      </c:pt>
                      <c:pt idx="154">
                        <c:v>6.9682332004912597</c:v>
                      </c:pt>
                      <c:pt idx="155">
                        <c:v>6.9849011203849898</c:v>
                      </c:pt>
                      <c:pt idx="156">
                        <c:v>7.0015690402787101</c:v>
                      </c:pt>
                      <c:pt idx="157">
                        <c:v>7.0182369601724401</c:v>
                      </c:pt>
                      <c:pt idx="158">
                        <c:v>7.0349048800661702</c:v>
                      </c:pt>
                      <c:pt idx="159">
                        <c:v>7.0515727999598896</c:v>
                      </c:pt>
                      <c:pt idx="160">
                        <c:v>7.0682407198536197</c:v>
                      </c:pt>
                      <c:pt idx="161">
                        <c:v>7.0876866263962999</c:v>
                      </c:pt>
                      <c:pt idx="162">
                        <c:v>7.1099105195879302</c:v>
                      </c:pt>
                      <c:pt idx="163">
                        <c:v>7.1349123994285204</c:v>
                      </c:pt>
                      <c:pt idx="164">
                        <c:v>7.1654702525670197</c:v>
                      </c:pt>
                      <c:pt idx="165">
                        <c:v>7.20158407900343</c:v>
                      </c:pt>
                      <c:pt idx="166">
                        <c:v>7.2488098520356496</c:v>
                      </c:pt>
                      <c:pt idx="167">
                        <c:v>7.3071475716637</c:v>
                      </c:pt>
                      <c:pt idx="168">
                        <c:v>7.3682632779406898</c:v>
                      </c:pt>
                      <c:pt idx="169">
                        <c:v>7.4293789842176903</c:v>
                      </c:pt>
                      <c:pt idx="170">
                        <c:v>7.4904946904946899</c:v>
                      </c:pt>
                      <c:pt idx="171">
                        <c:v>7.5516103967716797</c:v>
                      </c:pt>
                      <c:pt idx="172">
                        <c:v>7.6127261030486801</c:v>
                      </c:pt>
                      <c:pt idx="173">
                        <c:v>7.6738418093256797</c:v>
                      </c:pt>
                      <c:pt idx="174">
                        <c:v>7.7349575156026704</c:v>
                      </c:pt>
                      <c:pt idx="175">
                        <c:v>7.79607322187967</c:v>
                      </c:pt>
                      <c:pt idx="176">
                        <c:v>7.8571889281566696</c:v>
                      </c:pt>
                      <c:pt idx="177">
                        <c:v>7.9044147011888901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'CH3 Data'!$M$5:$M$182</c15:sqref>
                        </c15:formulaRef>
                      </c:ext>
                    </c:extLst>
                    <c:numCache>
                      <c:formatCode>General</c:formatCode>
                      <c:ptCount val="178"/>
                      <c:pt idx="0">
                        <c:v>3.1932031038807113E-3</c:v>
                      </c:pt>
                      <c:pt idx="1">
                        <c:v>4.384609178228898E-3</c:v>
                      </c:pt>
                      <c:pt idx="2">
                        <c:v>4.4169583712381283E-3</c:v>
                      </c:pt>
                      <c:pt idx="3">
                        <c:v>3.8862711966664697E-3</c:v>
                      </c:pt>
                      <c:pt idx="4">
                        <c:v>4.4816567572564456E-3</c:v>
                      </c:pt>
                      <c:pt idx="5">
                        <c:v>4.5140059502655327E-3</c:v>
                      </c:pt>
                      <c:pt idx="6">
                        <c:v>3.9833187756939887E-3</c:v>
                      </c:pt>
                      <c:pt idx="7">
                        <c:v>5.3294194930581127E-3</c:v>
                      </c:pt>
                      <c:pt idx="8">
                        <c:v>7.7077535509869136E-3</c:v>
                      </c:pt>
                      <c:pt idx="9">
                        <c:v>1.22443936846414E-2</c:v>
                      </c:pt>
                      <c:pt idx="10">
                        <c:v>2.0722288391361025E-2</c:v>
                      </c:pt>
                      <c:pt idx="11">
                        <c:v>3.5581261930661967E-2</c:v>
                      </c:pt>
                      <c:pt idx="12">
                        <c:v>5.5702560238115109E-2</c:v>
                      </c:pt>
                      <c:pt idx="13">
                        <c:v>7.7184997627451041E-2</c:v>
                      </c:pt>
                      <c:pt idx="14">
                        <c:v>0.10042789280452337</c:v>
                      </c:pt>
                      <c:pt idx="15">
                        <c:v>0.12721331869967065</c:v>
                      </c:pt>
                      <c:pt idx="16">
                        <c:v>0.15163887096480022</c:v>
                      </c:pt>
                      <c:pt idx="17">
                        <c:v>0.17719840948668672</c:v>
                      </c:pt>
                      <c:pt idx="18">
                        <c:v>0.20095006924472122</c:v>
                      </c:pt>
                      <c:pt idx="19">
                        <c:v>0.22435618080470349</c:v>
                      </c:pt>
                      <c:pt idx="20">
                        <c:v>0.24741821458449761</c:v>
                      </c:pt>
                      <c:pt idx="21">
                        <c:v>0.27392102616617364</c:v>
                      </c:pt>
                      <c:pt idx="22">
                        <c:v>0.30076791552803722</c:v>
                      </c:pt>
                      <c:pt idx="23">
                        <c:v>0.32864703823046637</c:v>
                      </c:pt>
                      <c:pt idx="24">
                        <c:v>0.35962286095458718</c:v>
                      </c:pt>
                      <c:pt idx="25">
                        <c:v>0.38991052811833471</c:v>
                      </c:pt>
                      <c:pt idx="26">
                        <c:v>0.41623983039205215</c:v>
                      </c:pt>
                      <c:pt idx="27">
                        <c:v>0.438438728885649</c:v>
                      </c:pt>
                      <c:pt idx="28">
                        <c:v>0.46063762737924308</c:v>
                      </c:pt>
                      <c:pt idx="29">
                        <c:v>0.48232040920255714</c:v>
                      </c:pt>
                      <c:pt idx="30">
                        <c:v>0.50451930769615116</c:v>
                      </c:pt>
                      <c:pt idx="31">
                        <c:v>0.52723432286003102</c:v>
                      </c:pt>
                      <c:pt idx="32">
                        <c:v>0.55511197514459432</c:v>
                      </c:pt>
                      <c:pt idx="33">
                        <c:v>0.5829896274291605</c:v>
                      </c:pt>
                      <c:pt idx="34">
                        <c:v>0.61086727971372379</c:v>
                      </c:pt>
                      <c:pt idx="35">
                        <c:v>0.63719658198744122</c:v>
                      </c:pt>
                      <c:pt idx="36">
                        <c:v>0.65887936381075529</c:v>
                      </c:pt>
                      <c:pt idx="37">
                        <c:v>0.68520866608447273</c:v>
                      </c:pt>
                      <c:pt idx="38">
                        <c:v>0.71412002212746761</c:v>
                      </c:pt>
                      <c:pt idx="39">
                        <c:v>0.74199914482989671</c:v>
                      </c:pt>
                      <c:pt idx="40">
                        <c:v>0.79121991241117906</c:v>
                      </c:pt>
                      <c:pt idx="41">
                        <c:v>0.8160898249548233</c:v>
                      </c:pt>
                      <c:pt idx="42">
                        <c:v>0.8405153772199534</c:v>
                      </c:pt>
                      <c:pt idx="43">
                        <c:v>0.86297973515193915</c:v>
                      </c:pt>
                      <c:pt idx="44">
                        <c:v>0.8646208195160785</c:v>
                      </c:pt>
                      <c:pt idx="45">
                        <c:v>0.84198388354078268</c:v>
                      </c:pt>
                      <c:pt idx="46">
                        <c:v>0.81902845505613242</c:v>
                      </c:pt>
                      <c:pt idx="47">
                        <c:v>0.7965016533788527</c:v>
                      </c:pt>
                      <c:pt idx="48">
                        <c:v>0.77242503127286399</c:v>
                      </c:pt>
                      <c:pt idx="49">
                        <c:v>0.74800433138668598</c:v>
                      </c:pt>
                      <c:pt idx="50">
                        <c:v>0.7208310092589999</c:v>
                      </c:pt>
                      <c:pt idx="51">
                        <c:v>0.69193729823037742</c:v>
                      </c:pt>
                      <c:pt idx="52">
                        <c:v>0.66785920570652302</c:v>
                      </c:pt>
                      <c:pt idx="53">
                        <c:v>0.64618818722612115</c:v>
                      </c:pt>
                      <c:pt idx="54">
                        <c:v>0.61935747246076167</c:v>
                      </c:pt>
                      <c:pt idx="55">
                        <c:v>0.59355899103596521</c:v>
                      </c:pt>
                      <c:pt idx="56">
                        <c:v>0.56569604293004272</c:v>
                      </c:pt>
                      <c:pt idx="57">
                        <c:v>0.53267339853915996</c:v>
                      </c:pt>
                      <c:pt idx="58">
                        <c:v>0.4996507541482742</c:v>
                      </c:pt>
                      <c:pt idx="59">
                        <c:v>0.47282003938291473</c:v>
                      </c:pt>
                      <c:pt idx="60">
                        <c:v>0.4459893246175553</c:v>
                      </c:pt>
                      <c:pt idx="61">
                        <c:v>0.4150311469078013</c:v>
                      </c:pt>
                      <c:pt idx="62">
                        <c:v>0.3844170469782367</c:v>
                      </c:pt>
                      <c:pt idx="63">
                        <c:v>0.35517925816942186</c:v>
                      </c:pt>
                      <c:pt idx="64">
                        <c:v>0.32800593604173872</c:v>
                      </c:pt>
                      <c:pt idx="65">
                        <c:v>0.30048853613386595</c:v>
                      </c:pt>
                      <c:pt idx="66">
                        <c:v>0.27675599180806626</c:v>
                      </c:pt>
                      <c:pt idx="67">
                        <c:v>0.25233529192188814</c:v>
                      </c:pt>
                      <c:pt idx="68">
                        <c:v>0.22800208189862101</c:v>
                      </c:pt>
                      <c:pt idx="69">
                        <c:v>0.20220801172741795</c:v>
                      </c:pt>
                      <c:pt idx="70">
                        <c:v>0.17729281031355876</c:v>
                      </c:pt>
                      <c:pt idx="71">
                        <c:v>0.15174400584207978</c:v>
                      </c:pt>
                      <c:pt idx="72">
                        <c:v>0.12716303040871985</c:v>
                      </c:pt>
                      <c:pt idx="73">
                        <c:v>0.10776621366660259</c:v>
                      </c:pt>
                      <c:pt idx="74">
                        <c:v>0.1015113234216274</c:v>
                      </c:pt>
                      <c:pt idx="75">
                        <c:v>0.10905082418237941</c:v>
                      </c:pt>
                      <c:pt idx="76">
                        <c:v>0.1271003371379707</c:v>
                      </c:pt>
                      <c:pt idx="77">
                        <c:v>0.15033769819690029</c:v>
                      </c:pt>
                      <c:pt idx="78">
                        <c:v>0.17369558005094163</c:v>
                      </c:pt>
                      <c:pt idx="79">
                        <c:v>0.19578810049579048</c:v>
                      </c:pt>
                      <c:pt idx="80">
                        <c:v>0.21271154071622056</c:v>
                      </c:pt>
                      <c:pt idx="81">
                        <c:v>0.22006336268777893</c:v>
                      </c:pt>
                      <c:pt idx="82">
                        <c:v>0.21624829670231976</c:v>
                      </c:pt>
                      <c:pt idx="83">
                        <c:v>0.20211089731121498</c:v>
                      </c:pt>
                      <c:pt idx="84">
                        <c:v>0.180905921089108</c:v>
                      </c:pt>
                      <c:pt idx="85">
                        <c:v>0.15761685479110429</c:v>
                      </c:pt>
                      <c:pt idx="86">
                        <c:v>0.13424603325985904</c:v>
                      </c:pt>
                      <c:pt idx="87">
                        <c:v>0.1113125140013833</c:v>
                      </c:pt>
                      <c:pt idx="88">
                        <c:v>8.9647724745752E-2</c:v>
                      </c:pt>
                      <c:pt idx="89">
                        <c:v>7.353969806811439E-2</c:v>
                      </c:pt>
                      <c:pt idx="90">
                        <c:v>6.6346413877171329E-2</c:v>
                      </c:pt>
                      <c:pt idx="91">
                        <c:v>6.9569302486471002E-2</c:v>
                      </c:pt>
                      <c:pt idx="92">
                        <c:v>8.2645327528433107E-2</c:v>
                      </c:pt>
                      <c:pt idx="93">
                        <c:v>0.1036113474801964</c:v>
                      </c:pt>
                      <c:pt idx="94">
                        <c:v>0.12636039231464233</c:v>
                      </c:pt>
                      <c:pt idx="95">
                        <c:v>0.14884287139630512</c:v>
                      </c:pt>
                      <c:pt idx="96">
                        <c:v>0.17225780546347164</c:v>
                      </c:pt>
                      <c:pt idx="97">
                        <c:v>0.19601534689296218</c:v>
                      </c:pt>
                      <c:pt idx="98">
                        <c:v>0.21977141790458896</c:v>
                      </c:pt>
                      <c:pt idx="99">
                        <c:v>0.24497261559300615</c:v>
                      </c:pt>
                      <c:pt idx="100">
                        <c:v>0.26908849785596628</c:v>
                      </c:pt>
                      <c:pt idx="101">
                        <c:v>0.29206745302644083</c:v>
                      </c:pt>
                      <c:pt idx="102">
                        <c:v>0.31582058320233825</c:v>
                      </c:pt>
                      <c:pt idx="103">
                        <c:v>0.33983177171337858</c:v>
                      </c:pt>
                      <c:pt idx="104">
                        <c:v>0.36642354357583062</c:v>
                      </c:pt>
                      <c:pt idx="105">
                        <c:v>0.39353143210856267</c:v>
                      </c:pt>
                      <c:pt idx="106">
                        <c:v>0.41805726687202016</c:v>
                      </c:pt>
                      <c:pt idx="107">
                        <c:v>0.43974298953106289</c:v>
                      </c:pt>
                      <c:pt idx="108">
                        <c:v>0.46280502331085527</c:v>
                      </c:pt>
                      <c:pt idx="109">
                        <c:v>0.48621113487083734</c:v>
                      </c:pt>
                      <c:pt idx="110">
                        <c:v>0.50892909087044302</c:v>
                      </c:pt>
                      <c:pt idx="111">
                        <c:v>0.53371151355118041</c:v>
                      </c:pt>
                      <c:pt idx="112">
                        <c:v>0.55918209179229117</c:v>
                      </c:pt>
                      <c:pt idx="113">
                        <c:v>0.5853408255937782</c:v>
                      </c:pt>
                      <c:pt idx="114">
                        <c:v>0.61184363717545476</c:v>
                      </c:pt>
                      <c:pt idx="115">
                        <c:v>0.63800237097694179</c:v>
                      </c:pt>
                      <c:pt idx="116">
                        <c:v>0.66519333811899473</c:v>
                      </c:pt>
                      <c:pt idx="117">
                        <c:v>0.69238430526104755</c:v>
                      </c:pt>
                      <c:pt idx="118">
                        <c:v>0.7199193501832899</c:v>
                      </c:pt>
                      <c:pt idx="119">
                        <c:v>0.74745439510552947</c:v>
                      </c:pt>
                      <c:pt idx="120">
                        <c:v>0.77430128446739277</c:v>
                      </c:pt>
                      <c:pt idx="121">
                        <c:v>0.80114817382925896</c:v>
                      </c:pt>
                      <c:pt idx="122">
                        <c:v>0.82696282985055647</c:v>
                      </c:pt>
                      <c:pt idx="123">
                        <c:v>0.85174525253129385</c:v>
                      </c:pt>
                      <c:pt idx="124">
                        <c:v>0.87618359743183882</c:v>
                      </c:pt>
                      <c:pt idx="125">
                        <c:v>0.90208574331605151</c:v>
                      </c:pt>
                      <c:pt idx="126">
                        <c:v>0.92970974851906663</c:v>
                      </c:pt>
                      <c:pt idx="127">
                        <c:v>0.95320482035982401</c:v>
                      </c:pt>
                      <c:pt idx="128">
                        <c:v>0.97739098859668638</c:v>
                      </c:pt>
                      <c:pt idx="129">
                        <c:v>1</c:v>
                      </c:pt>
                      <c:pt idx="130">
                        <c:v>0.99585502571558981</c:v>
                      </c:pt>
                      <c:pt idx="131">
                        <c:v>0.96996802513537805</c:v>
                      </c:pt>
                      <c:pt idx="132">
                        <c:v>0.94350447371067225</c:v>
                      </c:pt>
                      <c:pt idx="133">
                        <c:v>0.91968738035768671</c:v>
                      </c:pt>
                      <c:pt idx="134">
                        <c:v>0.89526668047150848</c:v>
                      </c:pt>
                      <c:pt idx="135">
                        <c:v>0.86981374724476446</c:v>
                      </c:pt>
                      <c:pt idx="136">
                        <c:v>0.84057595843595256</c:v>
                      </c:pt>
                      <c:pt idx="137">
                        <c:v>0.80961778072619839</c:v>
                      </c:pt>
                      <c:pt idx="138">
                        <c:v>0.78381929930140193</c:v>
                      </c:pt>
                      <c:pt idx="139">
                        <c:v>0.76059993081015698</c:v>
                      </c:pt>
                      <c:pt idx="140">
                        <c:v>0.73841279565947227</c:v>
                      </c:pt>
                      <c:pt idx="141">
                        <c:v>0.7146773104979417</c:v>
                      </c:pt>
                      <c:pt idx="142">
                        <c:v>0.6909418253364138</c:v>
                      </c:pt>
                      <c:pt idx="143">
                        <c:v>0.66720634017488323</c:v>
                      </c:pt>
                      <c:pt idx="144">
                        <c:v>0.64863055129831293</c:v>
                      </c:pt>
                      <c:pt idx="145">
                        <c:v>0.60941303644617795</c:v>
                      </c:pt>
                      <c:pt idx="146">
                        <c:v>0.55850275873909827</c:v>
                      </c:pt>
                      <c:pt idx="147">
                        <c:v>0.53253223842420849</c:v>
                      </c:pt>
                      <c:pt idx="148">
                        <c:v>0.50828063659239775</c:v>
                      </c:pt>
                      <c:pt idx="149">
                        <c:v>0.48454515143086713</c:v>
                      </c:pt>
                      <c:pt idx="150">
                        <c:v>0.4608096662693365</c:v>
                      </c:pt>
                      <c:pt idx="151">
                        <c:v>0.43810641444837167</c:v>
                      </c:pt>
                      <c:pt idx="152">
                        <c:v>0.41024346634244924</c:v>
                      </c:pt>
                      <c:pt idx="153">
                        <c:v>0.37722082195156348</c:v>
                      </c:pt>
                      <c:pt idx="154">
                        <c:v>0.34557448868143315</c:v>
                      </c:pt>
                      <c:pt idx="155">
                        <c:v>0.3163366998726212</c:v>
                      </c:pt>
                      <c:pt idx="156">
                        <c:v>0.28709891106380636</c:v>
                      </c:pt>
                      <c:pt idx="157">
                        <c:v>0.2613019000568782</c:v>
                      </c:pt>
                      <c:pt idx="158">
                        <c:v>0.23481673348957066</c:v>
                      </c:pt>
                      <c:pt idx="159">
                        <c:v>0.21211642250433349</c:v>
                      </c:pt>
                      <c:pt idx="160">
                        <c:v>0.19044834485966092</c:v>
                      </c:pt>
                      <c:pt idx="161">
                        <c:v>0.16671727095172309</c:v>
                      </c:pt>
                      <c:pt idx="162">
                        <c:v>0.14298766746164909</c:v>
                      </c:pt>
                      <c:pt idx="163">
                        <c:v>0.11946598105755235</c:v>
                      </c:pt>
                      <c:pt idx="164">
                        <c:v>9.4674147702487554E-2</c:v>
                      </c:pt>
                      <c:pt idx="165">
                        <c:v>7.1222243129024768E-2</c:v>
                      </c:pt>
                      <c:pt idx="166">
                        <c:v>4.8611837693189601E-2</c:v>
                      </c:pt>
                      <c:pt idx="167">
                        <c:v>3.0203275430066939E-2</c:v>
                      </c:pt>
                      <c:pt idx="168">
                        <c:v>1.7567306352510251E-2</c:v>
                      </c:pt>
                      <c:pt idx="169">
                        <c:v>1.2156970658905938E-2</c:v>
                      </c:pt>
                      <c:pt idx="170">
                        <c:v>8.811101646430777E-3</c:v>
                      </c:pt>
                      <c:pt idx="171">
                        <c:v>7.2481811312947548E-3</c:v>
                      </c:pt>
                      <c:pt idx="172">
                        <c:v>6.4359757729328506E-3</c:v>
                      </c:pt>
                      <c:pt idx="173">
                        <c:v>7.0313613335228281E-3</c:v>
                      </c:pt>
                      <c:pt idx="174">
                        <c:v>7.0637105265319152E-3</c:v>
                      </c:pt>
                      <c:pt idx="175">
                        <c:v>6.5330233519603704E-3</c:v>
                      </c:pt>
                      <c:pt idx="176">
                        <c:v>7.1284089125502039E-3</c:v>
                      </c:pt>
                      <c:pt idx="177">
                        <c:v>7.1534060162390719E-3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31F-4CC7-B29B-86E3035E2519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6.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lineMarker"/>
        <c:varyColors val="0"/>
        <c:ser>
          <c:idx val="3"/>
          <c:order val="1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 Data'!$F$7:$F$50</c:f>
              <c:numCache>
                <c:formatCode>General</c:formatCode>
                <c:ptCount val="44"/>
                <c:pt idx="0">
                  <c:v>3.7738519555428001</c:v>
                </c:pt>
                <c:pt idx="1">
                  <c:v>3.7740519555428</c:v>
                </c:pt>
                <c:pt idx="2">
                  <c:v>4.3357628907319992</c:v>
                </c:pt>
                <c:pt idx="3">
                  <c:v>4.3359628907319996</c:v>
                </c:pt>
                <c:pt idx="4">
                  <c:v>4.336162890732</c:v>
                </c:pt>
                <c:pt idx="5">
                  <c:v>4.4390558965980995</c:v>
                </c:pt>
                <c:pt idx="6">
                  <c:v>4.4392558965980999</c:v>
                </c:pt>
                <c:pt idx="7">
                  <c:v>4.4394558965981004</c:v>
                </c:pt>
                <c:pt idx="8">
                  <c:v>4.6164030439341994</c:v>
                </c:pt>
                <c:pt idx="9">
                  <c:v>4.6166030439341998</c:v>
                </c:pt>
                <c:pt idx="10">
                  <c:v>4.6168030439342003</c:v>
                </c:pt>
                <c:pt idx="11">
                  <c:v>5.5312297041088998</c:v>
                </c:pt>
                <c:pt idx="12">
                  <c:v>5.5314297041089002</c:v>
                </c:pt>
                <c:pt idx="13">
                  <c:v>5.5316297041089006</c:v>
                </c:pt>
                <c:pt idx="14">
                  <c:v>5.7013311631686996</c:v>
                </c:pt>
                <c:pt idx="15">
                  <c:v>5.7015311631687</c:v>
                </c:pt>
                <c:pt idx="16">
                  <c:v>5.7017311631687004</c:v>
                </c:pt>
                <c:pt idx="17">
                  <c:v>6.0179428404478994</c:v>
                </c:pt>
                <c:pt idx="18">
                  <c:v>6.0181428404478998</c:v>
                </c:pt>
                <c:pt idx="19">
                  <c:v>6.0183428404479002</c:v>
                </c:pt>
                <c:pt idx="20">
                  <c:v>6.0778343354892996</c:v>
                </c:pt>
                <c:pt idx="21">
                  <c:v>6.0780343354893001</c:v>
                </c:pt>
                <c:pt idx="22">
                  <c:v>6.0782343354893005</c:v>
                </c:pt>
                <c:pt idx="23">
                  <c:v>6.3240232185433998</c:v>
                </c:pt>
                <c:pt idx="24">
                  <c:v>6.3242232185434002</c:v>
                </c:pt>
                <c:pt idx="25">
                  <c:v>6.3244232185434006</c:v>
                </c:pt>
                <c:pt idx="26">
                  <c:v>6.5149750297533</c:v>
                </c:pt>
                <c:pt idx="27">
                  <c:v>6.5151750297533004</c:v>
                </c:pt>
                <c:pt idx="28">
                  <c:v>6.5153750297533009</c:v>
                </c:pt>
              </c:numCache>
            </c:numRef>
          </c:xVal>
          <c:yVal>
            <c:numRef>
              <c:f>'Cl Data'!$H$7:$H$50</c:f>
              <c:numCache>
                <c:formatCode>0.00E+00</c:formatCode>
                <c:ptCount val="44"/>
                <c:pt idx="0">
                  <c:v>2.4786221421265915E-6</c:v>
                </c:pt>
                <c:pt idx="1">
                  <c:v>0</c:v>
                </c:pt>
                <c:pt idx="2">
                  <c:v>0</c:v>
                </c:pt>
                <c:pt idx="3">
                  <c:v>0.72695533446419824</c:v>
                </c:pt>
                <c:pt idx="4">
                  <c:v>0</c:v>
                </c:pt>
                <c:pt idx="5">
                  <c:v>0</c:v>
                </c:pt>
                <c:pt idx="6">
                  <c:v>9.0249440668155822E-4</c:v>
                </c:pt>
                <c:pt idx="7">
                  <c:v>0</c:v>
                </c:pt>
                <c:pt idx="8">
                  <c:v>0</c:v>
                </c:pt>
                <c:pt idx="9">
                  <c:v>0.11226249786896542</c:v>
                </c:pt>
                <c:pt idx="10">
                  <c:v>0</c:v>
                </c:pt>
                <c:pt idx="11">
                  <c:v>0</c:v>
                </c:pt>
                <c:pt idx="12">
                  <c:v>8.3357526187157402E-2</c:v>
                </c:pt>
                <c:pt idx="13">
                  <c:v>0</c:v>
                </c:pt>
                <c:pt idx="14">
                  <c:v>0</c:v>
                </c:pt>
                <c:pt idx="15">
                  <c:v>1.1082595514047451E-2</c:v>
                </c:pt>
                <c:pt idx="16">
                  <c:v>0</c:v>
                </c:pt>
                <c:pt idx="17">
                  <c:v>0</c:v>
                </c:pt>
                <c:pt idx="18">
                  <c:v>0.59348044033035163</c:v>
                </c:pt>
                <c:pt idx="19">
                  <c:v>0</c:v>
                </c:pt>
                <c:pt idx="20">
                  <c:v>0</c:v>
                </c:pt>
                <c:pt idx="21">
                  <c:v>5.2721235690284763E-3</c:v>
                </c:pt>
                <c:pt idx="22">
                  <c:v>0</c:v>
                </c:pt>
                <c:pt idx="23">
                  <c:v>0</c:v>
                </c:pt>
                <c:pt idx="24">
                  <c:v>9.5020770540030997E-2</c:v>
                </c:pt>
                <c:pt idx="25">
                  <c:v>0</c:v>
                </c:pt>
                <c:pt idx="26">
                  <c:v>0</c:v>
                </c:pt>
                <c:pt idx="27">
                  <c:v>7.8186984301727488E-3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D55-4A17-BDA0-87A4E2E9ED67}"/>
            </c:ext>
          </c:extLst>
        </c:ser>
        <c:ser>
          <c:idx val="0"/>
          <c:order val="2"/>
          <c:tx>
            <c:v>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 Data'!$C$6:$C$175</c:f>
              <c:numCache>
                <c:formatCode>General</c:formatCode>
                <c:ptCount val="170"/>
                <c:pt idx="0">
                  <c:v>2.9222320112934899</c:v>
                </c:pt>
                <c:pt idx="1">
                  <c:v>2.9863700062856098</c:v>
                </c:pt>
                <c:pt idx="2">
                  <c:v>3.0451631683617202</c:v>
                </c:pt>
                <c:pt idx="3">
                  <c:v>3.1039563304378199</c:v>
                </c:pt>
                <c:pt idx="4">
                  <c:v>3.1627494925139299</c:v>
                </c:pt>
                <c:pt idx="5">
                  <c:v>3.2215426545900399</c:v>
                </c:pt>
                <c:pt idx="6">
                  <c:v>3.2803358166661498</c:v>
                </c:pt>
                <c:pt idx="7">
                  <c:v>3.33912897874225</c:v>
                </c:pt>
                <c:pt idx="8">
                  <c:v>3.39792214081836</c:v>
                </c:pt>
                <c:pt idx="9">
                  <c:v>3.4567153028944699</c:v>
                </c:pt>
                <c:pt idx="10">
                  <c:v>3.5155084649705799</c:v>
                </c:pt>
                <c:pt idx="11">
                  <c:v>3.5743016270466801</c:v>
                </c:pt>
                <c:pt idx="12">
                  <c:v>3.63309478912279</c:v>
                </c:pt>
                <c:pt idx="13">
                  <c:v>3.6918879511989</c:v>
                </c:pt>
                <c:pt idx="14">
                  <c:v>3.7426638639009902</c:v>
                </c:pt>
                <c:pt idx="15">
                  <c:v>3.7800776943130598</c:v>
                </c:pt>
                <c:pt idx="16">
                  <c:v>3.81214669180912</c:v>
                </c:pt>
                <c:pt idx="17">
                  <c:v>3.8415432728471699</c:v>
                </c:pt>
                <c:pt idx="18">
                  <c:v>3.86559502096922</c:v>
                </c:pt>
                <c:pt idx="19">
                  <c:v>3.8869743526332599</c:v>
                </c:pt>
                <c:pt idx="20">
                  <c:v>3.9083536842972899</c:v>
                </c:pt>
                <c:pt idx="21">
                  <c:v>3.9297330159613302</c:v>
                </c:pt>
                <c:pt idx="22">
                  <c:v>3.9484399311673699</c:v>
                </c:pt>
                <c:pt idx="23">
                  <c:v>3.9644744299153998</c:v>
                </c:pt>
                <c:pt idx="24">
                  <c:v>3.9805089286634301</c:v>
                </c:pt>
                <c:pt idx="25">
                  <c:v>3.99654342741146</c:v>
                </c:pt>
                <c:pt idx="26">
                  <c:v>4.0125779261594898</c:v>
                </c:pt>
                <c:pt idx="27">
                  <c:v>4.0286124249075099</c:v>
                </c:pt>
                <c:pt idx="28">
                  <c:v>4.0446469236555398</c:v>
                </c:pt>
                <c:pt idx="29">
                  <c:v>4.0606814224035697</c:v>
                </c:pt>
                <c:pt idx="30">
                  <c:v>4.0767159211516004</c:v>
                </c:pt>
                <c:pt idx="31">
                  <c:v>4.0927504198996303</c:v>
                </c:pt>
                <c:pt idx="32">
                  <c:v>4.1087849186476602</c:v>
                </c:pt>
                <c:pt idx="33">
                  <c:v>4.12481941739569</c:v>
                </c:pt>
                <c:pt idx="34">
                  <c:v>4.1408539161437199</c:v>
                </c:pt>
                <c:pt idx="35">
                  <c:v>4.1568884148917498</c:v>
                </c:pt>
                <c:pt idx="36">
                  <c:v>4.1729229136397796</c:v>
                </c:pt>
                <c:pt idx="37">
                  <c:v>4.1889574123878104</c:v>
                </c:pt>
                <c:pt idx="38">
                  <c:v>4.2076643275938403</c:v>
                </c:pt>
                <c:pt idx="39">
                  <c:v>4.2290436592578802</c:v>
                </c:pt>
                <c:pt idx="40">
                  <c:v>4.2530954073799201</c:v>
                </c:pt>
                <c:pt idx="41">
                  <c:v>4.2824919884179797</c:v>
                </c:pt>
                <c:pt idx="42">
                  <c:v>4.3279230682040604</c:v>
                </c:pt>
                <c:pt idx="43">
                  <c:v>4.3867162302801699</c:v>
                </c:pt>
                <c:pt idx="44">
                  <c:v>4.4348197265242604</c:v>
                </c:pt>
                <c:pt idx="45">
                  <c:v>4.4668887240203201</c:v>
                </c:pt>
                <c:pt idx="46">
                  <c:v>4.49094047214236</c:v>
                </c:pt>
                <c:pt idx="47">
                  <c:v>4.5123198038063999</c:v>
                </c:pt>
                <c:pt idx="48">
                  <c:v>4.5310267190124298</c:v>
                </c:pt>
                <c:pt idx="49">
                  <c:v>4.5470612177604597</c:v>
                </c:pt>
                <c:pt idx="50">
                  <c:v>4.5630957165084904</c:v>
                </c:pt>
                <c:pt idx="51">
                  <c:v>4.5791302152565203</c:v>
                </c:pt>
                <c:pt idx="52">
                  <c:v>4.5951647140045502</c:v>
                </c:pt>
                <c:pt idx="53">
                  <c:v>4.61119921275258</c:v>
                </c:pt>
                <c:pt idx="54">
                  <c:v>4.6272337115006099</c:v>
                </c:pt>
                <c:pt idx="55">
                  <c:v>4.6432682102486398</c:v>
                </c:pt>
                <c:pt idx="56">
                  <c:v>4.6593027089966697</c:v>
                </c:pt>
                <c:pt idx="57">
                  <c:v>4.6753372077447004</c:v>
                </c:pt>
                <c:pt idx="58">
                  <c:v>4.6913717064927196</c:v>
                </c:pt>
                <c:pt idx="59">
                  <c:v>4.7074062052407504</c:v>
                </c:pt>
                <c:pt idx="60">
                  <c:v>4.7234407039887802</c:v>
                </c:pt>
                <c:pt idx="61">
                  <c:v>4.7394752027368101</c:v>
                </c:pt>
                <c:pt idx="62">
                  <c:v>4.75550970148484</c:v>
                </c:pt>
                <c:pt idx="63">
                  <c:v>4.7742166166908797</c:v>
                </c:pt>
                <c:pt idx="64">
                  <c:v>4.7955959483549204</c:v>
                </c:pt>
                <c:pt idx="65">
                  <c:v>4.8169752800189496</c:v>
                </c:pt>
                <c:pt idx="66">
                  <c:v>4.8383546116829903</c:v>
                </c:pt>
                <c:pt idx="67">
                  <c:v>4.86240635980504</c:v>
                </c:pt>
                <c:pt idx="68">
                  <c:v>4.8891305243850898</c:v>
                </c:pt>
                <c:pt idx="69">
                  <c:v>4.9185271054231396</c:v>
                </c:pt>
                <c:pt idx="70">
                  <c:v>4.9532685193772004</c:v>
                </c:pt>
                <c:pt idx="71">
                  <c:v>4.9986995991632899</c:v>
                </c:pt>
                <c:pt idx="72">
                  <c:v>5.0548203447813904</c:v>
                </c:pt>
                <c:pt idx="73">
                  <c:v>5.1136135068574999</c:v>
                </c:pt>
                <c:pt idx="74">
                  <c:v>5.1724066689335997</c:v>
                </c:pt>
                <c:pt idx="75">
                  <c:v>5.2311998310097101</c:v>
                </c:pt>
                <c:pt idx="76">
                  <c:v>5.2899929930858196</c:v>
                </c:pt>
                <c:pt idx="77">
                  <c:v>5.34878615516193</c:v>
                </c:pt>
                <c:pt idx="78">
                  <c:v>5.4022344843220296</c:v>
                </c:pt>
                <c:pt idx="79">
                  <c:v>5.4449931476501003</c:v>
                </c:pt>
                <c:pt idx="80">
                  <c:v>5.48240697806217</c:v>
                </c:pt>
                <c:pt idx="81">
                  <c:v>5.5171483920162299</c:v>
                </c:pt>
                <c:pt idx="82">
                  <c:v>5.5465449730542904</c:v>
                </c:pt>
                <c:pt idx="83">
                  <c:v>5.5732691376343402</c:v>
                </c:pt>
                <c:pt idx="84">
                  <c:v>5.59999330221439</c:v>
                </c:pt>
                <c:pt idx="85">
                  <c:v>5.62671746679443</c:v>
                </c:pt>
                <c:pt idx="86">
                  <c:v>5.6507692149164797</c:v>
                </c:pt>
                <c:pt idx="87">
                  <c:v>5.6721485465805204</c:v>
                </c:pt>
                <c:pt idx="88">
                  <c:v>5.6935278782445602</c:v>
                </c:pt>
                <c:pt idx="89">
                  <c:v>5.7149072099086</c:v>
                </c:pt>
                <c:pt idx="90">
                  <c:v>5.7362865415726301</c:v>
                </c:pt>
                <c:pt idx="91">
                  <c:v>5.7576658732366699</c:v>
                </c:pt>
                <c:pt idx="92">
                  <c:v>5.7790452049007097</c:v>
                </c:pt>
                <c:pt idx="93">
                  <c:v>5.8004245365647504</c:v>
                </c:pt>
                <c:pt idx="94">
                  <c:v>5.8218038682287903</c:v>
                </c:pt>
                <c:pt idx="95">
                  <c:v>5.8431831998928301</c:v>
                </c:pt>
                <c:pt idx="96">
                  <c:v>5.8645625315568699</c:v>
                </c:pt>
                <c:pt idx="97">
                  <c:v>5.8886142796789098</c:v>
                </c:pt>
                <c:pt idx="98">
                  <c:v>5.9153384442589596</c:v>
                </c:pt>
                <c:pt idx="99">
                  <c:v>5.9447350252970201</c:v>
                </c:pt>
                <c:pt idx="100">
                  <c:v>5.97947643925108</c:v>
                </c:pt>
                <c:pt idx="101">
                  <c:v>6.0222351025791596</c:v>
                </c:pt>
                <c:pt idx="102">
                  <c:v>6.0756834317392503</c:v>
                </c:pt>
                <c:pt idx="103">
                  <c:v>6.1344765938153598</c:v>
                </c:pt>
                <c:pt idx="104">
                  <c:v>6.1932697558914702</c:v>
                </c:pt>
                <c:pt idx="105">
                  <c:v>6.2520629179675797</c:v>
                </c:pt>
                <c:pt idx="106">
                  <c:v>6.3028388306696703</c:v>
                </c:pt>
                <c:pt idx="107">
                  <c:v>6.34025266108174</c:v>
                </c:pt>
                <c:pt idx="108">
                  <c:v>6.3723216585777998</c:v>
                </c:pt>
                <c:pt idx="109">
                  <c:v>6.4017182396158496</c:v>
                </c:pt>
                <c:pt idx="110">
                  <c:v>6.4284424041959003</c:v>
                </c:pt>
                <c:pt idx="111">
                  <c:v>6.4551665687759501</c:v>
                </c:pt>
                <c:pt idx="112">
                  <c:v>6.4818907333559999</c:v>
                </c:pt>
                <c:pt idx="113">
                  <c:v>6.5086148979360496</c:v>
                </c:pt>
                <c:pt idx="114">
                  <c:v>6.5380114789741004</c:v>
                </c:pt>
              </c:numCache>
            </c:numRef>
          </c:xVal>
          <c:yVal>
            <c:numRef>
              <c:f>'Cl Data'!$E$6:$E$175</c:f>
              <c:numCache>
                <c:formatCode>General</c:formatCode>
                <c:ptCount val="170"/>
                <c:pt idx="0">
                  <c:v>7.9597837322423312E-4</c:v>
                </c:pt>
                <c:pt idx="1">
                  <c:v>1.8414465584070711E-3</c:v>
                </c:pt>
                <c:pt idx="2">
                  <c:v>2.8898432259015952E-3</c:v>
                </c:pt>
                <c:pt idx="3">
                  <c:v>2.8576299204757585E-3</c:v>
                </c:pt>
                <c:pt idx="4">
                  <c:v>2.8254166150499019E-3</c:v>
                </c:pt>
                <c:pt idx="5">
                  <c:v>2.2037796880311445E-3</c:v>
                </c:pt>
                <c:pt idx="6">
                  <c:v>2.7609900041982087E-3</c:v>
                </c:pt>
                <c:pt idx="7">
                  <c:v>2.7287766987725702E-3</c:v>
                </c:pt>
                <c:pt idx="8">
                  <c:v>2.958529447387516E-3</c:v>
                </c:pt>
                <c:pt idx="9">
                  <c:v>5.6114681958847083E-3</c:v>
                </c:pt>
                <c:pt idx="10">
                  <c:v>9.2140338902807831E-3</c:v>
                </c:pt>
                <c:pt idx="11">
                  <c:v>1.5763717692641146E-2</c:v>
                </c:pt>
                <c:pt idx="12">
                  <c:v>2.7225265008274498E-2</c:v>
                </c:pt>
                <c:pt idx="13">
                  <c:v>4.5465183972224883E-2</c:v>
                </c:pt>
                <c:pt idx="14">
                  <c:v>6.8830113372229357E-2</c:v>
                </c:pt>
                <c:pt idx="15">
                  <c:v>9.1457398011833071E-2</c:v>
                </c:pt>
                <c:pt idx="16">
                  <c:v>0.11539334818435949</c:v>
                </c:pt>
                <c:pt idx="17">
                  <c:v>0.14163606387360497</c:v>
                </c:pt>
                <c:pt idx="18">
                  <c:v>0.16561242710202934</c:v>
                </c:pt>
                <c:pt idx="19">
                  <c:v>0.18964428507025577</c:v>
                </c:pt>
                <c:pt idx="20">
                  <c:v>0.21529705799786092</c:v>
                </c:pt>
                <c:pt idx="21">
                  <c:v>0.24338120336453878</c:v>
                </c:pt>
                <c:pt idx="22">
                  <c:v>0.26858518637791612</c:v>
                </c:pt>
                <c:pt idx="23">
                  <c:v>0.29271002365953108</c:v>
                </c:pt>
                <c:pt idx="24">
                  <c:v>0.31683486094114605</c:v>
                </c:pt>
                <c:pt idx="25">
                  <c:v>0.34240051151998574</c:v>
                </c:pt>
                <c:pt idx="26">
                  <c:v>0.3686865687474406</c:v>
                </c:pt>
                <c:pt idx="27">
                  <c:v>0.39497262597489552</c:v>
                </c:pt>
                <c:pt idx="28">
                  <c:v>0.42197908985096377</c:v>
                </c:pt>
                <c:pt idx="29">
                  <c:v>0.45006616369995101</c:v>
                </c:pt>
                <c:pt idx="30">
                  <c:v>0.4774328309003269</c:v>
                </c:pt>
                <c:pt idx="31">
                  <c:v>0.50515970142500843</c:v>
                </c:pt>
                <c:pt idx="32">
                  <c:v>0.53252636862538238</c:v>
                </c:pt>
                <c:pt idx="33">
                  <c:v>0.55989303582575622</c:v>
                </c:pt>
                <c:pt idx="34">
                  <c:v>0.58689949970182442</c:v>
                </c:pt>
                <c:pt idx="35">
                  <c:v>0.6128253536049737</c:v>
                </c:pt>
                <c:pt idx="36">
                  <c:v>0.63695019088658666</c:v>
                </c:pt>
                <c:pt idx="37">
                  <c:v>0.6607148248438941</c:v>
                </c:pt>
                <c:pt idx="38">
                  <c:v>0.68627901118158097</c:v>
                </c:pt>
                <c:pt idx="39">
                  <c:v>0.71355269906856711</c:v>
                </c:pt>
                <c:pt idx="40">
                  <c:v>0.73920400775501716</c:v>
                </c:pt>
                <c:pt idx="41">
                  <c:v>0.76476233712807962</c:v>
                </c:pt>
                <c:pt idx="42">
                  <c:v>0.78798693232459238</c:v>
                </c:pt>
                <c:pt idx="43">
                  <c:v>0.78952651534341389</c:v>
                </c:pt>
                <c:pt idx="44">
                  <c:v>0.76658280723925454</c:v>
                </c:pt>
                <c:pt idx="45">
                  <c:v>0.73973523444631273</c:v>
                </c:pt>
                <c:pt idx="46">
                  <c:v>0.71503011839468622</c:v>
                </c:pt>
                <c:pt idx="47">
                  <c:v>0.68827330763566807</c:v>
                </c:pt>
                <c:pt idx="48">
                  <c:v>0.66448963854333609</c:v>
                </c:pt>
                <c:pt idx="49">
                  <c:v>0.6417880436650798</c:v>
                </c:pt>
                <c:pt idx="50">
                  <c:v>0.6180058388139047</c:v>
                </c:pt>
                <c:pt idx="51">
                  <c:v>0.59314302398980856</c:v>
                </c:pt>
                <c:pt idx="52">
                  <c:v>0.56755980251709892</c:v>
                </c:pt>
                <c:pt idx="53">
                  <c:v>0.54305719101730843</c:v>
                </c:pt>
                <c:pt idx="54">
                  <c:v>0.51711376622029126</c:v>
                </c:pt>
                <c:pt idx="55">
                  <c:v>0.49044993477466087</c:v>
                </c:pt>
                <c:pt idx="56">
                  <c:v>0.46450650997764564</c:v>
                </c:pt>
                <c:pt idx="57">
                  <c:v>0.43856308518062848</c:v>
                </c:pt>
                <c:pt idx="58">
                  <c:v>0.41334006703222664</c:v>
                </c:pt>
                <c:pt idx="59">
                  <c:v>0.38775684555951517</c:v>
                </c:pt>
                <c:pt idx="60">
                  <c:v>0.36289403073541898</c:v>
                </c:pt>
                <c:pt idx="61">
                  <c:v>0.33911182588424377</c:v>
                </c:pt>
                <c:pt idx="62">
                  <c:v>0.31641023100598747</c:v>
                </c:pt>
                <c:pt idx="63">
                  <c:v>0.2904653419678157</c:v>
                </c:pt>
                <c:pt idx="64">
                  <c:v>0.26235776874264732</c:v>
                </c:pt>
                <c:pt idx="65">
                  <c:v>0.23641141546331881</c:v>
                </c:pt>
                <c:pt idx="66">
                  <c:v>0.21181582465014057</c:v>
                </c:pt>
                <c:pt idx="67">
                  <c:v>0.18667846460934837</c:v>
                </c:pt>
                <c:pt idx="68">
                  <c:v>0.16202591481521311</c:v>
                </c:pt>
                <c:pt idx="69">
                  <c:v>0.13802026676367404</c:v>
                </c:pt>
                <c:pt idx="70">
                  <c:v>0.11422781222440781</c:v>
                </c:pt>
                <c:pt idx="71">
                  <c:v>9.064562271510275E-2</c:v>
                </c:pt>
                <c:pt idx="72">
                  <c:v>7.153719576527974E-2</c:v>
                </c:pt>
                <c:pt idx="73">
                  <c:v>6.1681255433307575E-2</c:v>
                </c:pt>
                <c:pt idx="74">
                  <c:v>6.096138123602373E-2</c:v>
                </c:pt>
                <c:pt idx="75">
                  <c:v>6.8689912281569246E-2</c:v>
                </c:pt>
                <c:pt idx="76">
                  <c:v>8.2803865894370166E-2</c:v>
                </c:pt>
                <c:pt idx="77">
                  <c:v>0.10408914023654985</c:v>
                </c:pt>
                <c:pt idx="78">
                  <c:v>0.12790968158343952</c:v>
                </c:pt>
                <c:pt idx="79">
                  <c:v>0.15177974090395893</c:v>
                </c:pt>
                <c:pt idx="80">
                  <c:v>0.17615015234511797</c:v>
                </c:pt>
                <c:pt idx="81">
                  <c:v>0.20198857013353816</c:v>
                </c:pt>
                <c:pt idx="82">
                  <c:v>0.22607006587694334</c:v>
                </c:pt>
                <c:pt idx="83">
                  <c:v>0.25004496486421146</c:v>
                </c:pt>
                <c:pt idx="84">
                  <c:v>0.27553271781356931</c:v>
                </c:pt>
                <c:pt idx="85">
                  <c:v>0.30296556871418168</c:v>
                </c:pt>
                <c:pt idx="86">
                  <c:v>0.32942733488032344</c:v>
                </c:pt>
                <c:pt idx="87">
                  <c:v>0.35372934534177797</c:v>
                </c:pt>
                <c:pt idx="88">
                  <c:v>0.37857166078969495</c:v>
                </c:pt>
                <c:pt idx="89">
                  <c:v>0.40503489119699143</c:v>
                </c:pt>
                <c:pt idx="90">
                  <c:v>0.43203842659074831</c:v>
                </c:pt>
                <c:pt idx="91">
                  <c:v>0.45850165699804474</c:v>
                </c:pt>
                <c:pt idx="92">
                  <c:v>0.48577534488503094</c:v>
                </c:pt>
                <c:pt idx="93">
                  <c:v>0.51250872778555867</c:v>
                </c:pt>
                <c:pt idx="94">
                  <c:v>0.53843165320639463</c:v>
                </c:pt>
                <c:pt idx="95">
                  <c:v>0.56408442613400123</c:v>
                </c:pt>
                <c:pt idx="96">
                  <c:v>0.58838643659545775</c:v>
                </c:pt>
                <c:pt idx="97">
                  <c:v>0.61446998927107466</c:v>
                </c:pt>
                <c:pt idx="98">
                  <c:v>0.64103835219335337</c:v>
                </c:pt>
                <c:pt idx="99">
                  <c:v>0.66695688489072147</c:v>
                </c:pt>
                <c:pt idx="100">
                  <c:v>0.69302686195905339</c:v>
                </c:pt>
                <c:pt idx="101">
                  <c:v>0.71710275175060645</c:v>
                </c:pt>
                <c:pt idx="102">
                  <c:v>0.73761597166522508</c:v>
                </c:pt>
                <c:pt idx="103">
                  <c:v>0.75084578984563721</c:v>
                </c:pt>
                <c:pt idx="104">
                  <c:v>0.76093201537755351</c:v>
                </c:pt>
                <c:pt idx="105">
                  <c:v>0.77651952804433544</c:v>
                </c:pt>
                <c:pt idx="106">
                  <c:v>0.79778463579241765</c:v>
                </c:pt>
                <c:pt idx="107">
                  <c:v>0.82054699667863507</c:v>
                </c:pt>
                <c:pt idx="108">
                  <c:v>0.84430284518900856</c:v>
                </c:pt>
                <c:pt idx="109">
                  <c:v>0.87029341855123965</c:v>
                </c:pt>
                <c:pt idx="110">
                  <c:v>0.89556504950601212</c:v>
                </c:pt>
                <c:pt idx="111">
                  <c:v>0.92213341242828895</c:v>
                </c:pt>
                <c:pt idx="112">
                  <c:v>0.94848565335598245</c:v>
                </c:pt>
                <c:pt idx="113">
                  <c:v>0.97440565029450699</c:v>
                </c:pt>
                <c:pt idx="1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D55-4A17-BDA0-87A4E2E9ED67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Data'!$P$5:$P$307</c:f>
              <c:numCache>
                <c:formatCode>General</c:formatCode>
                <c:ptCount val="303"/>
                <c:pt idx="0">
                  <c:v>6.5738992800619824</c:v>
                </c:pt>
                <c:pt idx="1">
                  <c:v>6.549590090965081</c:v>
                </c:pt>
                <c:pt idx="2">
                  <c:v>6.5254600222088941</c:v>
                </c:pt>
                <c:pt idx="3">
                  <c:v>6.5015071013093344</c:v>
                </c:pt>
                <c:pt idx="4">
                  <c:v>6.4777293846378781</c:v>
                </c:pt>
                <c:pt idx="5">
                  <c:v>6.4541249568958357</c:v>
                </c:pt>
                <c:pt idx="6">
                  <c:v>6.4306919306000507</c:v>
                </c:pt>
                <c:pt idx="7">
                  <c:v>6.407428445579793</c:v>
                </c:pt>
                <c:pt idx="8">
                  <c:v>6.3843326684845003</c:v>
                </c:pt>
                <c:pt idx="9">
                  <c:v>6.3614027923021546</c:v>
                </c:pt>
                <c:pt idx="10">
                  <c:v>6.3386370358879853</c:v>
                </c:pt>
                <c:pt idx="11">
                  <c:v>6.3160336435032596</c:v>
                </c:pt>
                <c:pt idx="12">
                  <c:v>6.2935908843639083</c:v>
                </c:pt>
                <c:pt idx="13">
                  <c:v>6.2713070521987353</c:v>
                </c:pt>
                <c:pt idx="14">
                  <c:v>6.2491804648169849</c:v>
                </c:pt>
                <c:pt idx="15">
                  <c:v>6.2272094636850328</c:v>
                </c:pt>
                <c:pt idx="16">
                  <c:v>6.2053924135119614</c:v>
                </c:pt>
                <c:pt idx="17">
                  <c:v>6.1837277018438401</c:v>
                </c:pt>
                <c:pt idx="18">
                  <c:v>6.1622137386664511</c:v>
                </c:pt>
                <c:pt idx="19">
                  <c:v>6.1408489560162947</c:v>
                </c:pt>
                <c:pt idx="20">
                  <c:v>6.1196318075996539</c:v>
                </c:pt>
                <c:pt idx="21">
                  <c:v>6.0985607684195271</c:v>
                </c:pt>
                <c:pt idx="22">
                  <c:v>6.077634334410245</c:v>
                </c:pt>
                <c:pt idx="23">
                  <c:v>6.0568510220795799</c:v>
                </c:pt>
                <c:pt idx="24">
                  <c:v>6.036209368158179</c:v>
                </c:pt>
                <c:pt idx="25">
                  <c:v>6.0157079292561377</c:v>
                </c:pt>
                <c:pt idx="26">
                  <c:v>5.9953452815265464</c:v>
                </c:pt>
                <c:pt idx="27">
                  <c:v>5.9751200203358552</c:v>
                </c:pt>
                <c:pt idx="28">
                  <c:v>5.9550307599408745</c:v>
                </c:pt>
                <c:pt idx="29">
                  <c:v>5.9350761331722826</c:v>
                </c:pt>
                <c:pt idx="30">
                  <c:v>5.9152547911244753</c:v>
                </c:pt>
                <c:pt idx="31">
                  <c:v>5.8955654028515925</c:v>
                </c:pt>
                <c:pt idx="32">
                  <c:v>5.8760066550696202</c:v>
                </c:pt>
                <c:pt idx="33">
                  <c:v>5.8565772518643833</c:v>
                </c:pt>
                <c:pt idx="34">
                  <c:v>5.8372759144053195</c:v>
                </c:pt>
                <c:pt idx="35">
                  <c:v>5.8181013806648991</c:v>
                </c:pt>
                <c:pt idx="36">
                  <c:v>5.799052405143545</c:v>
                </c:pt>
                <c:pt idx="37">
                  <c:v>5.7801277585999529</c:v>
                </c:pt>
                <c:pt idx="38">
                  <c:v>5.7613262277866637</c:v>
                </c:pt>
                <c:pt idx="39">
                  <c:v>5.7426466151907825</c:v>
                </c:pt>
                <c:pt idx="40">
                  <c:v>5.7240877387797324</c:v>
                </c:pt>
                <c:pt idx="41">
                  <c:v>5.7056484317519089</c:v>
                </c:pt>
                <c:pt idx="42">
                  <c:v>5.6873275422921559</c:v>
                </c:pt>
                <c:pt idx="43">
                  <c:v>5.6691239333319157</c:v>
                </c:pt>
                <c:pt idx="44">
                  <c:v>5.6510364823139918</c:v>
                </c:pt>
                <c:pt idx="45">
                  <c:v>5.6330640809617902</c:v>
                </c:pt>
                <c:pt idx="46">
                  <c:v>5.6152056350529431</c:v>
                </c:pt>
                <c:pt idx="47">
                  <c:v>5.5974600641972456</c:v>
                </c:pt>
                <c:pt idx="48">
                  <c:v>5.579826301618767</c:v>
                </c:pt>
                <c:pt idx="49">
                  <c:v>5.5623032939420813</c:v>
                </c:pt>
                <c:pt idx="50">
                  <c:v>5.5448900009825133</c:v>
                </c:pt>
                <c:pt idx="51">
                  <c:v>5.5275853955403029</c:v>
                </c:pt>
                <c:pt idx="52">
                  <c:v>5.5103884631986215</c:v>
                </c:pt>
                <c:pt idx="53">
                  <c:v>5.4932982021253434</c:v>
                </c:pt>
                <c:pt idx="54">
                  <c:v>5.4763136228784886</c:v>
                </c:pt>
                <c:pt idx="55">
                  <c:v>5.4594337482152797</c:v>
                </c:pt>
                <c:pt idx="56">
                  <c:v>5.4426576129046964</c:v>
                </c:pt>
                <c:pt idx="57">
                  <c:v>5.4259842635435005</c:v>
                </c:pt>
                <c:pt idx="58">
                  <c:v>5.4094127583756109</c:v>
                </c:pt>
                <c:pt idx="59">
                  <c:v>5.3929421671147884</c:v>
                </c:pt>
                <c:pt idx="60">
                  <c:v>5.3765715707705546</c:v>
                </c:pt>
                <c:pt idx="61">
                  <c:v>5.3603000614772585</c:v>
                </c:pt>
                <c:pt idx="62">
                  <c:v>5.3441267423262495</c:v>
                </c:pt>
                <c:pt idx="63">
                  <c:v>5.3280507272010746</c:v>
                </c:pt>
                <c:pt idx="64">
                  <c:v>5.3120711406156378</c:v>
                </c:pt>
                <c:pt idx="65">
                  <c:v>5.2961871175552755</c:v>
                </c:pt>
                <c:pt idx="66">
                  <c:v>5.2803978033206551</c:v>
                </c:pt>
                <c:pt idx="67">
                  <c:v>5.2647023533744797</c:v>
                </c:pt>
                <c:pt idx="68">
                  <c:v>5.2490999331908972</c:v>
                </c:pt>
                <c:pt idx="69">
                  <c:v>5.2335897181075977</c:v>
                </c:pt>
                <c:pt idx="70">
                  <c:v>5.2181708931805133</c:v>
                </c:pt>
                <c:pt idx="71">
                  <c:v>5.2028426530410821</c:v>
                </c:pt>
                <c:pt idx="72">
                  <c:v>5.1876042017560247</c:v>
                </c:pt>
                <c:pt idx="73">
                  <c:v>5.1724547526895703</c:v>
                </c:pt>
                <c:pt idx="74">
                  <c:v>5.1573935283680941</c:v>
                </c:pt>
                <c:pt idx="75">
                  <c:v>5.1424197603471171</c:v>
                </c:pt>
                <c:pt idx="76">
                  <c:v>5.1275326890806028</c:v>
                </c:pt>
                <c:pt idx="77">
                  <c:v>5.1127315637925355</c:v>
                </c:pt>
                <c:pt idx="78">
                  <c:v>5.098015642350699</c:v>
                </c:pt>
                <c:pt idx="79">
                  <c:v>5.0833841911426401</c:v>
                </c:pt>
                <c:pt idx="80">
                  <c:v>5.0688364849537608</c:v>
                </c:pt>
                <c:pt idx="81">
                  <c:v>5.0543718068474925</c:v>
                </c:pt>
                <c:pt idx="82">
                  <c:v>5.0399894480475202</c:v>
                </c:pt>
                <c:pt idx="83">
                  <c:v>5.0256887078220105</c:v>
                </c:pt>
                <c:pt idx="84">
                  <c:v>5.0114688933698055</c:v>
                </c:pt>
                <c:pt idx="85">
                  <c:v>4.9973293197085447</c:v>
                </c:pt>
                <c:pt idx="86">
                  <c:v>4.9832693095646698</c:v>
                </c:pt>
                <c:pt idx="87">
                  <c:v>4.9692881932652906</c:v>
                </c:pt>
                <c:pt idx="88">
                  <c:v>4.955385308631854</c:v>
                </c:pt>
                <c:pt idx="89">
                  <c:v>4.9415600008756071</c:v>
                </c:pt>
                <c:pt idx="90">
                  <c:v>4.9278116224947928</c:v>
                </c:pt>
                <c:pt idx="91">
                  <c:v>4.9141395331735627</c:v>
                </c:pt>
                <c:pt idx="92">
                  <c:v>4.9005430996825687</c:v>
                </c:pt>
                <c:pt idx="93">
                  <c:v>4.8870216957811978</c:v>
                </c:pt>
                <c:pt idx="94">
                  <c:v>4.8735747021214229</c:v>
                </c:pt>
                <c:pt idx="95">
                  <c:v>4.860201506153234</c:v>
                </c:pt>
                <c:pt idx="96">
                  <c:v>4.846901502031626</c:v>
                </c:pt>
                <c:pt idx="97">
                  <c:v>4.8336740905251068</c:v>
                </c:pt>
                <c:pt idx="98">
                  <c:v>4.8205186789256995</c:v>
                </c:pt>
                <c:pt idx="99">
                  <c:v>4.8074346809604114</c:v>
                </c:pt>
                <c:pt idx="100">
                  <c:v>4.7944215167041371</c:v>
                </c:pt>
                <c:pt idx="101">
                  <c:v>4.7814786124939834</c:v>
                </c:pt>
                <c:pt idx="102">
                  <c:v>4.7686054008449617</c:v>
                </c:pt>
                <c:pt idx="103">
                  <c:v>4.7558013203670502</c:v>
                </c:pt>
                <c:pt idx="104">
                  <c:v>4.7430658156835888</c:v>
                </c:pt>
                <c:pt idx="105">
                  <c:v>4.7303983373509721</c:v>
                </c:pt>
                <c:pt idx="106">
                  <c:v>4.7177983417796421</c:v>
                </c:pt>
                <c:pt idx="107">
                  <c:v>4.7052652911563184</c:v>
                </c:pt>
                <c:pt idx="108">
                  <c:v>4.692798653367487</c:v>
                </c:pt>
                <c:pt idx="109">
                  <c:v>4.6803979019240849</c:v>
                </c:pt>
                <c:pt idx="110">
                  <c:v>4.6680625158873861</c:v>
                </c:pt>
                <c:pt idx="111">
                  <c:v>4.6557919797960565</c:v>
                </c:pt>
                <c:pt idx="112">
                  <c:v>4.6435857835943439</c:v>
                </c:pt>
                <c:pt idx="113">
                  <c:v>4.6314434225614116</c:v>
                </c:pt>
                <c:pt idx="114">
                  <c:v>4.6193643972417657</c:v>
                </c:pt>
                <c:pt idx="115">
                  <c:v>4.607348213376774</c:v>
                </c:pt>
                <c:pt idx="116">
                  <c:v>4.5953943818372496</c:v>
                </c:pt>
                <c:pt idx="117">
                  <c:v>4.583502418557079</c:v>
                </c:pt>
                <c:pt idx="118">
                  <c:v>4.5716718444678834</c:v>
                </c:pt>
                <c:pt idx="119">
                  <c:v>4.559902185434682</c:v>
                </c:pt>
                <c:pt idx="120">
                  <c:v>4.5481929721925525</c:v>
                </c:pt>
                <c:pt idx="121">
                  <c:v>4.5365437402842659</c:v>
                </c:pt>
                <c:pt idx="122">
                  <c:v>4.5249540299988684</c:v>
                </c:pt>
                <c:pt idx="123">
                  <c:v>4.5134233863112119</c:v>
                </c:pt>
                <c:pt idx="124">
                  <c:v>4.5019513588224038</c:v>
                </c:pt>
                <c:pt idx="125">
                  <c:v>4.4905375017011586</c:v>
                </c:pt>
                <c:pt idx="126">
                  <c:v>4.4791813736260471</c:v>
                </c:pt>
                <c:pt idx="127">
                  <c:v>4.4678825377286122</c:v>
                </c:pt>
                <c:pt idx="128">
                  <c:v>4.4566405615373474</c:v>
                </c:pt>
                <c:pt idx="129">
                  <c:v>4.4454550169225167</c:v>
                </c:pt>
                <c:pt idx="130">
                  <c:v>4.4343254800418093</c:v>
                </c:pt>
                <c:pt idx="131">
                  <c:v>4.423251531286799</c:v>
                </c:pt>
                <c:pt idx="132">
                  <c:v>4.412232755230213</c:v>
                </c:pt>
                <c:pt idx="133">
                  <c:v>4.401268740573979</c:v>
                </c:pt>
                <c:pt idx="134">
                  <c:v>4.3903590800980528</c:v>
                </c:pt>
                <c:pt idx="135">
                  <c:v>4.3795033706099957</c:v>
                </c:pt>
                <c:pt idx="136">
                  <c:v>4.3687012128953135</c:v>
                </c:pt>
                <c:pt idx="137">
                  <c:v>4.3579522116685059</c:v>
                </c:pt>
                <c:pt idx="138">
                  <c:v>4.3472559755248597</c:v>
                </c:pt>
                <c:pt idx="139">
                  <c:v>4.336612116892935</c:v>
                </c:pt>
                <c:pt idx="140">
                  <c:v>4.3260202519877522</c:v>
                </c:pt>
                <c:pt idx="141">
                  <c:v>4.315480000764671</c:v>
                </c:pt>
                <c:pt idx="142">
                  <c:v>4.3049909868739231</c:v>
                </c:pt>
                <c:pt idx="143">
                  <c:v>4.2945528376158295</c:v>
                </c:pt>
                <c:pt idx="144">
                  <c:v>4.2841651838966479</c:v>
                </c:pt>
                <c:pt idx="145">
                  <c:v>4.2738276601850735</c:v>
                </c:pt>
                <c:pt idx="146">
                  <c:v>4.2635399044693596</c:v>
                </c:pt>
                <c:pt idx="147">
                  <c:v>4.2533015582150595</c:v>
                </c:pt>
                <c:pt idx="148">
                  <c:v>4.243112266323374</c:v>
                </c:pt>
                <c:pt idx="149">
                  <c:v>4.2329716770900987</c:v>
                </c:pt>
                <c:pt idx="150">
                  <c:v>4.2228794421651559</c:v>
                </c:pt>
                <c:pt idx="151">
                  <c:v>4.2128352165127074</c:v>
                </c:pt>
                <c:pt idx="152">
                  <c:v>4.2028386583718298</c:v>
                </c:pt>
                <c:pt idx="153">
                  <c:v>4.1928894292177548</c:v>
                </c:pt>
                <c:pt idx="154">
                  <c:v>4.1829871937236502</c:v>
                </c:pt>
                <c:pt idx="155">
                  <c:v>4.1731316197229544</c:v>
                </c:pt>
                <c:pt idx="156">
                  <c:v>4.1633223781722295</c:v>
                </c:pt>
                <c:pt idx="157">
                  <c:v>4.1535591431145393</c:v>
                </c:pt>
                <c:pt idx="158">
                  <c:v>4.1438415916433486</c:v>
                </c:pt>
                <c:pt idx="159">
                  <c:v>4.1341694038669221</c:v>
                </c:pt>
                <c:pt idx="160">
                  <c:v>4.12454226287322</c:v>
                </c:pt>
                <c:pt idx="161">
                  <c:v>4.1149598546952868</c:v>
                </c:pt>
                <c:pt idx="162">
                  <c:v>4.1054218682771193</c:v>
                </c:pt>
                <c:pt idx="163">
                  <c:v>4.0959279954400065</c:v>
                </c:pt>
                <c:pt idx="164">
                  <c:v>4.0864779308493411</c:v>
                </c:pt>
                <c:pt idx="165">
                  <c:v>4.0770713719818801</c:v>
                </c:pt>
                <c:pt idx="166">
                  <c:v>4.0677080190934705</c:v>
                </c:pt>
                <c:pt idx="167">
                  <c:v>4.0583875751872007</c:v>
                </c:pt>
                <c:pt idx="168">
                  <c:v>4.0491097459820047</c:v>
                </c:pt>
                <c:pt idx="169">
                  <c:v>4.039874239881688</c:v>
                </c:pt>
                <c:pt idx="170">
                  <c:v>4.030680767944375</c:v>
                </c:pt>
                <c:pt idx="171">
                  <c:v>4.0215290438523832</c:v>
                </c:pt>
                <c:pt idx="172">
                  <c:v>4.0124187838824916</c:v>
                </c:pt>
                <c:pt idx="173">
                  <c:v>4.0033497068766222</c:v>
                </c:pt>
                <c:pt idx="174">
                  <c:v>3.994321534212919</c:v>
                </c:pt>
                <c:pt idx="175">
                  <c:v>3.9853339897772093</c:v>
                </c:pt>
                <c:pt idx="176">
                  <c:v>3.9763867999348617</c:v>
                </c:pt>
                <c:pt idx="177">
                  <c:v>3.9674796935030079</c:v>
                </c:pt>
                <c:pt idx="178">
                  <c:v>3.9586124017231481</c:v>
                </c:pt>
                <c:pt idx="179">
                  <c:v>3.949784658234119</c:v>
                </c:pt>
                <c:pt idx="180">
                  <c:v>3.9409961990454221</c:v>
                </c:pt>
                <c:pt idx="181">
                  <c:v>3.9322467625109097</c:v>
                </c:pt>
                <c:pt idx="182">
                  <c:v>3.9235360893028162</c:v>
                </c:pt>
                <c:pt idx="183">
                  <c:v>3.9148639223861381</c:v>
                </c:pt>
                <c:pt idx="184">
                  <c:v>3.9062300069933524</c:v>
                </c:pt>
                <c:pt idx="185">
                  <c:v>3.8976340905994649</c:v>
                </c:pt>
                <c:pt idx="186">
                  <c:v>3.8890759228973959</c:v>
                </c:pt>
                <c:pt idx="187">
                  <c:v>3.8805552557736775</c:v>
                </c:pt>
                <c:pt idx="188">
                  <c:v>3.8720718432844783</c:v>
                </c:pt>
                <c:pt idx="189">
                  <c:v>3.8636254416319415</c:v>
                </c:pt>
                <c:pt idx="190">
                  <c:v>3.8552158091408266</c:v>
                </c:pt>
                <c:pt idx="191">
                  <c:v>3.8468427062354635</c:v>
                </c:pt>
                <c:pt idx="192">
                  <c:v>3.8385058954169966</c:v>
                </c:pt>
                <c:pt idx="193">
                  <c:v>3.830205141240933</c:v>
                </c:pt>
                <c:pt idx="194">
                  <c:v>3.8219402102949753</c:v>
                </c:pt>
                <c:pt idx="195">
                  <c:v>3.813710871177145</c:v>
                </c:pt>
                <c:pt idx="196">
                  <c:v>3.8055168944741862</c:v>
                </c:pt>
                <c:pt idx="197">
                  <c:v>3.7973580527402446</c:v>
                </c:pt>
                <c:pt idx="198">
                  <c:v>3.7892341204758249</c:v>
                </c:pt>
                <c:pt idx="199">
                  <c:v>3.7811448741070142</c:v>
                </c:pt>
                <c:pt idx="200">
                  <c:v>3.7730900919649719</c:v>
                </c:pt>
                <c:pt idx="201">
                  <c:v>3.7650695542656845</c:v>
                </c:pt>
                <c:pt idx="202">
                  <c:v>3.7570830430899695</c:v>
                </c:pt>
                <c:pt idx="203">
                  <c:v>3.7491303423637437</c:v>
                </c:pt>
                <c:pt idx="204">
                  <c:v>3.7412112378385336</c:v>
                </c:pt>
                <c:pt idx="205">
                  <c:v>3.7333255170722368</c:v>
                </c:pt>
                <c:pt idx="206">
                  <c:v>3.7254729694101258</c:v>
                </c:pt>
                <c:pt idx="207">
                  <c:v>3.7176533859660865</c:v>
                </c:pt>
                <c:pt idx="208">
                  <c:v>3.7098665596040994</c:v>
                </c:pt>
                <c:pt idx="209">
                  <c:v>3.7021122849199464</c:v>
                </c:pt>
                <c:pt idx="210">
                  <c:v>3.6943903582231519</c:v>
                </c:pt>
                <c:pt idx="211">
                  <c:v>3.686700577519149</c:v>
                </c:pt>
                <c:pt idx="212">
                  <c:v>3.6790427424916614</c:v>
                </c:pt>
                <c:pt idx="213">
                  <c:v>3.6714166544853124</c:v>
                </c:pt>
                <c:pt idx="214">
                  <c:v>3.6638221164884457</c:v>
                </c:pt>
                <c:pt idx="215">
                  <c:v>3.6562589331161601</c:v>
                </c:pt>
                <c:pt idx="216">
                  <c:v>3.6487269105935547</c:v>
                </c:pt>
                <c:pt idx="217">
                  <c:v>3.6412258567391773</c:v>
                </c:pt>
                <c:pt idx="218">
                  <c:v>3.633755580948681</c:v>
                </c:pt>
                <c:pt idx="219">
                  <c:v>3.6263158941786782</c:v>
                </c:pt>
                <c:pt idx="220">
                  <c:v>3.6189066089307933</c:v>
                </c:pt>
                <c:pt idx="221">
                  <c:v>3.6115275392359156</c:v>
                </c:pt>
                <c:pt idx="222">
                  <c:v>3.6041785006386333</c:v>
                </c:pt>
                <c:pt idx="223">
                  <c:v>3.596859310181868</c:v>
                </c:pt>
                <c:pt idx="224">
                  <c:v>3.5895697863916909</c:v>
                </c:pt>
                <c:pt idx="225">
                  <c:v>3.5823097492623224</c:v>
                </c:pt>
                <c:pt idx="226">
                  <c:v>3.5750790202413203</c:v>
                </c:pt>
                <c:pt idx="227">
                  <c:v>3.5678774222149352</c:v>
                </c:pt>
                <c:pt idx="228">
                  <c:v>3.560704779493653</c:v>
                </c:pt>
                <c:pt idx="229">
                  <c:v>3.5535609177979075</c:v>
                </c:pt>
                <c:pt idx="230">
                  <c:v>3.5464456642439641</c:v>
                </c:pt>
                <c:pt idx="231">
                  <c:v>3.5393588473299737</c:v>
                </c:pt>
                <c:pt idx="232">
                  <c:v>3.5323002969221933</c:v>
                </c:pt>
                <c:pt idx="233">
                  <c:v>3.5252698442413704</c:v>
                </c:pt>
                <c:pt idx="234">
                  <c:v>3.5182673218492906</c:v>
                </c:pt>
                <c:pt idx="235">
                  <c:v>3.511292563635485</c:v>
                </c:pt>
                <c:pt idx="236">
                  <c:v>3.5043454048040981</c:v>
                </c:pt>
                <c:pt idx="237">
                  <c:v>3.4974256818609026</c:v>
                </c:pt>
                <c:pt idx="238">
                  <c:v>3.4905332326004785</c:v>
                </c:pt>
                <c:pt idx="239">
                  <c:v>3.4836678960935377</c:v>
                </c:pt>
                <c:pt idx="240">
                  <c:v>3.4768295126743967</c:v>
                </c:pt>
                <c:pt idx="241">
                  <c:v>3.4700179239286029</c:v>
                </c:pt>
                <c:pt idx="242">
                  <c:v>3.4632329726806983</c:v>
                </c:pt>
                <c:pt idx="243">
                  <c:v>3.4564745029821298</c:v>
                </c:pt>
                <c:pt idx="244">
                  <c:v>3.4497423600993042</c:v>
                </c:pt>
                <c:pt idx="245">
                  <c:v>3.4430363905017769</c:v>
                </c:pt>
                <c:pt idx="246">
                  <c:v>3.4363564418505819</c:v>
                </c:pt>
                <c:pt idx="247">
                  <c:v>3.4297023629866943</c:v>
                </c:pt>
                <c:pt idx="248">
                  <c:v>3.4230740039196301</c:v>
                </c:pt>
                <c:pt idx="249">
                  <c:v>3.4164712158161752</c:v>
                </c:pt>
                <c:pt idx="250">
                  <c:v>3.409893850989246</c:v>
                </c:pt>
                <c:pt idx="251">
                  <c:v>3.4033417628868787</c:v>
                </c:pt>
                <c:pt idx="252">
                  <c:v>3.3968148060813421</c:v>
                </c:pt>
                <c:pt idx="253">
                  <c:v>3.390312836258381</c:v>
                </c:pt>
                <c:pt idx="254">
                  <c:v>3.3838357102065775</c:v>
                </c:pt>
                <c:pt idx="255">
                  <c:v>3.3773832858068369</c:v>
                </c:pt>
                <c:pt idx="256">
                  <c:v>3.3709554220219955</c:v>
                </c:pt>
                <c:pt idx="257">
                  <c:v>3.3645519788865399</c:v>
                </c:pt>
                <c:pt idx="258">
                  <c:v>3.3581728174964516</c:v>
                </c:pt>
                <c:pt idx="259">
                  <c:v>3.3518177999991621</c:v>
                </c:pt>
                <c:pt idx="260">
                  <c:v>3.3454867895836209</c:v>
                </c:pt>
                <c:pt idx="261">
                  <c:v>3.3391796504704816</c:v>
                </c:pt>
                <c:pt idx="262">
                  <c:v>3.3328962479023923</c:v>
                </c:pt>
                <c:pt idx="263">
                  <c:v>3.3266364481343973</c:v>
                </c:pt>
                <c:pt idx="264">
                  <c:v>3.3204001184244509</c:v>
                </c:pt>
                <c:pt idx="265">
                  <c:v>3.3141871270240304</c:v>
                </c:pt>
                <c:pt idx="266">
                  <c:v>3.307997343168863</c:v>
                </c:pt>
                <c:pt idx="267">
                  <c:v>3.301830637069747</c:v>
                </c:pt>
                <c:pt idx="268">
                  <c:v>3.295686879903482</c:v>
                </c:pt>
                <c:pt idx="269">
                  <c:v>3.2895659438039</c:v>
                </c:pt>
                <c:pt idx="270">
                  <c:v>3.2834677018529921</c:v>
                </c:pt>
                <c:pt idx="271">
                  <c:v>3.2773920280721383</c:v>
                </c:pt>
                <c:pt idx="272">
                  <c:v>3.27133879741343</c:v>
                </c:pt>
                <c:pt idx="273">
                  <c:v>3.2653078857510929</c:v>
                </c:pt>
                <c:pt idx="274">
                  <c:v>3.2592991698730023</c:v>
                </c:pt>
                <c:pt idx="275">
                  <c:v>3.2533125274722905</c:v>
                </c:pt>
                <c:pt idx="276">
                  <c:v>3.2473478371390514</c:v>
                </c:pt>
                <c:pt idx="277">
                  <c:v>3.2414049783521306</c:v>
                </c:pt>
                <c:pt idx="278">
                  <c:v>3.235483831471007</c:v>
                </c:pt>
                <c:pt idx="279">
                  <c:v>3.2295842777277675</c:v>
                </c:pt>
                <c:pt idx="280">
                  <c:v>3.2237061992191625</c:v>
                </c:pt>
                <c:pt idx="281">
                  <c:v>3.2178494788987537</c:v>
                </c:pt>
                <c:pt idx="282">
                  <c:v>3.2120140005691447</c:v>
                </c:pt>
                <c:pt idx="283">
                  <c:v>3.206199648874295</c:v>
                </c:pt>
                <c:pt idx="284">
                  <c:v>3.2004063092919206</c:v>
                </c:pt>
                <c:pt idx="285">
                  <c:v>3.1946338681259725</c:v>
                </c:pt>
                <c:pt idx="286">
                  <c:v>3.1888822124992022</c:v>
                </c:pt>
                <c:pt idx="287">
                  <c:v>3.1831512303458021</c:v>
                </c:pt>
                <c:pt idx="288">
                  <c:v>3.1774408104041258</c:v>
                </c:pt>
                <c:pt idx="289">
                  <c:v>3.1717508422094909</c:v>
                </c:pt>
                <c:pt idx="290">
                  <c:v>3.1660812160870528</c:v>
                </c:pt>
                <c:pt idx="291">
                  <c:v>3.1604318231447612</c:v>
                </c:pt>
                <c:pt idx="292">
                  <c:v>3.1548025552663868</c:v>
                </c:pt>
                <c:pt idx="293">
                  <c:v>3.1491933051046228</c:v>
                </c:pt>
                <c:pt idx="294">
                  <c:v>3.1436039660742647</c:v>
                </c:pt>
                <c:pt idx="295">
                  <c:v>3.1380344323454565</c:v>
                </c:pt>
                <c:pt idx="296">
                  <c:v>3.1324845988370131</c:v>
                </c:pt>
                <c:pt idx="297">
                  <c:v>3.1269543612098105</c:v>
                </c:pt>
                <c:pt idx="298">
                  <c:v>3.1214436158602465</c:v>
                </c:pt>
                <c:pt idx="299">
                  <c:v>3.1159522599137723</c:v>
                </c:pt>
                <c:pt idx="300">
                  <c:v>3.1104801912184894</c:v>
                </c:pt>
                <c:pt idx="301">
                  <c:v>3.1050273083388178</c:v>
                </c:pt>
                <c:pt idx="302">
                  <c:v>3.0995935105492247</c:v>
                </c:pt>
              </c:numCache>
            </c:numRef>
          </c:xVal>
          <c:yVal>
            <c:numRef>
              <c:f>'Cl Data'!$R$5:$R$307</c:f>
              <c:numCache>
                <c:formatCode>0.00E+00</c:formatCode>
                <c:ptCount val="303"/>
                <c:pt idx="0">
                  <c:v>1</c:v>
                </c:pt>
                <c:pt idx="1">
                  <c:v>0.99178329914194163</c:v>
                </c:pt>
                <c:pt idx="2">
                  <c:v>0.97922702610468282</c:v>
                </c:pt>
                <c:pt idx="3">
                  <c:v>0.96268157651974484</c:v>
                </c:pt>
                <c:pt idx="4">
                  <c:v>0.94252439930799181</c:v>
                </c:pt>
                <c:pt idx="5">
                  <c:v>0.91915006880036532</c:v>
                </c:pt>
                <c:pt idx="6">
                  <c:v>0.89296155989870041</c:v>
                </c:pt>
                <c:pt idx="7">
                  <c:v>0.86436282444969337</c:v>
                </c:pt>
                <c:pt idx="8">
                  <c:v>0.83375267367780614</c:v>
                </c:pt>
                <c:pt idx="9">
                  <c:v>0.80151989732337403</c:v>
                </c:pt>
                <c:pt idx="10">
                  <c:v>0.76803949665769256</c:v>
                </c:pt>
                <c:pt idx="11">
                  <c:v>0.73366987543789175</c:v>
                </c:pt>
                <c:pt idx="12">
                  <c:v>0.69875081823048502</c:v>
                </c:pt>
                <c:pt idx="13">
                  <c:v>0.6636020864238763</c:v>
                </c:pt>
                <c:pt idx="14">
                  <c:v>0.62852247513045556</c:v>
                </c:pt>
                <c:pt idx="15">
                  <c:v>0.59378919534417762</c:v>
                </c:pt>
                <c:pt idx="16">
                  <c:v>0.55965747164288682</c:v>
                </c:pt>
                <c:pt idx="17">
                  <c:v>0.52636027330885726</c:v>
                </c:pt>
                <c:pt idx="18">
                  <c:v>0.49410812347365091</c:v>
                </c:pt>
                <c:pt idx="19">
                  <c:v>0.46308895491930174</c:v>
                </c:pt>
                <c:pt idx="20">
                  <c:v>0.43346800128231533</c:v>
                </c:pt>
                <c:pt idx="21">
                  <c:v>0.40538772799987394</c:v>
                </c:pt>
                <c:pt idx="22">
                  <c:v>0.37896781829477488</c:v>
                </c:pt>
                <c:pt idx="23">
                  <c:v>0.35430523608589576</c:v>
                </c:pt>
                <c:pt idx="24">
                  <c:v>0.3314743904655385</c:v>
                </c:pt>
                <c:pt idx="25">
                  <c:v>0.31052742598859084</c:v>
                </c:pt>
                <c:pt idx="26">
                  <c:v>0.2914946602120112</c:v>
                </c:pt>
                <c:pt idx="27">
                  <c:v>0.2743851854314503</c:v>
                </c:pt>
                <c:pt idx="28">
                  <c:v>0.25918764603909239</c:v>
                </c:pt>
                <c:pt idx="29">
                  <c:v>0.24587119692658263</c:v>
                </c:pt>
                <c:pt idx="30">
                  <c:v>0.2343866423167367</c:v>
                </c:pt>
                <c:pt idx="31">
                  <c:v>0.22466774865203393</c:v>
                </c:pt>
                <c:pt idx="32">
                  <c:v>0.21663271991651678</c:v>
                </c:pt>
                <c:pt idx="33">
                  <c:v>0.21018581915612841</c:v>
                </c:pt>
                <c:pt idx="34">
                  <c:v>0.20521911605847504</c:v>
                </c:pt>
                <c:pt idx="35">
                  <c:v>0.20161433727929715</c:v>
                </c:pt>
                <c:pt idx="36">
                  <c:v>0.19924479375231774</c:v>
                </c:pt>
                <c:pt idx="37">
                  <c:v>0.19797735746971196</c:v>
                </c:pt>
                <c:pt idx="38">
                  <c:v>0.19767445914447196</c:v>
                </c:pt>
                <c:pt idx="39">
                  <c:v>0.19819607773600659</c:v>
                </c:pt>
                <c:pt idx="40">
                  <c:v>0.19940169301117017</c:v>
                </c:pt>
                <c:pt idx="41">
                  <c:v>0.2011521731009695</c:v>
                </c:pt>
                <c:pt idx="42">
                  <c:v>0.20331157037351494</c:v>
                </c:pt>
                <c:pt idx="43">
                  <c:v>0.20574880084795102</c:v>
                </c:pt>
                <c:pt idx="44">
                  <c:v>0.20833918478448241</c:v>
                </c:pt>
                <c:pt idx="45">
                  <c:v>0.21096582895442589</c:v>
                </c:pt>
                <c:pt idx="46">
                  <c:v>0.21352083436127106</c:v>
                </c:pt>
                <c:pt idx="47">
                  <c:v>0.21590631677333452</c:v>
                </c:pt>
                <c:pt idx="48">
                  <c:v>0.21803523125545904</c:v>
                </c:pt>
                <c:pt idx="49">
                  <c:v>0.21983199585236696</c:v>
                </c:pt>
                <c:pt idx="50">
                  <c:v>0.22123291357616026</c:v>
                </c:pt>
                <c:pt idx="51">
                  <c:v>0.22218639577640351</c:v>
                </c:pt>
                <c:pt idx="52">
                  <c:v>0.22265299371709696</c:v>
                </c:pt>
                <c:pt idx="53">
                  <c:v>0.2226052486497942</c:v>
                </c:pt>
                <c:pt idx="54">
                  <c:v>0.22202737376531584</c:v>
                </c:pt>
                <c:pt idx="55">
                  <c:v>0.22091478405169884</c:v>
                </c:pt>
                <c:pt idx="56">
                  <c:v>0.21927349222311046</c:v>
                </c:pt>
                <c:pt idx="57">
                  <c:v>0.21711939047247383</c:v>
                </c:pt>
                <c:pt idx="58">
                  <c:v>0.21447743881875364</c:v>
                </c:pt>
                <c:pt idx="59">
                  <c:v>0.21138078126689872</c:v>
                </c:pt>
                <c:pt idx="60">
                  <c:v>0.20786981089272139</c:v>
                </c:pt>
                <c:pt idx="61">
                  <c:v>0.20399120434141102</c:v>
                </c:pt>
                <c:pt idx="62">
                  <c:v>0.199796945138323</c:v>
                </c:pt>
                <c:pt idx="63">
                  <c:v>0.19534335371547606</c:v>
                </c:pt>
                <c:pt idx="64">
                  <c:v>0.19069014023007183</c:v>
                </c:pt>
                <c:pt idx="65">
                  <c:v>0.18589949416830914</c:v>
                </c:pt>
                <c:pt idx="66">
                  <c:v>0.18103522247003864</c:v>
                </c:pt>
                <c:pt idx="67">
                  <c:v>0.1761619455559448</c:v>
                </c:pt>
                <c:pt idx="68">
                  <c:v>0.17134435826609304</c:v>
                </c:pt>
                <c:pt idx="69">
                  <c:v>0.16664656039647627</c:v>
                </c:pt>
                <c:pt idx="70">
                  <c:v>0.1621314593128789</c:v>
                </c:pt>
                <c:pt idx="71">
                  <c:v>0.15786024508195051</c:v>
                </c:pt>
                <c:pt idx="72">
                  <c:v>0.15389193673276166</c:v>
                </c:pt>
                <c:pt idx="73">
                  <c:v>0.15028299668160247</c:v>
                </c:pt>
                <c:pt idx="74">
                  <c:v>0.14708700904117977</c:v>
                </c:pt>
                <c:pt idx="75">
                  <c:v>0.14435441650601813</c:v>
                </c:pt>
                <c:pt idx="76">
                  <c:v>0.14213230976087757</c:v>
                </c:pt>
                <c:pt idx="77">
                  <c:v>0.14046426289315647</c:v>
                </c:pt>
                <c:pt idx="78">
                  <c:v>0.13939020808933369</c:v>
                </c:pt>
                <c:pt idx="79">
                  <c:v>0.13894634293931885</c:v>
                </c:pt>
                <c:pt idx="80">
                  <c:v>0.13916506393513034</c:v>
                </c:pt>
                <c:pt idx="81">
                  <c:v>0.14007492020183748</c:v>
                </c:pt>
                <c:pt idx="82">
                  <c:v>0.14170058210622755</c:v>
                </c:pt>
                <c:pt idx="83">
                  <c:v>0.14406282011793822</c:v>
                </c:pt>
                <c:pt idx="84">
                  <c:v>0.14717849011418077</c:v>
                </c:pt>
                <c:pt idx="85">
                  <c:v>0.15106052218767677</c:v>
                </c:pt>
                <c:pt idx="86">
                  <c:v>0.15571791090637657</c:v>
                </c:pt>
                <c:pt idx="87">
                  <c:v>0.16115570585123973</c:v>
                </c:pt>
                <c:pt idx="88">
                  <c:v>0.1673750020980263</c:v>
                </c:pt>
                <c:pt idx="89">
                  <c:v>0.17437293108602839</c:v>
                </c:pt>
                <c:pt idx="90">
                  <c:v>0.18214265301074528</c:v>
                </c:pt>
                <c:pt idx="91">
                  <c:v>0.19067335247191752</c:v>
                </c:pt>
                <c:pt idx="92">
                  <c:v>0.19995023959124317</c:v>
                </c:pt>
                <c:pt idx="93">
                  <c:v>0.20995455917659236</c:v>
                </c:pt>
                <c:pt idx="94">
                  <c:v>0.22066361074811103</c:v>
                </c:pt>
                <c:pt idx="95">
                  <c:v>0.23205078235515789</c:v>
                </c:pt>
                <c:pt idx="96">
                  <c:v>0.24408560110497829</c:v>
                </c:pt>
                <c:pt idx="97">
                  <c:v>0.25673380320064915</c:v>
                </c:pt>
                <c:pt idx="98">
                  <c:v>0.26995742605573408</c:v>
                </c:pt>
                <c:pt idx="99">
                  <c:v>0.28371492472825133</c:v>
                </c:pt>
                <c:pt idx="100">
                  <c:v>0.2979613145094156</c:v>
                </c:pt>
                <c:pt idx="101">
                  <c:v>0.31264834102878264</c:v>
                </c:pt>
                <c:pt idx="102">
                  <c:v>0.32772467871145999</c:v>
                </c:pt>
                <c:pt idx="103">
                  <c:v>0.34313615786195245</c:v>
                </c:pt>
                <c:pt idx="104">
                  <c:v>0.35882602006857484</c:v>
                </c:pt>
                <c:pt idx="105">
                  <c:v>0.37473520103814495</c:v>
                </c:pt>
                <c:pt idx="106">
                  <c:v>0.39080263939814019</c:v>
                </c:pt>
                <c:pt idx="107">
                  <c:v>0.40696560945626314</c:v>
                </c:pt>
                <c:pt idx="108">
                  <c:v>0.42316007539857742</c:v>
                </c:pt>
                <c:pt idx="109">
                  <c:v>0.43932106394802373</c:v>
                </c:pt>
                <c:pt idx="110">
                  <c:v>0.45538305210440999</c:v>
                </c:pt>
                <c:pt idx="111">
                  <c:v>0.47128036625297781</c:v>
                </c:pt>
                <c:pt idx="112">
                  <c:v>0.4869475886666163</c:v>
                </c:pt>
                <c:pt idx="113">
                  <c:v>0.50231996724061312</c:v>
                </c:pt>
                <c:pt idx="114">
                  <c:v>0.51733382419061757</c:v>
                </c:pt>
                <c:pt idx="115">
                  <c:v>0.53192695941370571</c:v>
                </c:pt>
                <c:pt idx="116">
                  <c:v>0.54603904425801053</c:v>
                </c:pt>
                <c:pt idx="117">
                  <c:v>0.55961200156471547</c:v>
                </c:pt>
                <c:pt idx="118">
                  <c:v>0.57259036803268148</c:v>
                </c:pt>
                <c:pt idx="119">
                  <c:v>0.58492163520469409</c:v>
                </c:pt>
                <c:pt idx="120">
                  <c:v>0.5965565656789269</c:v>
                </c:pt>
                <c:pt idx="121">
                  <c:v>0.60744948150095601</c:v>
                </c:pt>
                <c:pt idx="122">
                  <c:v>0.61755852208379269</c:v>
                </c:pt>
                <c:pt idx="123">
                  <c:v>0.62684586942588938</c:v>
                </c:pt>
                <c:pt idx="124">
                  <c:v>0.63527793884242145</c:v>
                </c:pt>
                <c:pt idx="125">
                  <c:v>0.64282553388374275</c:v>
                </c:pt>
                <c:pt idx="126">
                  <c:v>0.64946396457892308</c:v>
                </c:pt>
                <c:pt idx="127">
                  <c:v>0.65517312860328691</c:v>
                </c:pt>
                <c:pt idx="128">
                  <c:v>0.65993755541943777</c:v>
                </c:pt>
                <c:pt idx="129">
                  <c:v>0.66374641387452982</c:v>
                </c:pt>
                <c:pt idx="130">
                  <c:v>0.66659348414598762</c:v>
                </c:pt>
                <c:pt idx="131">
                  <c:v>0.66847709530884702</c:v>
                </c:pt>
                <c:pt idx="132">
                  <c:v>0.6694000301448273</c:v>
                </c:pt>
                <c:pt idx="133">
                  <c:v>0.66936939912352478</c:v>
                </c:pt>
                <c:pt idx="134">
                  <c:v>0.66839648575617949</c:v>
                </c:pt>
                <c:pt idx="135">
                  <c:v>0.66649656575090332</c:v>
                </c:pt>
                <c:pt idx="136">
                  <c:v>0.66368870258373691</c:v>
                </c:pt>
                <c:pt idx="137">
                  <c:v>0.65999552224239399</c:v>
                </c:pt>
                <c:pt idx="138">
                  <c:v>0.65544296999921536</c:v>
                </c:pt>
                <c:pt idx="139">
                  <c:v>0.65006005212823581</c:v>
                </c:pt>
                <c:pt idx="140">
                  <c:v>0.64387856549980893</c:v>
                </c:pt>
                <c:pt idx="141">
                  <c:v>0.63693281796735812</c:v>
                </c:pt>
                <c:pt idx="142">
                  <c:v>0.62925934240709835</c:v>
                </c:pt>
                <c:pt idx="143">
                  <c:v>0.62089660718644979</c:v>
                </c:pt>
                <c:pt idx="144">
                  <c:v>0.61188472572294006</c:v>
                </c:pt>
                <c:pt idx="145">
                  <c:v>0.60226516765700344</c:v>
                </c:pt>
                <c:pt idx="146">
                  <c:v>0.59208047400241404</c:v>
                </c:pt>
                <c:pt idx="147">
                  <c:v>0.5813739784606563</c:v>
                </c:pt>
                <c:pt idx="148">
                  <c:v>0.57018953689450635</c:v>
                </c:pt>
                <c:pt idx="149">
                  <c:v>0.5585712667545657</c:v>
                </c:pt>
                <c:pt idx="150">
                  <c:v>0.54656329804413151</c:v>
                </c:pt>
                <c:pt idx="151">
                  <c:v>0.53420953719566711</c:v>
                </c:pt>
                <c:pt idx="152">
                  <c:v>0.52155344501954237</c:v>
                </c:pt>
                <c:pt idx="153">
                  <c:v>0.50863782967512527</c:v>
                </c:pt>
                <c:pt idx="154">
                  <c:v>0.49550465540845401</c:v>
                </c:pt>
                <c:pt idx="155">
                  <c:v>0.48219486760178043</c:v>
                </c:pt>
                <c:pt idx="156">
                  <c:v>0.46874823449006375</c:v>
                </c:pt>
                <c:pt idx="157">
                  <c:v>0.45520320571992445</c:v>
                </c:pt>
                <c:pt idx="158">
                  <c:v>0.44159678775863609</c:v>
                </c:pt>
                <c:pt idx="159">
                  <c:v>0.4279644360058078</c:v>
                </c:pt>
                <c:pt idx="160">
                  <c:v>0.4143399633191891</c:v>
                </c:pt>
                <c:pt idx="161">
                  <c:v>0.40075546453888111</c:v>
                </c:pt>
                <c:pt idx="162">
                  <c:v>0.3872412564817802</c:v>
                </c:pt>
                <c:pt idx="163">
                  <c:v>0.37382583278007747</c:v>
                </c:pt>
                <c:pt idx="164">
                  <c:v>0.36053583285405921</c:v>
                </c:pt>
                <c:pt idx="165">
                  <c:v>0.34739602424020866</c:v>
                </c:pt>
                <c:pt idx="166">
                  <c:v>0.3344292974398228</c:v>
                </c:pt>
                <c:pt idx="167">
                  <c:v>0.32165667241075274</c:v>
                </c:pt>
                <c:pt idx="168">
                  <c:v>0.30909731579466077</c:v>
                </c:pt>
                <c:pt idx="169">
                  <c:v>0.29676856795358625</c:v>
                </c:pt>
                <c:pt idx="170">
                  <c:v>0.28468597888161773</c:v>
                </c:pt>
                <c:pt idx="171">
                  <c:v>0.27286335205934498</c:v>
                </c:pt>
                <c:pt idx="172">
                  <c:v>0.26131279532959267</c:v>
                </c:pt>
                <c:pt idx="173">
                  <c:v>0.25004477789149859</c:v>
                </c:pt>
                <c:pt idx="174">
                  <c:v>0.23906819253563308</c:v>
                </c:pt>
                <c:pt idx="175">
                  <c:v>0.22839042227445111</c:v>
                </c:pt>
                <c:pt idx="176">
                  <c:v>0.2180174105590735</c:v>
                </c:pt>
                <c:pt idx="177">
                  <c:v>0.20795373431411501</c:v>
                </c:pt>
                <c:pt idx="178">
                  <c:v>0.19820267906680336</c:v>
                </c:pt>
                <c:pt idx="179">
                  <c:v>0.18876631549299064</c:v>
                </c:pt>
                <c:pt idx="180">
                  <c:v>0.17964557675160761</c:v>
                </c:pt>
                <c:pt idx="181">
                  <c:v>0.17084033602858154</c:v>
                </c:pt>
                <c:pt idx="182">
                  <c:v>0.16234948376151984</c:v>
                </c:pt>
                <c:pt idx="183">
                  <c:v>0.15417100406661607</c:v>
                </c:pt>
                <c:pt idx="184">
                  <c:v>0.14630204993867693</c:v>
                </c:pt>
                <c:pt idx="185">
                  <c:v>0.1387390168439884</c:v>
                </c:pt>
                <c:pt idx="186">
                  <c:v>0.13147761437251898</c:v>
                </c:pt>
                <c:pt idx="187">
                  <c:v>0.12451293566181786</c:v>
                </c:pt>
                <c:pt idx="188">
                  <c:v>0.11783952434808004</c:v>
                </c:pt>
                <c:pt idx="189">
                  <c:v>0.11145143884135698</c:v>
                </c:pt>
                <c:pt idx="190">
                  <c:v>0.10534231376056023</c:v>
                </c:pt>
                <c:pt idx="191">
                  <c:v>9.9505418400493317E-2</c:v>
                </c:pt>
                <c:pt idx="192">
                  <c:v>9.3933712136748546E-2</c:v>
                </c:pt>
                <c:pt idx="193">
                  <c:v>8.8619896705584816E-2</c:v>
                </c:pt>
                <c:pt idx="194">
                  <c:v>8.3556465324364004E-2</c:v>
                </c:pt>
                <c:pt idx="195">
                  <c:v>7.8735748644030976E-2</c:v>
                </c:pt>
                <c:pt idx="196">
                  <c:v>7.4149957548391515E-2</c:v>
                </c:pt>
                <c:pt idx="197">
                  <c:v>6.9791222835782096E-2</c:v>
                </c:pt>
                <c:pt idx="198">
                  <c:v>6.5651631836902605E-2</c:v>
                </c:pt>
                <c:pt idx="199">
                  <c:v>6.1723262038813731E-2</c:v>
                </c:pt>
                <c:pt idx="200">
                  <c:v>5.7998211798629615E-2</c:v>
                </c:pt>
                <c:pt idx="201">
                  <c:v>5.4468628242250176E-2</c:v>
                </c:pt>
                <c:pt idx="202">
                  <c:v>5.112673245301904E-2</c:v>
                </c:pt>
                <c:pt idx="203">
                  <c:v>4.7964842063202368E-2</c:v>
                </c:pt>
                <c:pt idx="204">
                  <c:v>4.4975391367075561E-2</c:v>
                </c:pt>
                <c:pt idx="205">
                  <c:v>4.2150949079135192E-2</c:v>
                </c:pt>
                <c:pt idx="206">
                  <c:v>3.9484233863986196E-2</c:v>
                </c:pt>
                <c:pt idx="207">
                  <c:v>3.6968127766233566E-2</c:v>
                </c:pt>
                <c:pt idx="208">
                  <c:v>3.4595687669402166E-2</c:v>
                </c:pt>
                <c:pt idx="209">
                  <c:v>3.236015491251782E-2</c:v>
                </c:pt>
                <c:pt idx="210">
                  <c:v>3.0254963191540869E-2</c:v>
                </c:pt>
                <c:pt idx="211">
                  <c:v>2.8273744870881204E-2</c:v>
                </c:pt>
                <c:pt idx="212">
                  <c:v>2.6410335827268046E-2</c:v>
                </c:pt>
                <c:pt idx="213">
                  <c:v>2.4658778944877311E-2</c:v>
                </c:pt>
                <c:pt idx="214">
                  <c:v>2.3013326376737954E-2</c:v>
                </c:pt>
                <c:pt idx="215">
                  <c:v>2.1468440683128164E-2</c:v>
                </c:pt>
                <c:pt idx="216">
                  <c:v>2.0018794952908356E-2</c:v>
                </c:pt>
                <c:pt idx="217">
                  <c:v>1.8659272009060979E-2</c:v>
                </c:pt>
                <c:pt idx="218">
                  <c:v>1.7384962794523694E-2</c:v>
                </c:pt>
                <c:pt idx="219">
                  <c:v>1.61911640291518E-2</c:v>
                </c:pt>
                <c:pt idx="220">
                  <c:v>1.5073375223611898E-2</c:v>
                </c:pt>
                <c:pt idx="221">
                  <c:v>1.4027295130536058E-2</c:v>
                </c:pt>
                <c:pt idx="222">
                  <c:v>1.3048817708188703E-2</c:v>
                </c:pt>
                <c:pt idx="223">
                  <c:v>1.2134027666690859E-2</c:v>
                </c:pt>
                <c:pt idx="224">
                  <c:v>1.1279195661764376E-2</c:v>
                </c:pt>
                <c:pt idx="225">
                  <c:v>1.048077319606479E-2</c:v>
                </c:pt>
                <c:pt idx="226">
                  <c:v>9.7353872834268392E-3</c:v>
                </c:pt>
                <c:pt idx="227">
                  <c:v>9.0398349266311451E-3</c:v>
                </c:pt>
                <c:pt idx="228">
                  <c:v>8.3910774550091643E-3</c:v>
                </c:pt>
                <c:pt idx="229">
                  <c:v>7.7862347638544384E-3</c:v>
                </c:pt>
                <c:pt idx="230">
                  <c:v>7.222579493697724E-3</c:v>
                </c:pt>
                <c:pt idx="231">
                  <c:v>6.697531183588388E-3</c:v>
                </c:pt>
                <c:pt idx="232">
                  <c:v>6.2086504290046231E-3</c:v>
                </c:pt>
                <c:pt idx="233">
                  <c:v>5.7536330716012902E-3</c:v>
                </c:pt>
                <c:pt idx="234">
                  <c:v>5.3303044448122167E-3</c:v>
                </c:pt>
                <c:pt idx="235">
                  <c:v>4.9366136963873708E-3</c:v>
                </c:pt>
                <c:pt idx="236">
                  <c:v>4.5706282062403921E-3</c:v>
                </c:pt>
                <c:pt idx="237">
                  <c:v>4.2305281153107114E-3</c:v>
                </c:pt>
                <c:pt idx="238">
                  <c:v>3.9146009789216979E-3</c:v>
                </c:pt>
                <c:pt idx="239">
                  <c:v>3.6212365558597462E-3</c:v>
                </c:pt>
                <c:pt idx="240">
                  <c:v>3.3489217425042581E-3</c:v>
                </c:pt>
                <c:pt idx="241">
                  <c:v>3.0962356593808899E-3</c:v>
                </c:pt>
                <c:pt idx="242">
                  <c:v>2.8618448960783848E-3</c:v>
                </c:pt>
                <c:pt idx="243">
                  <c:v>2.6444989187817242E-3</c:v>
                </c:pt>
                <c:pt idx="244">
                  <c:v>2.4430256434447911E-3</c:v>
                </c:pt>
                <c:pt idx="245">
                  <c:v>2.256327176405868E-3</c:v>
                </c:pt>
                <c:pt idx="246">
                  <c:v>2.0833757231451008E-3</c:v>
                </c:pt>
                <c:pt idx="247">
                  <c:v>1.9232096650103636E-3</c:v>
                </c:pt>
                <c:pt idx="248">
                  <c:v>1.7749298027591243E-3</c:v>
                </c:pt>
                <c:pt idx="249">
                  <c:v>1.6376957652480197E-3</c:v>
                </c:pt>
                <c:pt idx="250">
                  <c:v>1.5107225806905271E-3</c:v>
                </c:pt>
                <c:pt idx="251">
                  <c:v>1.3932774076668704E-3</c:v>
                </c:pt>
                <c:pt idx="252">
                  <c:v>1.2846764223084658E-3</c:v>
                </c:pt>
                <c:pt idx="253">
                  <c:v>1.1842818579393796E-3</c:v>
                </c:pt>
                <c:pt idx="254">
                  <c:v>1.0914991929413635E-3</c:v>
                </c:pt>
                <c:pt idx="255">
                  <c:v>1.0057744824932928E-3</c:v>
                </c:pt>
                <c:pt idx="256">
                  <c:v>9.2659182956101444E-4</c:v>
                </c:pt>
                <c:pt idx="257">
                  <c:v>8.5347099033519726E-4</c:v>
                </c:pt>
                <c:pt idx="258">
                  <c:v>7.8596510930996214E-4</c:v>
                </c:pt>
                <c:pt idx="259">
                  <c:v>7.2365857900701992E-4</c:v>
                </c:pt>
                <c:pt idx="260">
                  <c:v>6.6616501939344077E-4</c:v>
                </c:pt>
                <c:pt idx="261">
                  <c:v>6.1312537203635979E-4</c:v>
                </c:pt>
                <c:pt idx="262">
                  <c:v>5.6420610400416816E-4</c:v>
                </c:pt>
                <c:pt idx="263">
                  <c:v>5.1909751665392585E-4</c:v>
                </c:pt>
                <c:pt idx="264">
                  <c:v>4.7751215446402195E-4</c:v>
                </c:pt>
                <c:pt idx="265">
                  <c:v>4.3918330916753543E-4</c:v>
                </c:pt>
                <c:pt idx="266">
                  <c:v>4.0386361456229934E-4</c:v>
                </c:pt>
                <c:pt idx="267">
                  <c:v>3.7132372747009969E-4</c:v>
                </c:pt>
                <c:pt idx="268">
                  <c:v>3.4135109044762822E-4</c:v>
                </c:pt>
                <c:pt idx="269">
                  <c:v>3.1374877199645838E-4</c:v>
                </c:pt>
                <c:pt idx="270">
                  <c:v>2.8833438013503435E-4</c:v>
                </c:pt>
                <c:pt idx="271">
                  <c:v>2.6493904540299642E-4</c:v>
                </c:pt>
                <c:pt idx="272">
                  <c:v>2.4340646939227279E-4</c:v>
                </c:pt>
                <c:pt idx="273">
                  <c:v>2.2359203519349319E-4</c:v>
                </c:pt>
                <c:pt idx="274">
                  <c:v>2.0536197621860255E-4</c:v>
                </c:pt>
                <c:pt idx="275">
                  <c:v>1.8859259998109791E-4</c:v>
                </c:pt>
                <c:pt idx="276">
                  <c:v>1.7316956368050202E-4</c:v>
                </c:pt>
                <c:pt idx="277">
                  <c:v>1.589871984328676E-4</c:v>
                </c:pt>
                <c:pt idx="278">
                  <c:v>1.4594787926394123E-4</c:v>
                </c:pt>
                <c:pt idx="279">
                  <c:v>1.3396143808769358E-4</c:v>
                </c:pt>
                <c:pt idx="280">
                  <c:v>1.2294461694596092E-4</c:v>
                </c:pt>
                <c:pt idx="281">
                  <c:v>1.1282055909835325E-4</c:v>
                </c:pt>
                <c:pt idx="282">
                  <c:v>1.0351833546961504E-4</c:v>
                </c:pt>
                <c:pt idx="283">
                  <c:v>9.4972504289499954E-5</c:v>
                </c:pt>
                <c:pt idx="284">
                  <c:v>8.7122701721647054E-5</c:v>
                </c:pt>
                <c:pt idx="285">
                  <c:v>7.9913261538317579E-5</c:v>
                </c:pt>
                <c:pt idx="286">
                  <c:v>7.32928618592777E-5</c:v>
                </c:pt>
                <c:pt idx="287">
                  <c:v>6.7214197204553642E-5</c:v>
                </c:pt>
                <c:pt idx="288">
                  <c:v>6.1633674212041296E-5</c:v>
                </c:pt>
                <c:pt idx="289">
                  <c:v>5.6511129346844028E-5</c:v>
                </c:pt>
                <c:pt idx="290">
                  <c:v>5.1809567175118054E-5</c:v>
                </c:pt>
                <c:pt idx="291">
                  <c:v>4.7494917760740624E-5</c:v>
                </c:pt>
                <c:pt idx="292">
                  <c:v>4.3535811935982704E-5</c:v>
                </c:pt>
                <c:pt idx="293">
                  <c:v>3.9903373086470152E-5</c:v>
                </c:pt>
                <c:pt idx="294">
                  <c:v>3.6571024447521406E-5</c:v>
                </c:pt>
                <c:pt idx="295">
                  <c:v>3.351431072090455E-5</c:v>
                </c:pt>
                <c:pt idx="296">
                  <c:v>3.0710733004280438E-5</c:v>
                </c:pt>
                <c:pt idx="297">
                  <c:v>2.8139596194357764E-5</c:v>
                </c:pt>
                <c:pt idx="298">
                  <c:v>2.5781867793345056E-5</c:v>
                </c:pt>
                <c:pt idx="299">
                  <c:v>2.3620047487058066E-5</c:v>
                </c:pt>
                <c:pt idx="300">
                  <c:v>2.1638046597848246E-5</c:v>
                </c:pt>
                <c:pt idx="301">
                  <c:v>1.9821076713207318E-5</c:v>
                </c:pt>
                <c:pt idx="302">
                  <c:v>1.8155546858406491E-5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D55-4A17-BDA0-87A4E2E9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'Cl Data'!$J$5:$J$170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2.6493053662172699</c:v>
                      </c:pt>
                      <c:pt idx="1">
                        <c:v>2.7078253892183399</c:v>
                      </c:pt>
                      <c:pt idx="2">
                        <c:v>2.7663424633646301</c:v>
                      </c:pt>
                      <c:pt idx="3">
                        <c:v>2.8301792715242202</c:v>
                      </c:pt>
                      <c:pt idx="4">
                        <c:v>2.8886963456705201</c:v>
                      </c:pt>
                      <c:pt idx="5">
                        <c:v>2.9472134198168098</c:v>
                      </c:pt>
                      <c:pt idx="6">
                        <c:v>3.0062644136085801</c:v>
                      </c:pt>
                      <c:pt idx="7">
                        <c:v>3.06425877375754</c:v>
                      </c:pt>
                      <c:pt idx="8">
                        <c:v>3.1227941308034302</c:v>
                      </c:pt>
                      <c:pt idx="9">
                        <c:v>3.1826635497493401</c:v>
                      </c:pt>
                      <c:pt idx="10">
                        <c:v>3.2399220526778501</c:v>
                      </c:pt>
                      <c:pt idx="11">
                        <c:v>3.2985358492607499</c:v>
                      </c:pt>
                      <c:pt idx="12">
                        <c:v>3.3518685745929502</c:v>
                      </c:pt>
                      <c:pt idx="13">
                        <c:v>3.3945752468474102</c:v>
                      </c:pt>
                      <c:pt idx="14">
                        <c:v>3.4293089085383102</c:v>
                      </c:pt>
                      <c:pt idx="15">
                        <c:v>3.4587175226604501</c:v>
                      </c:pt>
                      <c:pt idx="16">
                        <c:v>3.4854757847473401</c:v>
                      </c:pt>
                      <c:pt idx="17">
                        <c:v>3.5095709360873402</c:v>
                      </c:pt>
                      <c:pt idx="18">
                        <c:v>3.5310023279323799</c:v>
                      </c:pt>
                      <c:pt idx="19">
                        <c:v>3.5524466947384301</c:v>
                      </c:pt>
                      <c:pt idx="20">
                        <c:v>3.57390079276523</c:v>
                      </c:pt>
                      <c:pt idx="21">
                        <c:v>3.5926788050841298</c:v>
                      </c:pt>
                      <c:pt idx="22">
                        <c:v>3.6087807316951199</c:v>
                      </c:pt>
                      <c:pt idx="23">
                        <c:v>3.6248869832931101</c:v>
                      </c:pt>
                      <c:pt idx="24">
                        <c:v>3.6409910723975898</c:v>
                      </c:pt>
                      <c:pt idx="25">
                        <c:v>3.6571016489825898</c:v>
                      </c:pt>
                      <c:pt idx="26">
                        <c:v>3.67320790058058</c:v>
                      </c:pt>
                      <c:pt idx="27">
                        <c:v>3.6893228021525699</c:v>
                      </c:pt>
                      <c:pt idx="28">
                        <c:v>3.7054268912570598</c:v>
                      </c:pt>
                      <c:pt idx="29">
                        <c:v>3.7215353053485498</c:v>
                      </c:pt>
                      <c:pt idx="30">
                        <c:v>3.7376350694660299</c:v>
                      </c:pt>
                      <c:pt idx="31">
                        <c:v>3.75373050859652</c:v>
                      </c:pt>
                      <c:pt idx="32">
                        <c:v>3.7725036553050302</c:v>
                      </c:pt>
                      <c:pt idx="33">
                        <c:v>3.7939399127604498</c:v>
                      </c:pt>
                      <c:pt idx="34">
                        <c:v>3.8144727885556899</c:v>
                      </c:pt>
                      <c:pt idx="35">
                        <c:v>3.84210837425608</c:v>
                      </c:pt>
                      <c:pt idx="36">
                        <c:v>3.8848282171257198</c:v>
                      </c:pt>
                      <c:pt idx="37">
                        <c:v>3.9407468783988699</c:v>
                      </c:pt>
                      <c:pt idx="38">
                        <c:v>3.9912006777709799</c:v>
                      </c:pt>
                      <c:pt idx="39">
                        <c:v>4.0282882522540504</c:v>
                      </c:pt>
                      <c:pt idx="40">
                        <c:v>4.0573835210678402</c:v>
                      </c:pt>
                      <c:pt idx="41">
                        <c:v>4.08116500272547</c:v>
                      </c:pt>
                      <c:pt idx="42">
                        <c:v>4.1022898611166996</c:v>
                      </c:pt>
                      <c:pt idx="43">
                        <c:v>4.1234033664170404</c:v>
                      </c:pt>
                      <c:pt idx="44">
                        <c:v>4.1445055186264996</c:v>
                      </c:pt>
                      <c:pt idx="45">
                        <c:v>4.16297159125783</c:v>
                      </c:pt>
                      <c:pt idx="46">
                        <c:v>4.1814306357852802</c:v>
                      </c:pt>
                      <c:pt idx="47">
                        <c:v>4.2025311661246203</c:v>
                      </c:pt>
                      <c:pt idx="48">
                        <c:v>4.2209912918988097</c:v>
                      </c:pt>
                      <c:pt idx="49">
                        <c:v>4.2394611488937697</c:v>
                      </c:pt>
                      <c:pt idx="50">
                        <c:v>4.2605714104538599</c:v>
                      </c:pt>
                      <c:pt idx="51">
                        <c:v>4.2816946469749597</c:v>
                      </c:pt>
                      <c:pt idx="52">
                        <c:v>4.3028211272363199</c:v>
                      </c:pt>
                      <c:pt idx="53">
                        <c:v>4.3239670699391803</c:v>
                      </c:pt>
                      <c:pt idx="54">
                        <c:v>4.3477644459240397</c:v>
                      </c:pt>
                      <c:pt idx="55">
                        <c:v>4.3768757171897397</c:v>
                      </c:pt>
                      <c:pt idx="56">
                        <c:v>4.4139646432312496</c:v>
                      </c:pt>
                      <c:pt idx="57">
                        <c:v>4.4643638150686602</c:v>
                      </c:pt>
                      <c:pt idx="58">
                        <c:v>4.5228053985327303</c:v>
                      </c:pt>
                      <c:pt idx="59">
                        <c:v>4.58132424199189</c:v>
                      </c:pt>
                      <c:pt idx="60">
                        <c:v>4.6398991136917598</c:v>
                      </c:pt>
                      <c:pt idx="61">
                        <c:v>4.6985046534812902</c:v>
                      </c:pt>
                      <c:pt idx="62">
                        <c:v>4.7571166807513201</c:v>
                      </c:pt>
                      <c:pt idx="63">
                        <c:v>4.8157110148927096</c:v>
                      </c:pt>
                      <c:pt idx="64">
                        <c:v>4.8742693730058502</c:v>
                      </c:pt>
                      <c:pt idx="65">
                        <c:v>4.93277130969763</c:v>
                      </c:pt>
                      <c:pt idx="66">
                        <c:v>4.9912339283257499</c:v>
                      </c:pt>
                      <c:pt idx="67">
                        <c:v>5.0496460232420697</c:v>
                      </c:pt>
                      <c:pt idx="68">
                        <c:v>5.10537047293976</c:v>
                      </c:pt>
                      <c:pt idx="69">
                        <c:v>5.15842833224192</c:v>
                      </c:pt>
                      <c:pt idx="70">
                        <c:v>5.2141402198182698</c:v>
                      </c:pt>
                      <c:pt idx="71">
                        <c:v>5.2725192875611198</c:v>
                      </c:pt>
                      <c:pt idx="72">
                        <c:v>5.3309272540807502</c:v>
                      </c:pt>
                      <c:pt idx="73">
                        <c:v>5.3893747352543597</c:v>
                      </c:pt>
                      <c:pt idx="74">
                        <c:v>5.4478676287915002</c:v>
                      </c:pt>
                      <c:pt idx="75">
                        <c:v>5.5064118324017199</c:v>
                      </c:pt>
                      <c:pt idx="76">
                        <c:v>5.5650156028783897</c:v>
                      </c:pt>
                      <c:pt idx="77">
                        <c:v>5.6156812037446899</c:v>
                      </c:pt>
                      <c:pt idx="78">
                        <c:v>5.6557207749368601</c:v>
                      </c:pt>
                      <c:pt idx="79">
                        <c:v>5.6904467134366801</c:v>
                      </c:pt>
                      <c:pt idx="80">
                        <c:v>5.7198587875484197</c:v>
                      </c:pt>
                      <c:pt idx="81">
                        <c:v>5.7466170496353204</c:v>
                      </c:pt>
                      <c:pt idx="82">
                        <c:v>5.7707125253493396</c:v>
                      </c:pt>
                      <c:pt idx="83">
                        <c:v>5.79214553906451</c:v>
                      </c:pt>
                      <c:pt idx="84">
                        <c:v>5.8135899058705496</c:v>
                      </c:pt>
                      <c:pt idx="85">
                        <c:v>5.8350423820272397</c:v>
                      </c:pt>
                      <c:pt idx="86">
                        <c:v>5.8511232243265798</c:v>
                      </c:pt>
                      <c:pt idx="87">
                        <c:v>5.88065964181465</c:v>
                      </c:pt>
                      <c:pt idx="88">
                        <c:v>5.8941027826657404</c:v>
                      </c:pt>
                      <c:pt idx="89">
                        <c:v>5.9075588984778298</c:v>
                      </c:pt>
                      <c:pt idx="90">
                        <c:v>5.92369109999784</c:v>
                      </c:pt>
                      <c:pt idx="91">
                        <c:v>5.93982762650485</c:v>
                      </c:pt>
                      <c:pt idx="92">
                        <c:v>5.9559749654793599</c:v>
                      </c:pt>
                      <c:pt idx="93">
                        <c:v>5.9721179794668799</c:v>
                      </c:pt>
                      <c:pt idx="94">
                        <c:v>5.9882718059218902</c:v>
                      </c:pt>
                      <c:pt idx="95">
                        <c:v>6.0044256323769103</c:v>
                      </c:pt>
                      <c:pt idx="96">
                        <c:v>6.0205859463124396</c:v>
                      </c:pt>
                      <c:pt idx="97">
                        <c:v>6.0340474683582803</c:v>
                      </c:pt>
                      <c:pt idx="98">
                        <c:v>6.0448264172157202</c:v>
                      </c:pt>
                      <c:pt idx="99">
                        <c:v>6.0582911830018196</c:v>
                      </c:pt>
                      <c:pt idx="100">
                        <c:v>6.0717559487879198</c:v>
                      </c:pt>
                      <c:pt idx="101">
                        <c:v>6.0825284101648496</c:v>
                      </c:pt>
                      <c:pt idx="102">
                        <c:v>6.0959942571976997</c:v>
                      </c:pt>
                      <c:pt idx="103">
                        <c:v>6.1121437586657201</c:v>
                      </c:pt>
                      <c:pt idx="104">
                        <c:v>6.1282975851207402</c:v>
                      </c:pt>
                      <c:pt idx="105">
                        <c:v>6.1444341116277501</c:v>
                      </c:pt>
                      <c:pt idx="106">
                        <c:v>6.1605663131477497</c:v>
                      </c:pt>
                      <c:pt idx="107">
                        <c:v>6.1766920271872499</c:v>
                      </c:pt>
                      <c:pt idx="108">
                        <c:v>6.1928026037722397</c:v>
                      </c:pt>
                      <c:pt idx="109">
                        <c:v>6.2115903473119003</c:v>
                      </c:pt>
                      <c:pt idx="110">
                        <c:v>6.2330298485075701</c:v>
                      </c:pt>
                      <c:pt idx="111">
                        <c:v>6.2571246754735403</c:v>
                      </c:pt>
                      <c:pt idx="112">
                        <c:v>6.29451548560783</c:v>
                      </c:pt>
                      <c:pt idx="113">
                        <c:v>6.3477560756108504</c:v>
                      </c:pt>
                      <c:pt idx="114">
                        <c:v>6.3928419026203098</c:v>
                      </c:pt>
                      <c:pt idx="115">
                        <c:v>6.4192854137780904</c:v>
                      </c:pt>
                      <c:pt idx="116">
                        <c:v>6.4404086502991902</c:v>
                      </c:pt>
                      <c:pt idx="117">
                        <c:v>6.45885417924225</c:v>
                      </c:pt>
                      <c:pt idx="118">
                        <c:v>6.4746576817500499</c:v>
                      </c:pt>
                      <c:pt idx="119">
                        <c:v>6.4904417218163397</c:v>
                      </c:pt>
                      <c:pt idx="120">
                        <c:v>6.5062149494151296</c:v>
                      </c:pt>
                      <c:pt idx="121">
                        <c:v>6.5219773645463999</c:v>
                      </c:pt>
                      <c:pt idx="122">
                        <c:v>6.5351015376060397</c:v>
                      </c:pt>
                      <c:pt idx="123">
                        <c:v>6.5455982810615501</c:v>
                      </c:pt>
                      <c:pt idx="124">
                        <c:v>6.5560917807768098</c:v>
                      </c:pt>
                      <c:pt idx="125">
                        <c:v>6.5665820367518197</c:v>
                      </c:pt>
                      <c:pt idx="126">
                        <c:v>6.5770722927268199</c:v>
                      </c:pt>
                      <c:pt idx="127">
                        <c:v>6.5875593049615802</c:v>
                      </c:pt>
                      <c:pt idx="128">
                        <c:v>6.5980463171963297</c:v>
                      </c:pt>
                      <c:pt idx="129">
                        <c:v>6.6085268419505798</c:v>
                      </c:pt>
                      <c:pt idx="130">
                        <c:v>6.6190106104450797</c:v>
                      </c:pt>
                      <c:pt idx="131">
                        <c:v>6.6294943789395804</c:v>
                      </c:pt>
                      <c:pt idx="132">
                        <c:v>6.6399846349145903</c:v>
                      </c:pt>
                      <c:pt idx="133">
                        <c:v>6.6504748908896003</c:v>
                      </c:pt>
                      <c:pt idx="134">
                        <c:v>6.6609586593841001</c:v>
                      </c:pt>
                      <c:pt idx="135">
                        <c:v>6.6714456716188497</c:v>
                      </c:pt>
                      <c:pt idx="136">
                        <c:v>6.68194241507436</c:v>
                      </c:pt>
                      <c:pt idx="137">
                        <c:v>6.69243267104937</c:v>
                      </c:pt>
                      <c:pt idx="138">
                        <c:v>6.70555576286226</c:v>
                      </c:pt>
                      <c:pt idx="139">
                        <c:v>6.7213095280195301</c:v>
                      </c:pt>
                      <c:pt idx="140">
                        <c:v>6.7344488385336803</c:v>
                      </c:pt>
                      <c:pt idx="141">
                        <c:v>6.7475859865543297</c:v>
                      </c:pt>
                      <c:pt idx="142">
                        <c:v>6.7633657016336102</c:v>
                      </c:pt>
                      <c:pt idx="143">
                        <c:v>6.7791497416999</c:v>
                      </c:pt>
                      <c:pt idx="144">
                        <c:v>6.7949467567272004</c:v>
                      </c:pt>
                      <c:pt idx="145">
                        <c:v>6.8107502592350002</c:v>
                      </c:pt>
                      <c:pt idx="146">
                        <c:v>6.82657322418431</c:v>
                      </c:pt>
                      <c:pt idx="147">
                        <c:v>6.8450360530753898</c:v>
                      </c:pt>
                      <c:pt idx="148">
                        <c:v>6.8661560458562398</c:v>
                      </c:pt>
                      <c:pt idx="149">
                        <c:v>6.8899381762619099</c:v>
                      </c:pt>
                      <c:pt idx="150">
                        <c:v>6.91638503928462</c:v>
                      </c:pt>
                      <c:pt idx="151">
                        <c:v>6.94550496052433</c:v>
                      </c:pt>
                      <c:pt idx="152">
                        <c:v>6.9825990224878902</c:v>
                      </c:pt>
                      <c:pt idx="153">
                        <c:v>7.0329979731611996</c:v>
                      </c:pt>
                      <c:pt idx="154">
                        <c:v>7.0914106578484803</c:v>
                      </c:pt>
                      <c:pt idx="155">
                        <c:v>7.1498652162735503</c:v>
                      </c:pt>
                      <c:pt idx="156">
                        <c:v>7.20834474166905</c:v>
                      </c:pt>
                      <c:pt idx="157">
                        <c:v>7.2668474647221002</c:v>
                      </c:pt>
                      <c:pt idx="158">
                        <c:v>7.3253551025331198</c:v>
                      </c:pt>
                      <c:pt idx="159">
                        <c:v>7.3838680482827197</c:v>
                      </c:pt>
                      <c:pt idx="160">
                        <c:v>7.4423886610547498</c:v>
                      </c:pt>
                      <c:pt idx="161">
                        <c:v>7.50090573520104</c:v>
                      </c:pt>
                      <c:pt idx="162">
                        <c:v>7.5594228093473301</c:v>
                      </c:pt>
                      <c:pt idx="163">
                        <c:v>7.6179363448678998</c:v>
                      </c:pt>
                      <c:pt idx="164">
                        <c:v>7.6764569576399202</c:v>
                      </c:pt>
                      <c:pt idx="165">
                        <c:v>7.71900834226581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'Cl Data'!$L$5:$L$170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1.2525765987072795E-3</c:v>
                      </c:pt>
                      <c:pt idx="1">
                        <c:v>1.7018556915553845E-3</c:v>
                      </c:pt>
                      <c:pt idx="2">
                        <c:v>1.7018556915553845E-3</c:v>
                      </c:pt>
                      <c:pt idx="3">
                        <c:v>1.7018556915553845E-3</c:v>
                      </c:pt>
                      <c:pt idx="4">
                        <c:v>1.7018556915553845E-3</c:v>
                      </c:pt>
                      <c:pt idx="5">
                        <c:v>1.7018556915553845E-3</c:v>
                      </c:pt>
                      <c:pt idx="6">
                        <c:v>1.9983798928350179E-3</c:v>
                      </c:pt>
                      <c:pt idx="7">
                        <c:v>3.4091162443780948E-3</c:v>
                      </c:pt>
                      <c:pt idx="8">
                        <c:v>6.1946466200361689E-3</c:v>
                      </c:pt>
                      <c:pt idx="9">
                        <c:v>9.6091677256816294E-3</c:v>
                      </c:pt>
                      <c:pt idx="10">
                        <c:v>2.0481721772605353E-2</c:v>
                      </c:pt>
                      <c:pt idx="11">
                        <c:v>3.5218076018022446E-2</c:v>
                      </c:pt>
                      <c:pt idx="12">
                        <c:v>5.5844978369670131E-2</c:v>
                      </c:pt>
                      <c:pt idx="13">
                        <c:v>7.8515744023067782E-2</c:v>
                      </c:pt>
                      <c:pt idx="14">
                        <c:v>0.10219061279191037</c:v>
                      </c:pt>
                      <c:pt idx="15">
                        <c:v>0.12505592342392563</c:v>
                      </c:pt>
                      <c:pt idx="16">
                        <c:v>0.14937090792886401</c:v>
                      </c:pt>
                      <c:pt idx="17">
                        <c:v>0.17319168543166955</c:v>
                      </c:pt>
                      <c:pt idx="18">
                        <c:v>0.19641941453191555</c:v>
                      </c:pt>
                      <c:pt idx="19">
                        <c:v>0.22162397164069317</c:v>
                      </c:pt>
                      <c:pt idx="20">
                        <c:v>0.24831114975586766</c:v>
                      </c:pt>
                      <c:pt idx="21">
                        <c:v>0.27252729286037947</c:v>
                      </c:pt>
                      <c:pt idx="22">
                        <c:v>0.29427240095422685</c:v>
                      </c:pt>
                      <c:pt idx="23">
                        <c:v>0.31667645171758468</c:v>
                      </c:pt>
                      <c:pt idx="24">
                        <c:v>0.33875103114618732</c:v>
                      </c:pt>
                      <c:pt idx="25">
                        <c:v>0.36181402457905576</c:v>
                      </c:pt>
                      <c:pt idx="26">
                        <c:v>0.38421807534241365</c:v>
                      </c:pt>
                      <c:pt idx="27">
                        <c:v>0.40794001144479258</c:v>
                      </c:pt>
                      <c:pt idx="28">
                        <c:v>0.43001459087339516</c:v>
                      </c:pt>
                      <c:pt idx="29">
                        <c:v>0.4527481129715083</c:v>
                      </c:pt>
                      <c:pt idx="30">
                        <c:v>0.47416374973060044</c:v>
                      </c:pt>
                      <c:pt idx="31">
                        <c:v>0.49492044382018197</c:v>
                      </c:pt>
                      <c:pt idx="32">
                        <c:v>0.51839527642149552</c:v>
                      </c:pt>
                      <c:pt idx="33">
                        <c:v>0.54236431602493984</c:v>
                      </c:pt>
                      <c:pt idx="34">
                        <c:v>0.56377995278403181</c:v>
                      </c:pt>
                      <c:pt idx="35">
                        <c:v>0.58667821054952274</c:v>
                      </c:pt>
                      <c:pt idx="36">
                        <c:v>0.61135561352269319</c:v>
                      </c:pt>
                      <c:pt idx="37">
                        <c:v>0.62071858981764783</c:v>
                      </c:pt>
                      <c:pt idx="38">
                        <c:v>0.60797029555808324</c:v>
                      </c:pt>
                      <c:pt idx="39">
                        <c:v>0.58503085387574638</c:v>
                      </c:pt>
                      <c:pt idx="40">
                        <c:v>0.56015576810172396</c:v>
                      </c:pt>
                      <c:pt idx="41">
                        <c:v>0.53618672849827975</c:v>
                      </c:pt>
                      <c:pt idx="42">
                        <c:v>0.51271189589696609</c:v>
                      </c:pt>
                      <c:pt idx="43">
                        <c:v>0.48750733878818853</c:v>
                      </c:pt>
                      <c:pt idx="44">
                        <c:v>0.46057305717194691</c:v>
                      </c:pt>
                      <c:pt idx="45">
                        <c:v>0.43726296023801092</c:v>
                      </c:pt>
                      <c:pt idx="46">
                        <c:v>0.41288208146612149</c:v>
                      </c:pt>
                      <c:pt idx="47">
                        <c:v>0.38570069634881232</c:v>
                      </c:pt>
                      <c:pt idx="48">
                        <c:v>0.36148455324430051</c:v>
                      </c:pt>
                      <c:pt idx="49">
                        <c:v>0.33875103114618732</c:v>
                      </c:pt>
                      <c:pt idx="50">
                        <c:v>0.31305226703527683</c:v>
                      </c:pt>
                      <c:pt idx="51">
                        <c:v>0.28933033093289789</c:v>
                      </c:pt>
                      <c:pt idx="52">
                        <c:v>0.26610260183265189</c:v>
                      </c:pt>
                      <c:pt idx="53">
                        <c:v>0.2458401147452032</c:v>
                      </c:pt>
                      <c:pt idx="54">
                        <c:v>0.22429268945221104</c:v>
                      </c:pt>
                      <c:pt idx="55">
                        <c:v>0.20185569155537741</c:v>
                      </c:pt>
                      <c:pt idx="56">
                        <c:v>0.17912216945726425</c:v>
                      </c:pt>
                      <c:pt idx="57">
                        <c:v>0.15805098000268891</c:v>
                      </c:pt>
                      <c:pt idx="58">
                        <c:v>0.14654943522577812</c:v>
                      </c:pt>
                      <c:pt idx="59">
                        <c:v>0.14681900268148701</c:v>
                      </c:pt>
                      <c:pt idx="60">
                        <c:v>0.15562487290130936</c:v>
                      </c:pt>
                      <c:pt idx="61">
                        <c:v>0.16910324568675195</c:v>
                      </c:pt>
                      <c:pt idx="62">
                        <c:v>0.18357003247646031</c:v>
                      </c:pt>
                      <c:pt idx="63">
                        <c:v>0.19534114470908021</c:v>
                      </c:pt>
                      <c:pt idx="64">
                        <c:v>0.2016310520089534</c:v>
                      </c:pt>
                      <c:pt idx="65">
                        <c:v>0.19932475266566657</c:v>
                      </c:pt>
                      <c:pt idx="66">
                        <c:v>0.19102806541773862</c:v>
                      </c:pt>
                      <c:pt idx="67">
                        <c:v>0.17503372971234687</c:v>
                      </c:pt>
                      <c:pt idx="68">
                        <c:v>0.15480718495232587</c:v>
                      </c:pt>
                      <c:pt idx="69">
                        <c:v>0.13355628386061141</c:v>
                      </c:pt>
                      <c:pt idx="70">
                        <c:v>0.11141581016505774</c:v>
                      </c:pt>
                      <c:pt idx="71">
                        <c:v>9.0389548619767279E-2</c:v>
                      </c:pt>
                      <c:pt idx="72">
                        <c:v>7.3766222184388205E-2</c:v>
                      </c:pt>
                      <c:pt idx="73">
                        <c:v>6.3163235593173425E-2</c:v>
                      </c:pt>
                      <c:pt idx="74">
                        <c:v>5.9479147031819155E-2</c:v>
                      </c:pt>
                      <c:pt idx="75">
                        <c:v>6.3612514686021429E-2</c:v>
                      </c:pt>
                      <c:pt idx="76">
                        <c:v>7.6821320015755132E-2</c:v>
                      </c:pt>
                      <c:pt idx="77">
                        <c:v>9.6342496600004449E-2</c:v>
                      </c:pt>
                      <c:pt idx="78">
                        <c:v>0.11791110219309009</c:v>
                      </c:pt>
                      <c:pt idx="79">
                        <c:v>0.1404092876235209</c:v>
                      </c:pt>
                      <c:pt idx="80">
                        <c:v>0.16380175239114453</c:v>
                      </c:pt>
                      <c:pt idx="81">
                        <c:v>0.18811673689608296</c:v>
                      </c:pt>
                      <c:pt idx="82">
                        <c:v>0.21198693509910174</c:v>
                      </c:pt>
                      <c:pt idx="83">
                        <c:v>0.23546176770041241</c:v>
                      </c:pt>
                      <c:pt idx="84">
                        <c:v>0.26066632480919005</c:v>
                      </c:pt>
                      <c:pt idx="85">
                        <c:v>0.28710639942330102</c:v>
                      </c:pt>
                      <c:pt idx="86">
                        <c:v>0.30563916200328339</c:v>
                      </c:pt>
                      <c:pt idx="87">
                        <c:v>0.34797622851933468</c:v>
                      </c:pt>
                      <c:pt idx="88">
                        <c:v>0.3698860722805597</c:v>
                      </c:pt>
                      <c:pt idx="89">
                        <c:v>0.39377274405031626</c:v>
                      </c:pt>
                      <c:pt idx="90">
                        <c:v>0.4201304508307373</c:v>
                      </c:pt>
                      <c:pt idx="91">
                        <c:v>0.44714710028066884</c:v>
                      </c:pt>
                      <c:pt idx="92">
                        <c:v>0.47581110640437674</c:v>
                      </c:pt>
                      <c:pt idx="93">
                        <c:v>0.50381616985857403</c:v>
                      </c:pt>
                      <c:pt idx="94">
                        <c:v>0.53346858998654767</c:v>
                      </c:pt>
                      <c:pt idx="95">
                        <c:v>0.56312101011452131</c:v>
                      </c:pt>
                      <c:pt idx="96">
                        <c:v>0.59376184424676082</c:v>
                      </c:pt>
                      <c:pt idx="97">
                        <c:v>0.61847219435340561</c:v>
                      </c:pt>
                      <c:pt idx="98">
                        <c:v>0.63972309544511996</c:v>
                      </c:pt>
                      <c:pt idx="99">
                        <c:v>0.66492765255389763</c:v>
                      </c:pt>
                      <c:pt idx="100">
                        <c:v>0.69013220966267519</c:v>
                      </c:pt>
                      <c:pt idx="101">
                        <c:v>0.7103946967501239</c:v>
                      </c:pt>
                      <c:pt idx="102">
                        <c:v>0.73576398952627919</c:v>
                      </c:pt>
                      <c:pt idx="103">
                        <c:v>0.76475746698474234</c:v>
                      </c:pt>
                      <c:pt idx="104">
                        <c:v>0.79440988711271587</c:v>
                      </c:pt>
                      <c:pt idx="105">
                        <c:v>0.82142653656264752</c:v>
                      </c:pt>
                      <c:pt idx="106">
                        <c:v>0.84778424334306857</c:v>
                      </c:pt>
                      <c:pt idx="107">
                        <c:v>0.87315353611922375</c:v>
                      </c:pt>
                      <c:pt idx="108">
                        <c:v>0.89621652955209219</c:v>
                      </c:pt>
                      <c:pt idx="109">
                        <c:v>0.92191529366300262</c:v>
                      </c:pt>
                      <c:pt idx="110">
                        <c:v>0.94637854026858204</c:v>
                      </c:pt>
                      <c:pt idx="111">
                        <c:v>0.97014989707117461</c:v>
                      </c:pt>
                      <c:pt idx="112">
                        <c:v>0.9934105733048948</c:v>
                      </c:pt>
                      <c:pt idx="113">
                        <c:v>1</c:v>
                      </c:pt>
                      <c:pt idx="114">
                        <c:v>0.97990224857992902</c:v>
                      </c:pt>
                      <c:pt idx="115">
                        <c:v>0.95626268031123995</c:v>
                      </c:pt>
                      <c:pt idx="116">
                        <c:v>0.93254074420886102</c:v>
                      </c:pt>
                      <c:pt idx="117">
                        <c:v>0.90610066959475</c:v>
                      </c:pt>
                      <c:pt idx="118">
                        <c:v>0.88237873349237117</c:v>
                      </c:pt>
                      <c:pt idx="119">
                        <c:v>0.85569155537719488</c:v>
                      </c:pt>
                      <c:pt idx="120">
                        <c:v>0.82735702058824223</c:v>
                      </c:pt>
                      <c:pt idx="121">
                        <c:v>0.79737512912551334</c:v>
                      </c:pt>
                      <c:pt idx="122">
                        <c:v>0.77068795101033705</c:v>
                      </c:pt>
                      <c:pt idx="123">
                        <c:v>0.74894284291648971</c:v>
                      </c:pt>
                      <c:pt idx="124">
                        <c:v>0.7267035278205094</c:v>
                      </c:pt>
                      <c:pt idx="125">
                        <c:v>0.70397000572239632</c:v>
                      </c:pt>
                      <c:pt idx="126">
                        <c:v>0.68123648362428324</c:v>
                      </c:pt>
                      <c:pt idx="127">
                        <c:v>0.65800875452403707</c:v>
                      </c:pt>
                      <c:pt idx="128">
                        <c:v>0.63478102542379111</c:v>
                      </c:pt>
                      <c:pt idx="129">
                        <c:v>0.61056488231927919</c:v>
                      </c:pt>
                      <c:pt idx="130">
                        <c:v>0.58684294621690036</c:v>
                      </c:pt>
                      <c:pt idx="131">
                        <c:v>0.56312101011452131</c:v>
                      </c:pt>
                      <c:pt idx="132">
                        <c:v>0.54038748801640824</c:v>
                      </c:pt>
                      <c:pt idx="133">
                        <c:v>0.51765396591829504</c:v>
                      </c:pt>
                      <c:pt idx="134">
                        <c:v>0.49393202981591616</c:v>
                      </c:pt>
                      <c:pt idx="135">
                        <c:v>0.4707043007156701</c:v>
                      </c:pt>
                      <c:pt idx="136">
                        <c:v>0.44895919262182282</c:v>
                      </c:pt>
                      <c:pt idx="137">
                        <c:v>0.42622567052370963</c:v>
                      </c:pt>
                      <c:pt idx="138">
                        <c:v>0.39937375674115577</c:v>
                      </c:pt>
                      <c:pt idx="139">
                        <c:v>0.36807397993940577</c:v>
                      </c:pt>
                      <c:pt idx="140">
                        <c:v>0.34369310116751628</c:v>
                      </c:pt>
                      <c:pt idx="141">
                        <c:v>0.31898275106087159</c:v>
                      </c:pt>
                      <c:pt idx="142">
                        <c:v>0.29163663027618475</c:v>
                      </c:pt>
                      <c:pt idx="143">
                        <c:v>0.26494945216100846</c:v>
                      </c:pt>
                      <c:pt idx="144">
                        <c:v>0.24023910205436372</c:v>
                      </c:pt>
                      <c:pt idx="145">
                        <c:v>0.21651716595198658</c:v>
                      </c:pt>
                      <c:pt idx="146">
                        <c:v>0.19576047186240525</c:v>
                      </c:pt>
                      <c:pt idx="147">
                        <c:v>0.17195616792633728</c:v>
                      </c:pt>
                      <c:pt idx="148">
                        <c:v>0.14774002482182547</c:v>
                      </c:pt>
                      <c:pt idx="149">
                        <c:v>0.12386982661880667</c:v>
                      </c:pt>
                      <c:pt idx="150">
                        <c:v>0.10074093891898721</c:v>
                      </c:pt>
                      <c:pt idx="151">
                        <c:v>7.9621826361175096E-2</c:v>
                      </c:pt>
                      <c:pt idx="152">
                        <c:v>5.7670798683105588E-2</c:v>
                      </c:pt>
                      <c:pt idx="153">
                        <c:v>3.6565913296566679E-2</c:v>
                      </c:pt>
                      <c:pt idx="154">
                        <c:v>2.066143340974462E-2</c:v>
                      </c:pt>
                      <c:pt idx="155">
                        <c:v>1.1136716641365089E-2</c:v>
                      </c:pt>
                      <c:pt idx="156">
                        <c:v>5.4158961924328126E-3</c:v>
                      </c:pt>
                      <c:pt idx="157">
                        <c:v>3.2294046072388252E-3</c:v>
                      </c:pt>
                      <c:pt idx="158">
                        <c:v>1.7917115101248305E-3</c:v>
                      </c:pt>
                      <c:pt idx="159">
                        <c:v>1.1627207801377078E-3</c:v>
                      </c:pt>
                      <c:pt idx="160">
                        <c:v>1.7018556915553845E-3</c:v>
                      </c:pt>
                      <c:pt idx="161">
                        <c:v>1.7018556915553845E-3</c:v>
                      </c:pt>
                      <c:pt idx="162">
                        <c:v>1.7018556915553845E-3</c:v>
                      </c:pt>
                      <c:pt idx="163">
                        <c:v>1.1627207801377078E-3</c:v>
                      </c:pt>
                      <c:pt idx="164">
                        <c:v>1.7018556915553845E-3</c:v>
                      </c:pt>
                      <c:pt idx="165">
                        <c:v>7.1344168728960261E-4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7D55-4A17-BDA0-87A4E2E9ED67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6.7"/>
          <c:min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9.0025253230631222E-2"/>
          <c:y val="0.88754359486287704"/>
          <c:w val="0.87482422486386291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lineMarker"/>
        <c:varyColors val="0"/>
        <c:ser>
          <c:idx val="1"/>
          <c:order val="0"/>
          <c:tx>
            <c:v>ADC(2)//def2-TZVPD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 Data'!$C$7:$C$84</c:f>
              <c:numCache>
                <c:formatCode>0.00</c:formatCode>
                <c:ptCount val="78"/>
                <c:pt idx="0">
                  <c:v>2.9771231921409198</c:v>
                </c:pt>
                <c:pt idx="1">
                  <c:v>3.0971923228525502</c:v>
                </c:pt>
                <c:pt idx="2">
                  <c:v>3.2172614535641699</c:v>
                </c:pt>
                <c:pt idx="3">
                  <c:v>3.3373305842757901</c:v>
                </c:pt>
                <c:pt idx="4">
                  <c:v>3.4573997149874098</c:v>
                </c:pt>
                <c:pt idx="5">
                  <c:v>3.57746884569903</c:v>
                </c:pt>
                <c:pt idx="6">
                  <c:v>3.69753797641066</c:v>
                </c:pt>
                <c:pt idx="7">
                  <c:v>3.80123404384342</c:v>
                </c:pt>
                <c:pt idx="8">
                  <c:v>3.8776416724780902</c:v>
                </c:pt>
                <c:pt idx="9">
                  <c:v>3.9376762378338999</c:v>
                </c:pt>
                <c:pt idx="10">
                  <c:v>3.98679542767047</c:v>
                </c:pt>
                <c:pt idx="11">
                  <c:v>4.0304569297474302</c:v>
                </c:pt>
                <c:pt idx="12">
                  <c:v>4.0741184318243802</c:v>
                </c:pt>
                <c:pt idx="13">
                  <c:v>4.1177799339013301</c:v>
                </c:pt>
                <c:pt idx="14">
                  <c:v>4.1614414359782899</c:v>
                </c:pt>
                <c:pt idx="15">
                  <c:v>4.2051029380552398</c:v>
                </c:pt>
                <c:pt idx="16">
                  <c:v>4.2542221278918104</c:v>
                </c:pt>
                <c:pt idx="17">
                  <c:v>4.3415451320457201</c:v>
                </c:pt>
                <c:pt idx="18">
                  <c:v>4.4506988872380999</c:v>
                </c:pt>
                <c:pt idx="19">
                  <c:v>4.5271065158727701</c:v>
                </c:pt>
                <c:pt idx="20">
                  <c:v>4.5762257057093398</c:v>
                </c:pt>
                <c:pt idx="21">
                  <c:v>4.6198872077862996</c:v>
                </c:pt>
                <c:pt idx="22">
                  <c:v>4.6635487098632504</c:v>
                </c:pt>
                <c:pt idx="23">
                  <c:v>4.7072102119402004</c:v>
                </c:pt>
                <c:pt idx="24">
                  <c:v>4.7508717140171601</c:v>
                </c:pt>
                <c:pt idx="25">
                  <c:v>4.7999909038537298</c:v>
                </c:pt>
                <c:pt idx="26">
                  <c:v>4.8545677814499202</c:v>
                </c:pt>
                <c:pt idx="27">
                  <c:v>4.92006003456535</c:v>
                </c:pt>
                <c:pt idx="28">
                  <c:v>5.0182984142385001</c:v>
                </c:pt>
                <c:pt idx="29">
                  <c:v>5.1383675449501203</c:v>
                </c:pt>
                <c:pt idx="30">
                  <c:v>5.2584366756617396</c:v>
                </c:pt>
                <c:pt idx="31">
                  <c:v>5.3785058063733597</c:v>
                </c:pt>
                <c:pt idx="32">
                  <c:v>5.4931172493253602</c:v>
                </c:pt>
                <c:pt idx="33">
                  <c:v>5.5858979412388896</c:v>
                </c:pt>
                <c:pt idx="34">
                  <c:v>5.6568478821139401</c:v>
                </c:pt>
                <c:pt idx="35">
                  <c:v>5.7168824474697502</c:v>
                </c:pt>
                <c:pt idx="36">
                  <c:v>5.7714593250659396</c:v>
                </c:pt>
                <c:pt idx="37">
                  <c:v>5.82603620266213</c:v>
                </c:pt>
                <c:pt idx="38">
                  <c:v>5.8860707680179498</c:v>
                </c:pt>
                <c:pt idx="39">
                  <c:v>5.96793608441223</c:v>
                </c:pt>
                <c:pt idx="40">
                  <c:v>6.0770898396046196</c:v>
                </c:pt>
                <c:pt idx="41">
                  <c:v>6.1862435947970003</c:v>
                </c:pt>
              </c:numCache>
            </c:numRef>
          </c:xVal>
          <c:yVal>
            <c:numRef>
              <c:f>'F Data'!$F$7:$F$84</c:f>
              <c:numCache>
                <c:formatCode>0.00</c:formatCode>
                <c:ptCount val="78"/>
                <c:pt idx="0">
                  <c:v>2.7942458457907468E-3</c:v>
                </c:pt>
                <c:pt idx="1">
                  <c:v>2.660066747139945E-3</c:v>
                </c:pt>
                <c:pt idx="2">
                  <c:v>2.5258876484891427E-3</c:v>
                </c:pt>
                <c:pt idx="3">
                  <c:v>2.3917085498386228E-3</c:v>
                </c:pt>
                <c:pt idx="4">
                  <c:v>3.5660528925753605E-3</c:v>
                </c:pt>
                <c:pt idx="5">
                  <c:v>1.8152762509531909E-2</c:v>
                </c:pt>
                <c:pt idx="6">
                  <c:v>5.5638632350766722E-2</c:v>
                </c:pt>
                <c:pt idx="7">
                  <c:v>0.12601945080667423</c:v>
                </c:pt>
                <c:pt idx="8">
                  <c:v>0.21109713141782485</c:v>
                </c:pt>
                <c:pt idx="9">
                  <c:v>0.30039128855324054</c:v>
                </c:pt>
                <c:pt idx="10">
                  <c:v>0.38759855410131006</c:v>
                </c:pt>
                <c:pt idx="11">
                  <c:v>0.47661113843122543</c:v>
                </c:pt>
                <c:pt idx="12">
                  <c:v>0.5683225523590042</c:v>
                </c:pt>
                <c:pt idx="13">
                  <c:v>0.66363240575059423</c:v>
                </c:pt>
                <c:pt idx="14">
                  <c:v>0.75714303941027872</c:v>
                </c:pt>
                <c:pt idx="15">
                  <c:v>0.84075796454447216</c:v>
                </c:pt>
                <c:pt idx="16">
                  <c:v>0.91968881932576674</c:v>
                </c:pt>
                <c:pt idx="17">
                  <c:v>1</c:v>
                </c:pt>
                <c:pt idx="18">
                  <c:v>0.98272182276970443</c:v>
                </c:pt>
                <c:pt idx="19">
                  <c:v>0.89275541479660103</c:v>
                </c:pt>
                <c:pt idx="20">
                  <c:v>0.80795727397430761</c:v>
                </c:pt>
                <c:pt idx="21">
                  <c:v>0.72154593444323334</c:v>
                </c:pt>
                <c:pt idx="22">
                  <c:v>0.63333537518025329</c:v>
                </c:pt>
                <c:pt idx="23">
                  <c:v>0.54062676658750408</c:v>
                </c:pt>
                <c:pt idx="24">
                  <c:v>0.45511503692238514</c:v>
                </c:pt>
                <c:pt idx="25">
                  <c:v>0.36563892479713056</c:v>
                </c:pt>
                <c:pt idx="26">
                  <c:v>0.27921538716618083</c:v>
                </c:pt>
                <c:pt idx="27">
                  <c:v>0.19493871511364239</c:v>
                </c:pt>
                <c:pt idx="28">
                  <c:v>0.11010203938491685</c:v>
                </c:pt>
                <c:pt idx="29">
                  <c:v>5.6972660910079263E-2</c:v>
                </c:pt>
                <c:pt idx="30">
                  <c:v>4.5716032559636452E-2</c:v>
                </c:pt>
                <c:pt idx="31">
                  <c:v>7.0116667986998102E-2</c:v>
                </c:pt>
                <c:pt idx="32">
                  <c:v>0.13024609241417268</c:v>
                </c:pt>
                <c:pt idx="33">
                  <c:v>0.20961651443747525</c:v>
                </c:pt>
                <c:pt idx="34">
                  <c:v>0.29127320889492925</c:v>
                </c:pt>
                <c:pt idx="35">
                  <c:v>0.37397022701335192</c:v>
                </c:pt>
                <c:pt idx="36">
                  <c:v>0.45523396839618818</c:v>
                </c:pt>
                <c:pt idx="37">
                  <c:v>0.53577802188626122</c:v>
                </c:pt>
                <c:pt idx="38">
                  <c:v>0.61847504000468378</c:v>
                </c:pt>
                <c:pt idx="39">
                  <c:v>0.7059455812084392</c:v>
                </c:pt>
                <c:pt idx="40">
                  <c:v>0.7497681791162577</c:v>
                </c:pt>
                <c:pt idx="41">
                  <c:v>0.70490196599671162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9-45BD-8585-927FCAE727D8}"/>
            </c:ext>
          </c:extLst>
        </c:ser>
        <c:ser>
          <c:idx val="3"/>
          <c:order val="1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 Data'!$G$8:$G$51</c:f>
              <c:numCache>
                <c:formatCode>General</c:formatCode>
                <c:ptCount val="44"/>
                <c:pt idx="0" formatCode="0.00">
                  <c:v>3.7697665787284</c:v>
                </c:pt>
                <c:pt idx="1">
                  <c:v>3.7699665787284</c:v>
                </c:pt>
                <c:pt idx="2">
                  <c:v>4.3763765415911999</c:v>
                </c:pt>
                <c:pt idx="3" formatCode="0.00">
                  <c:v>4.3765765415912004</c:v>
                </c:pt>
                <c:pt idx="4">
                  <c:v>4.3767765415912008</c:v>
                </c:pt>
                <c:pt idx="5">
                  <c:v>4.4400330580384999</c:v>
                </c:pt>
                <c:pt idx="6" formatCode="0.00">
                  <c:v>4.4402330580385003</c:v>
                </c:pt>
                <c:pt idx="7">
                  <c:v>4.4404330580385007</c:v>
                </c:pt>
                <c:pt idx="8">
                  <c:v>4.7603857244062997</c:v>
                </c:pt>
                <c:pt idx="9" formatCode="0.00">
                  <c:v>4.7605857244063001</c:v>
                </c:pt>
                <c:pt idx="10">
                  <c:v>4.7607857244063005</c:v>
                </c:pt>
                <c:pt idx="11">
                  <c:v>5.6137417825076996</c:v>
                </c:pt>
                <c:pt idx="12" formatCode="0.00">
                  <c:v>5.6139417825077</c:v>
                </c:pt>
                <c:pt idx="13">
                  <c:v>5.6141417825077005</c:v>
                </c:pt>
                <c:pt idx="14">
                  <c:v>5.6950400584577991</c:v>
                </c:pt>
                <c:pt idx="15" formatCode="0.00">
                  <c:v>5.6952400584577996</c:v>
                </c:pt>
                <c:pt idx="16">
                  <c:v>5.6954400584578</c:v>
                </c:pt>
                <c:pt idx="17">
                  <c:v>6.0677993285891993</c:v>
                </c:pt>
                <c:pt idx="18" formatCode="0.00">
                  <c:v>6.0679993285891998</c:v>
                </c:pt>
                <c:pt idx="19">
                  <c:v>6.0681993285892002</c:v>
                </c:pt>
                <c:pt idx="20">
                  <c:v>6.4865975294915996</c:v>
                </c:pt>
                <c:pt idx="21" formatCode="0.00">
                  <c:v>6.4867975294916</c:v>
                </c:pt>
                <c:pt idx="22">
                  <c:v>6.4869975294916005</c:v>
                </c:pt>
                <c:pt idx="23">
                  <c:v>6.5207081052340996</c:v>
                </c:pt>
                <c:pt idx="24" formatCode="0.00">
                  <c:v>6.5209081052341</c:v>
                </c:pt>
                <c:pt idx="25">
                  <c:v>6.5211081052341004</c:v>
                </c:pt>
                <c:pt idx="26">
                  <c:v>6.6094106373222994</c:v>
                </c:pt>
                <c:pt idx="27" formatCode="0.00">
                  <c:v>6.6096106373222998</c:v>
                </c:pt>
                <c:pt idx="28">
                  <c:v>6.6098106373223002</c:v>
                </c:pt>
              </c:numCache>
            </c:numRef>
          </c:xVal>
          <c:yVal>
            <c:numRef>
              <c:f>'F Data'!$I$8:$I$51</c:f>
              <c:numCache>
                <c:formatCode>0.00E+00</c:formatCode>
                <c:ptCount val="44"/>
                <c:pt idx="0">
                  <c:v>5.7513130914013255E-6</c:v>
                </c:pt>
                <c:pt idx="1">
                  <c:v>0</c:v>
                </c:pt>
                <c:pt idx="2">
                  <c:v>0</c:v>
                </c:pt>
                <c:pt idx="3">
                  <c:v>0.99903197004082478</c:v>
                </c:pt>
                <c:pt idx="4">
                  <c:v>0</c:v>
                </c:pt>
                <c:pt idx="5">
                  <c:v>0</c:v>
                </c:pt>
                <c:pt idx="6">
                  <c:v>1.1943743314429989E-3</c:v>
                </c:pt>
                <c:pt idx="7">
                  <c:v>0</c:v>
                </c:pt>
                <c:pt idx="8">
                  <c:v>0</c:v>
                </c:pt>
                <c:pt idx="9">
                  <c:v>5.3133233746556326E-2</c:v>
                </c:pt>
                <c:pt idx="10">
                  <c:v>0</c:v>
                </c:pt>
                <c:pt idx="11">
                  <c:v>0</c:v>
                </c:pt>
                <c:pt idx="12">
                  <c:v>3.7102916856592422E-2</c:v>
                </c:pt>
                <c:pt idx="13">
                  <c:v>0</c:v>
                </c:pt>
                <c:pt idx="14">
                  <c:v>0</c:v>
                </c:pt>
                <c:pt idx="15">
                  <c:v>6.0625999233723683E-3</c:v>
                </c:pt>
                <c:pt idx="16">
                  <c:v>0</c:v>
                </c:pt>
                <c:pt idx="17">
                  <c:v>0</c:v>
                </c:pt>
                <c:pt idx="18">
                  <c:v>0.7311124103472002</c:v>
                </c:pt>
                <c:pt idx="19">
                  <c:v>0</c:v>
                </c:pt>
                <c:pt idx="20">
                  <c:v>0</c:v>
                </c:pt>
                <c:pt idx="21">
                  <c:v>4.3377022785553625E-3</c:v>
                </c:pt>
                <c:pt idx="22">
                  <c:v>0</c:v>
                </c:pt>
                <c:pt idx="23">
                  <c:v>0</c:v>
                </c:pt>
                <c:pt idx="24">
                  <c:v>2.8659121179697749E-2</c:v>
                </c:pt>
                <c:pt idx="25">
                  <c:v>0</c:v>
                </c:pt>
                <c:pt idx="26">
                  <c:v>0</c:v>
                </c:pt>
                <c:pt idx="27">
                  <c:v>1.2915153035921497E-2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9-45BD-8585-927FCAE727D8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 Data'!$P$5:$P$310</c:f>
              <c:numCache>
                <c:formatCode>General</c:formatCode>
                <c:ptCount val="306"/>
                <c:pt idx="0">
                  <c:v>6.6479217384433777</c:v>
                </c:pt>
                <c:pt idx="1">
                  <c:v>6.6230630567291131</c:v>
                </c:pt>
                <c:pt idx="2">
                  <c:v>6.5983895913767423</c:v>
                </c:pt>
                <c:pt idx="3">
                  <c:v>6.5738992800619824</c:v>
                </c:pt>
                <c:pt idx="4">
                  <c:v>6.549590090965081</c:v>
                </c:pt>
                <c:pt idx="5">
                  <c:v>6.5254600222088941</c:v>
                </c:pt>
                <c:pt idx="6">
                  <c:v>6.5015071013093344</c:v>
                </c:pt>
                <c:pt idx="7">
                  <c:v>6.4777293846378781</c:v>
                </c:pt>
                <c:pt idx="8">
                  <c:v>6.4541249568958357</c:v>
                </c:pt>
                <c:pt idx="9">
                  <c:v>6.4306919306000507</c:v>
                </c:pt>
                <c:pt idx="10">
                  <c:v>6.407428445579793</c:v>
                </c:pt>
                <c:pt idx="11">
                  <c:v>6.3843326684845003</c:v>
                </c:pt>
                <c:pt idx="12">
                  <c:v>6.3614027923021546</c:v>
                </c:pt>
                <c:pt idx="13">
                  <c:v>6.3386370358879853</c:v>
                </c:pt>
                <c:pt idx="14">
                  <c:v>6.3160336435032596</c:v>
                </c:pt>
                <c:pt idx="15">
                  <c:v>6.2935908843639083</c:v>
                </c:pt>
                <c:pt idx="16">
                  <c:v>6.2713070521987353</c:v>
                </c:pt>
                <c:pt idx="17">
                  <c:v>6.2491804648169849</c:v>
                </c:pt>
                <c:pt idx="18">
                  <c:v>6.2272094636850328</c:v>
                </c:pt>
                <c:pt idx="19">
                  <c:v>6.2053924135119614</c:v>
                </c:pt>
                <c:pt idx="20">
                  <c:v>6.1837277018438401</c:v>
                </c:pt>
                <c:pt idx="21">
                  <c:v>6.1622137386664511</c:v>
                </c:pt>
                <c:pt idx="22">
                  <c:v>6.1408489560162947</c:v>
                </c:pt>
                <c:pt idx="23">
                  <c:v>6.1196318075996539</c:v>
                </c:pt>
                <c:pt idx="24">
                  <c:v>6.0985607684195271</c:v>
                </c:pt>
                <c:pt idx="25">
                  <c:v>6.077634334410245</c:v>
                </c:pt>
                <c:pt idx="26">
                  <c:v>6.0568510220795799</c:v>
                </c:pt>
                <c:pt idx="27">
                  <c:v>6.036209368158179</c:v>
                </c:pt>
                <c:pt idx="28">
                  <c:v>6.0157079292561377</c:v>
                </c:pt>
                <c:pt idx="29">
                  <c:v>5.9953452815265464</c:v>
                </c:pt>
                <c:pt idx="30">
                  <c:v>5.9751200203358552</c:v>
                </c:pt>
                <c:pt idx="31">
                  <c:v>5.9550307599408745</c:v>
                </c:pt>
                <c:pt idx="32">
                  <c:v>5.9350761331722826</c:v>
                </c:pt>
                <c:pt idx="33">
                  <c:v>5.9152547911244753</c:v>
                </c:pt>
                <c:pt idx="34">
                  <c:v>5.8955654028515925</c:v>
                </c:pt>
                <c:pt idx="35">
                  <c:v>5.8760066550696202</c:v>
                </c:pt>
                <c:pt idx="36">
                  <c:v>5.8565772518643833</c:v>
                </c:pt>
                <c:pt idx="37">
                  <c:v>5.8372759144053195</c:v>
                </c:pt>
                <c:pt idx="38">
                  <c:v>5.8181013806648991</c:v>
                </c:pt>
                <c:pt idx="39">
                  <c:v>5.799052405143545</c:v>
                </c:pt>
                <c:pt idx="40">
                  <c:v>5.7801277585999529</c:v>
                </c:pt>
                <c:pt idx="41">
                  <c:v>5.7613262277866637</c:v>
                </c:pt>
                <c:pt idx="42">
                  <c:v>5.7426466151907825</c:v>
                </c:pt>
                <c:pt idx="43">
                  <c:v>5.7240877387797324</c:v>
                </c:pt>
                <c:pt idx="44">
                  <c:v>5.7056484317519089</c:v>
                </c:pt>
                <c:pt idx="45">
                  <c:v>5.6873275422921559</c:v>
                </c:pt>
                <c:pt idx="46">
                  <c:v>5.6691239333319157</c:v>
                </c:pt>
                <c:pt idx="47">
                  <c:v>5.6510364823139918</c:v>
                </c:pt>
                <c:pt idx="48">
                  <c:v>5.6330640809617902</c:v>
                </c:pt>
                <c:pt idx="49">
                  <c:v>5.6152056350529431</c:v>
                </c:pt>
                <c:pt idx="50">
                  <c:v>5.5974600641972456</c:v>
                </c:pt>
                <c:pt idx="51">
                  <c:v>5.579826301618767</c:v>
                </c:pt>
                <c:pt idx="52">
                  <c:v>5.5623032939420813</c:v>
                </c:pt>
                <c:pt idx="53">
                  <c:v>5.5448900009825133</c:v>
                </c:pt>
                <c:pt idx="54">
                  <c:v>5.5275853955403029</c:v>
                </c:pt>
                <c:pt idx="55">
                  <c:v>5.5103884631986215</c:v>
                </c:pt>
                <c:pt idx="56">
                  <c:v>5.4932982021253434</c:v>
                </c:pt>
                <c:pt idx="57">
                  <c:v>5.4763136228784886</c:v>
                </c:pt>
                <c:pt idx="58">
                  <c:v>5.4594337482152797</c:v>
                </c:pt>
                <c:pt idx="59">
                  <c:v>5.4426576129046964</c:v>
                </c:pt>
                <c:pt idx="60">
                  <c:v>5.4259842635435005</c:v>
                </c:pt>
                <c:pt idx="61">
                  <c:v>5.4094127583756109</c:v>
                </c:pt>
                <c:pt idx="62">
                  <c:v>5.3929421671147884</c:v>
                </c:pt>
                <c:pt idx="63">
                  <c:v>5.3765715707705546</c:v>
                </c:pt>
                <c:pt idx="64">
                  <c:v>5.3603000614772585</c:v>
                </c:pt>
                <c:pt idx="65">
                  <c:v>5.3441267423262495</c:v>
                </c:pt>
                <c:pt idx="66">
                  <c:v>5.3280507272010746</c:v>
                </c:pt>
                <c:pt idx="67">
                  <c:v>5.3120711406156378</c:v>
                </c:pt>
                <c:pt idx="68">
                  <c:v>5.2961871175552755</c:v>
                </c:pt>
                <c:pt idx="69">
                  <c:v>5.2803978033206551</c:v>
                </c:pt>
                <c:pt idx="70">
                  <c:v>5.2647023533744797</c:v>
                </c:pt>
                <c:pt idx="71">
                  <c:v>5.2490999331908972</c:v>
                </c:pt>
                <c:pt idx="72">
                  <c:v>5.2335897181075977</c:v>
                </c:pt>
                <c:pt idx="73">
                  <c:v>5.2181708931805133</c:v>
                </c:pt>
                <c:pt idx="74">
                  <c:v>5.2028426530410821</c:v>
                </c:pt>
                <c:pt idx="75">
                  <c:v>5.1876042017560247</c:v>
                </c:pt>
                <c:pt idx="76">
                  <c:v>5.1724547526895703</c:v>
                </c:pt>
                <c:pt idx="77">
                  <c:v>5.1573935283680941</c:v>
                </c:pt>
                <c:pt idx="78">
                  <c:v>5.1424197603471171</c:v>
                </c:pt>
                <c:pt idx="79">
                  <c:v>5.1275326890806028</c:v>
                </c:pt>
                <c:pt idx="80">
                  <c:v>5.1127315637925355</c:v>
                </c:pt>
                <c:pt idx="81">
                  <c:v>5.098015642350699</c:v>
                </c:pt>
                <c:pt idx="82">
                  <c:v>5.0833841911426401</c:v>
                </c:pt>
                <c:pt idx="83">
                  <c:v>5.0688364849537608</c:v>
                </c:pt>
                <c:pt idx="84">
                  <c:v>5.0543718068474925</c:v>
                </c:pt>
                <c:pt idx="85">
                  <c:v>5.0399894480475202</c:v>
                </c:pt>
                <c:pt idx="86">
                  <c:v>5.0256887078220105</c:v>
                </c:pt>
                <c:pt idx="87">
                  <c:v>5.0114688933698055</c:v>
                </c:pt>
                <c:pt idx="88">
                  <c:v>4.9973293197085447</c:v>
                </c:pt>
                <c:pt idx="89">
                  <c:v>4.9832693095646698</c:v>
                </c:pt>
                <c:pt idx="90">
                  <c:v>4.9692881932652906</c:v>
                </c:pt>
                <c:pt idx="91">
                  <c:v>4.955385308631854</c:v>
                </c:pt>
                <c:pt idx="92">
                  <c:v>4.9415600008756071</c:v>
                </c:pt>
                <c:pt idx="93">
                  <c:v>4.9278116224947928</c:v>
                </c:pt>
                <c:pt idx="94">
                  <c:v>4.9141395331735627</c:v>
                </c:pt>
                <c:pt idx="95">
                  <c:v>4.9005430996825687</c:v>
                </c:pt>
                <c:pt idx="96">
                  <c:v>4.8870216957811978</c:v>
                </c:pt>
                <c:pt idx="97">
                  <c:v>4.8735747021214229</c:v>
                </c:pt>
                <c:pt idx="98">
                  <c:v>4.860201506153234</c:v>
                </c:pt>
                <c:pt idx="99">
                  <c:v>4.846901502031626</c:v>
                </c:pt>
                <c:pt idx="100">
                  <c:v>4.8336740905251068</c:v>
                </c:pt>
                <c:pt idx="101">
                  <c:v>4.8205186789256995</c:v>
                </c:pt>
                <c:pt idx="102">
                  <c:v>4.8074346809604114</c:v>
                </c:pt>
                <c:pt idx="103">
                  <c:v>4.7944215167041371</c:v>
                </c:pt>
                <c:pt idx="104">
                  <c:v>4.7814786124939834</c:v>
                </c:pt>
                <c:pt idx="105">
                  <c:v>4.7686054008449617</c:v>
                </c:pt>
                <c:pt idx="106">
                  <c:v>4.7558013203670502</c:v>
                </c:pt>
                <c:pt idx="107">
                  <c:v>4.7430658156835888</c:v>
                </c:pt>
                <c:pt idx="108">
                  <c:v>4.7303983373509721</c:v>
                </c:pt>
                <c:pt idx="109">
                  <c:v>4.7177983417796421</c:v>
                </c:pt>
                <c:pt idx="110">
                  <c:v>4.7052652911563184</c:v>
                </c:pt>
                <c:pt idx="111">
                  <c:v>4.692798653367487</c:v>
                </c:pt>
                <c:pt idx="112">
                  <c:v>4.6803979019240849</c:v>
                </c:pt>
                <c:pt idx="113">
                  <c:v>4.6680625158873861</c:v>
                </c:pt>
                <c:pt idx="114">
                  <c:v>4.6557919797960565</c:v>
                </c:pt>
                <c:pt idx="115">
                  <c:v>4.6435857835943439</c:v>
                </c:pt>
                <c:pt idx="116">
                  <c:v>4.6314434225614116</c:v>
                </c:pt>
                <c:pt idx="117">
                  <c:v>4.6193643972417657</c:v>
                </c:pt>
                <c:pt idx="118">
                  <c:v>4.607348213376774</c:v>
                </c:pt>
                <c:pt idx="119">
                  <c:v>4.5953943818372496</c:v>
                </c:pt>
                <c:pt idx="120">
                  <c:v>4.583502418557079</c:v>
                </c:pt>
                <c:pt idx="121">
                  <c:v>4.5716718444678834</c:v>
                </c:pt>
                <c:pt idx="122">
                  <c:v>4.559902185434682</c:v>
                </c:pt>
                <c:pt idx="123">
                  <c:v>4.5481929721925525</c:v>
                </c:pt>
                <c:pt idx="124">
                  <c:v>4.5365437402842659</c:v>
                </c:pt>
                <c:pt idx="125">
                  <c:v>4.5249540299988684</c:v>
                </c:pt>
                <c:pt idx="126">
                  <c:v>4.5134233863112119</c:v>
                </c:pt>
                <c:pt idx="127">
                  <c:v>4.5019513588224038</c:v>
                </c:pt>
                <c:pt idx="128">
                  <c:v>4.4905375017011586</c:v>
                </c:pt>
                <c:pt idx="129">
                  <c:v>4.4791813736260471</c:v>
                </c:pt>
                <c:pt idx="130">
                  <c:v>4.4678825377286122</c:v>
                </c:pt>
                <c:pt idx="131">
                  <c:v>4.4566405615373474</c:v>
                </c:pt>
                <c:pt idx="132">
                  <c:v>4.4454550169225167</c:v>
                </c:pt>
                <c:pt idx="133">
                  <c:v>4.4343254800418093</c:v>
                </c:pt>
                <c:pt idx="134">
                  <c:v>4.423251531286799</c:v>
                </c:pt>
                <c:pt idx="135">
                  <c:v>4.412232755230213</c:v>
                </c:pt>
                <c:pt idx="136">
                  <c:v>4.401268740573979</c:v>
                </c:pt>
                <c:pt idx="137">
                  <c:v>4.3903590800980528</c:v>
                </c:pt>
                <c:pt idx="138">
                  <c:v>4.3795033706099957</c:v>
                </c:pt>
                <c:pt idx="139">
                  <c:v>4.3687012128953135</c:v>
                </c:pt>
                <c:pt idx="140">
                  <c:v>4.3579522116685059</c:v>
                </c:pt>
                <c:pt idx="141">
                  <c:v>4.3472559755248597</c:v>
                </c:pt>
                <c:pt idx="142">
                  <c:v>4.336612116892935</c:v>
                </c:pt>
                <c:pt idx="143">
                  <c:v>4.3260202519877522</c:v>
                </c:pt>
                <c:pt idx="144">
                  <c:v>4.315480000764671</c:v>
                </c:pt>
                <c:pt idx="145">
                  <c:v>4.3049909868739231</c:v>
                </c:pt>
                <c:pt idx="146">
                  <c:v>4.2945528376158295</c:v>
                </c:pt>
                <c:pt idx="147">
                  <c:v>4.2841651838966479</c:v>
                </c:pt>
                <c:pt idx="148">
                  <c:v>4.2738276601850735</c:v>
                </c:pt>
                <c:pt idx="149">
                  <c:v>4.2635399044693596</c:v>
                </c:pt>
                <c:pt idx="150">
                  <c:v>4.2533015582150595</c:v>
                </c:pt>
                <c:pt idx="151">
                  <c:v>4.243112266323374</c:v>
                </c:pt>
                <c:pt idx="152">
                  <c:v>4.2329716770900987</c:v>
                </c:pt>
                <c:pt idx="153">
                  <c:v>4.2228794421651559</c:v>
                </c:pt>
                <c:pt idx="154">
                  <c:v>4.2128352165127074</c:v>
                </c:pt>
                <c:pt idx="155">
                  <c:v>4.2028386583718298</c:v>
                </c:pt>
                <c:pt idx="156">
                  <c:v>4.1928894292177548</c:v>
                </c:pt>
                <c:pt idx="157">
                  <c:v>4.1829871937236502</c:v>
                </c:pt>
                <c:pt idx="158">
                  <c:v>4.1731316197229544</c:v>
                </c:pt>
                <c:pt idx="159">
                  <c:v>4.1633223781722295</c:v>
                </c:pt>
                <c:pt idx="160">
                  <c:v>4.1535591431145393</c:v>
                </c:pt>
                <c:pt idx="161">
                  <c:v>4.1438415916433486</c:v>
                </c:pt>
                <c:pt idx="162">
                  <c:v>4.1341694038669221</c:v>
                </c:pt>
                <c:pt idx="163">
                  <c:v>4.12454226287322</c:v>
                </c:pt>
                <c:pt idx="164">
                  <c:v>4.1149598546952868</c:v>
                </c:pt>
                <c:pt idx="165">
                  <c:v>4.1054218682771193</c:v>
                </c:pt>
                <c:pt idx="166">
                  <c:v>4.0959279954400065</c:v>
                </c:pt>
                <c:pt idx="167">
                  <c:v>4.0864779308493411</c:v>
                </c:pt>
                <c:pt idx="168">
                  <c:v>4.0770713719818801</c:v>
                </c:pt>
                <c:pt idx="169">
                  <c:v>4.0677080190934705</c:v>
                </c:pt>
                <c:pt idx="170">
                  <c:v>4.0583875751872007</c:v>
                </c:pt>
                <c:pt idx="171">
                  <c:v>4.0491097459820047</c:v>
                </c:pt>
                <c:pt idx="172">
                  <c:v>4.039874239881688</c:v>
                </c:pt>
                <c:pt idx="173">
                  <c:v>4.030680767944375</c:v>
                </c:pt>
                <c:pt idx="174">
                  <c:v>4.0215290438523832</c:v>
                </c:pt>
                <c:pt idx="175">
                  <c:v>4.0124187838824916</c:v>
                </c:pt>
                <c:pt idx="176">
                  <c:v>4.0033497068766222</c:v>
                </c:pt>
                <c:pt idx="177">
                  <c:v>3.994321534212919</c:v>
                </c:pt>
                <c:pt idx="178">
                  <c:v>3.9853339897772093</c:v>
                </c:pt>
                <c:pt idx="179">
                  <c:v>3.9763867999348617</c:v>
                </c:pt>
                <c:pt idx="180">
                  <c:v>3.9674796935030079</c:v>
                </c:pt>
                <c:pt idx="181">
                  <c:v>3.9586124017231481</c:v>
                </c:pt>
                <c:pt idx="182">
                  <c:v>3.949784658234119</c:v>
                </c:pt>
                <c:pt idx="183">
                  <c:v>3.9409961990454221</c:v>
                </c:pt>
                <c:pt idx="184">
                  <c:v>3.9322467625109097</c:v>
                </c:pt>
                <c:pt idx="185">
                  <c:v>3.9235360893028162</c:v>
                </c:pt>
                <c:pt idx="186">
                  <c:v>3.9148639223861381</c:v>
                </c:pt>
                <c:pt idx="187">
                  <c:v>3.9062300069933524</c:v>
                </c:pt>
                <c:pt idx="188">
                  <c:v>3.8976340905994649</c:v>
                </c:pt>
                <c:pt idx="189">
                  <c:v>3.8890759228973959</c:v>
                </c:pt>
                <c:pt idx="190">
                  <c:v>3.8805552557736775</c:v>
                </c:pt>
                <c:pt idx="191">
                  <c:v>3.8720718432844783</c:v>
                </c:pt>
                <c:pt idx="192">
                  <c:v>3.8636254416319415</c:v>
                </c:pt>
                <c:pt idx="193">
                  <c:v>3.8552158091408266</c:v>
                </c:pt>
                <c:pt idx="194">
                  <c:v>3.8468427062354635</c:v>
                </c:pt>
                <c:pt idx="195">
                  <c:v>3.8385058954169966</c:v>
                </c:pt>
                <c:pt idx="196">
                  <c:v>3.830205141240933</c:v>
                </c:pt>
                <c:pt idx="197">
                  <c:v>3.8219402102949753</c:v>
                </c:pt>
                <c:pt idx="198">
                  <c:v>3.813710871177145</c:v>
                </c:pt>
                <c:pt idx="199">
                  <c:v>3.8055168944741862</c:v>
                </c:pt>
                <c:pt idx="200">
                  <c:v>3.7973580527402446</c:v>
                </c:pt>
                <c:pt idx="201">
                  <c:v>3.7892341204758249</c:v>
                </c:pt>
                <c:pt idx="202">
                  <c:v>3.7811448741070142</c:v>
                </c:pt>
                <c:pt idx="203">
                  <c:v>3.7730900919649719</c:v>
                </c:pt>
                <c:pt idx="204">
                  <c:v>3.7650695542656845</c:v>
                </c:pt>
                <c:pt idx="205">
                  <c:v>3.7570830430899695</c:v>
                </c:pt>
                <c:pt idx="206">
                  <c:v>3.7491303423637437</c:v>
                </c:pt>
                <c:pt idx="207">
                  <c:v>3.7412112378385336</c:v>
                </c:pt>
                <c:pt idx="208">
                  <c:v>3.7333255170722368</c:v>
                </c:pt>
                <c:pt idx="209">
                  <c:v>3.7254729694101258</c:v>
                </c:pt>
                <c:pt idx="210">
                  <c:v>3.7176533859660865</c:v>
                </c:pt>
                <c:pt idx="211">
                  <c:v>3.7098665596040994</c:v>
                </c:pt>
                <c:pt idx="212">
                  <c:v>3.7021122849199464</c:v>
                </c:pt>
                <c:pt idx="213">
                  <c:v>3.6943903582231519</c:v>
                </c:pt>
                <c:pt idx="214">
                  <c:v>3.686700577519149</c:v>
                </c:pt>
                <c:pt idx="215">
                  <c:v>3.6790427424916614</c:v>
                </c:pt>
                <c:pt idx="216">
                  <c:v>3.6714166544853124</c:v>
                </c:pt>
                <c:pt idx="217">
                  <c:v>3.6638221164884457</c:v>
                </c:pt>
                <c:pt idx="218">
                  <c:v>3.6562589331161601</c:v>
                </c:pt>
                <c:pt idx="219">
                  <c:v>3.6487269105935547</c:v>
                </c:pt>
                <c:pt idx="220">
                  <c:v>3.6412258567391773</c:v>
                </c:pt>
                <c:pt idx="221">
                  <c:v>3.633755580948681</c:v>
                </c:pt>
                <c:pt idx="222">
                  <c:v>3.6263158941786782</c:v>
                </c:pt>
                <c:pt idx="223">
                  <c:v>3.6189066089307933</c:v>
                </c:pt>
                <c:pt idx="224">
                  <c:v>3.6115275392359156</c:v>
                </c:pt>
                <c:pt idx="225">
                  <c:v>3.6041785006386333</c:v>
                </c:pt>
                <c:pt idx="226">
                  <c:v>3.596859310181868</c:v>
                </c:pt>
                <c:pt idx="227">
                  <c:v>3.5895697863916909</c:v>
                </c:pt>
                <c:pt idx="228">
                  <c:v>3.5823097492623224</c:v>
                </c:pt>
                <c:pt idx="229">
                  <c:v>3.5750790202413203</c:v>
                </c:pt>
                <c:pt idx="230">
                  <c:v>3.5678774222149352</c:v>
                </c:pt>
                <c:pt idx="231">
                  <c:v>3.560704779493653</c:v>
                </c:pt>
                <c:pt idx="232">
                  <c:v>3.5535609177979075</c:v>
                </c:pt>
                <c:pt idx="233">
                  <c:v>3.5464456642439641</c:v>
                </c:pt>
                <c:pt idx="234">
                  <c:v>3.5393588473299737</c:v>
                </c:pt>
                <c:pt idx="235">
                  <c:v>3.5323002969221933</c:v>
                </c:pt>
                <c:pt idx="236">
                  <c:v>3.5252698442413704</c:v>
                </c:pt>
                <c:pt idx="237">
                  <c:v>3.5182673218492906</c:v>
                </c:pt>
                <c:pt idx="238">
                  <c:v>3.511292563635485</c:v>
                </c:pt>
                <c:pt idx="239">
                  <c:v>3.5043454048040981</c:v>
                </c:pt>
                <c:pt idx="240">
                  <c:v>3.4974256818609026</c:v>
                </c:pt>
                <c:pt idx="241">
                  <c:v>3.4905332326004785</c:v>
                </c:pt>
                <c:pt idx="242">
                  <c:v>3.4836678960935377</c:v>
                </c:pt>
                <c:pt idx="243">
                  <c:v>3.4768295126743967</c:v>
                </c:pt>
                <c:pt idx="244">
                  <c:v>3.4700179239286029</c:v>
                </c:pt>
                <c:pt idx="245">
                  <c:v>3.4632329726806983</c:v>
                </c:pt>
                <c:pt idx="246">
                  <c:v>3.4564745029821298</c:v>
                </c:pt>
                <c:pt idx="247">
                  <c:v>3.4497423600993042</c:v>
                </c:pt>
                <c:pt idx="248">
                  <c:v>3.4430363905017769</c:v>
                </c:pt>
                <c:pt idx="249">
                  <c:v>3.4363564418505819</c:v>
                </c:pt>
                <c:pt idx="250">
                  <c:v>3.4297023629866943</c:v>
                </c:pt>
                <c:pt idx="251">
                  <c:v>3.4230740039196301</c:v>
                </c:pt>
                <c:pt idx="252">
                  <c:v>3.4164712158161752</c:v>
                </c:pt>
                <c:pt idx="253">
                  <c:v>3.409893850989246</c:v>
                </c:pt>
                <c:pt idx="254">
                  <c:v>3.4033417628868787</c:v>
                </c:pt>
                <c:pt idx="255">
                  <c:v>3.3968148060813421</c:v>
                </c:pt>
                <c:pt idx="256">
                  <c:v>3.390312836258381</c:v>
                </c:pt>
                <c:pt idx="257">
                  <c:v>3.3838357102065775</c:v>
                </c:pt>
                <c:pt idx="258">
                  <c:v>3.3773832858068369</c:v>
                </c:pt>
                <c:pt idx="259">
                  <c:v>3.3709554220219955</c:v>
                </c:pt>
                <c:pt idx="260">
                  <c:v>3.3645519788865399</c:v>
                </c:pt>
                <c:pt idx="261">
                  <c:v>3.3581728174964516</c:v>
                </c:pt>
                <c:pt idx="262">
                  <c:v>3.3518177999991621</c:v>
                </c:pt>
                <c:pt idx="263">
                  <c:v>3.3454867895836209</c:v>
                </c:pt>
                <c:pt idx="264">
                  <c:v>3.3391796504704816</c:v>
                </c:pt>
                <c:pt idx="265">
                  <c:v>3.3328962479023923</c:v>
                </c:pt>
                <c:pt idx="266">
                  <c:v>3.3266364481343973</c:v>
                </c:pt>
                <c:pt idx="267">
                  <c:v>3.3204001184244509</c:v>
                </c:pt>
                <c:pt idx="268">
                  <c:v>3.3141871270240304</c:v>
                </c:pt>
                <c:pt idx="269">
                  <c:v>3.307997343168863</c:v>
                </c:pt>
                <c:pt idx="270">
                  <c:v>3.301830637069747</c:v>
                </c:pt>
                <c:pt idx="271">
                  <c:v>3.295686879903482</c:v>
                </c:pt>
                <c:pt idx="272">
                  <c:v>3.2895659438039</c:v>
                </c:pt>
                <c:pt idx="273">
                  <c:v>3.2834677018529921</c:v>
                </c:pt>
                <c:pt idx="274">
                  <c:v>3.2773920280721383</c:v>
                </c:pt>
                <c:pt idx="275">
                  <c:v>3.27133879741343</c:v>
                </c:pt>
                <c:pt idx="276">
                  <c:v>3.2653078857510929</c:v>
                </c:pt>
                <c:pt idx="277">
                  <c:v>3.2592991698730023</c:v>
                </c:pt>
                <c:pt idx="278">
                  <c:v>3.2533125274722905</c:v>
                </c:pt>
                <c:pt idx="279">
                  <c:v>3.2473478371390514</c:v>
                </c:pt>
                <c:pt idx="280">
                  <c:v>3.2414049783521306</c:v>
                </c:pt>
                <c:pt idx="281">
                  <c:v>3.235483831471007</c:v>
                </c:pt>
                <c:pt idx="282">
                  <c:v>3.2295842777277675</c:v>
                </c:pt>
                <c:pt idx="283">
                  <c:v>3.2237061992191625</c:v>
                </c:pt>
                <c:pt idx="284">
                  <c:v>3.2178494788987537</c:v>
                </c:pt>
                <c:pt idx="285">
                  <c:v>3.2120140005691447</c:v>
                </c:pt>
                <c:pt idx="286">
                  <c:v>3.206199648874295</c:v>
                </c:pt>
                <c:pt idx="287">
                  <c:v>3.2004063092919206</c:v>
                </c:pt>
                <c:pt idx="288">
                  <c:v>3.1946338681259725</c:v>
                </c:pt>
                <c:pt idx="289">
                  <c:v>3.1888822124992022</c:v>
                </c:pt>
                <c:pt idx="290">
                  <c:v>3.1831512303458021</c:v>
                </c:pt>
                <c:pt idx="291">
                  <c:v>3.1774408104041258</c:v>
                </c:pt>
                <c:pt idx="292">
                  <c:v>3.1717508422094909</c:v>
                </c:pt>
                <c:pt idx="293">
                  <c:v>3.1660812160870528</c:v>
                </c:pt>
                <c:pt idx="294">
                  <c:v>3.1604318231447612</c:v>
                </c:pt>
                <c:pt idx="295">
                  <c:v>3.1548025552663868</c:v>
                </c:pt>
                <c:pt idx="296">
                  <c:v>3.1491933051046228</c:v>
                </c:pt>
                <c:pt idx="297">
                  <c:v>3.1436039660742647</c:v>
                </c:pt>
                <c:pt idx="298">
                  <c:v>3.1380344323454565</c:v>
                </c:pt>
                <c:pt idx="299">
                  <c:v>3.1324845988370131</c:v>
                </c:pt>
                <c:pt idx="300">
                  <c:v>3.1269543612098105</c:v>
                </c:pt>
                <c:pt idx="301">
                  <c:v>3.1214436158602465</c:v>
                </c:pt>
                <c:pt idx="302">
                  <c:v>3.1159522599137723</c:v>
                </c:pt>
                <c:pt idx="303">
                  <c:v>3.1104801912184894</c:v>
                </c:pt>
                <c:pt idx="304">
                  <c:v>3.1050273083388178</c:v>
                </c:pt>
                <c:pt idx="305">
                  <c:v>3.0995935105492247</c:v>
                </c:pt>
              </c:numCache>
            </c:numRef>
          </c:xVal>
          <c:yVal>
            <c:numRef>
              <c:f>'F Data'!$R$5:$R$310</c:f>
              <c:numCache>
                <c:formatCode>0.00E+00</c:formatCode>
                <c:ptCount val="306"/>
                <c:pt idx="0">
                  <c:v>1</c:v>
                </c:pt>
                <c:pt idx="1">
                  <c:v>0.95592314588973171</c:v>
                </c:pt>
                <c:pt idx="2">
                  <c:v>0.91325844359675457</c:v>
                </c:pt>
                <c:pt idx="3">
                  <c:v>0.87215282518995896</c:v>
                </c:pt>
                <c:pt idx="4">
                  <c:v>0.83264969922630427</c:v>
                </c:pt>
                <c:pt idx="5">
                  <c:v>0.79471115772144751</c:v>
                </c:pt>
                <c:pt idx="6">
                  <c:v>0.7582408356009821</c:v>
                </c:pt>
                <c:pt idx="7">
                  <c:v>0.72310599338208281</c:v>
                </c:pt>
                <c:pt idx="8">
                  <c:v>0.68915766866839734</c:v>
                </c:pt>
                <c:pt idx="9">
                  <c:v>0.6562480453859717</c:v>
                </c:pt>
                <c:pt idx="10">
                  <c:v>0.62424449586921571</c:v>
                </c:pt>
                <c:pt idx="11">
                  <c:v>0.59304003876450073</c:v>
                </c:pt>
                <c:pt idx="12">
                  <c:v>0.56256020936593043</c:v>
                </c:pt>
                <c:pt idx="13">
                  <c:v>0.53276654798977752</c:v>
                </c:pt>
                <c:pt idx="14">
                  <c:v>0.50365707103260104</c:v>
                </c:pt>
                <c:pt idx="15">
                  <c:v>0.47526419764850408</c:v>
                </c:pt>
                <c:pt idx="16">
                  <c:v>0.44765066537067866</c:v>
                </c:pt>
                <c:pt idx="17">
                  <c:v>0.42090398601773749</c:v>
                </c:pt>
                <c:pt idx="18">
                  <c:v>0.39512997611462247</c:v>
                </c:pt>
                <c:pt idx="19">
                  <c:v>0.37044585190434282</c:v>
                </c:pt>
                <c:pt idx="20">
                  <c:v>0.34697331599713305</c:v>
                </c:pt>
                <c:pt idx="21">
                  <c:v>0.32483198845527511</c:v>
                </c:pt>
                <c:pt idx="22">
                  <c:v>0.30413345636941341</c:v>
                </c:pt>
                <c:pt idx="23">
                  <c:v>0.28497613828041141</c:v>
                </c:pt>
                <c:pt idx="24">
                  <c:v>0.26744108737306721</c:v>
                </c:pt>
                <c:pt idx="25">
                  <c:v>0.25158879315396604</c:v>
                </c:pt>
                <c:pt idx="26">
                  <c:v>0.23745698707588681</c:v>
                </c:pt>
                <c:pt idx="27">
                  <c:v>0.22505941400751897</c:v>
                </c:pt>
                <c:pt idx="28">
                  <c:v>0.21438549846432464</c:v>
                </c:pt>
                <c:pt idx="29">
                  <c:v>0.20540081139275182</c:v>
                </c:pt>
                <c:pt idx="30">
                  <c:v>0.19804822889931192</c:v>
                </c:pt>
                <c:pt idx="31">
                  <c:v>0.1922496672723569</c:v>
                </c:pt>
                <c:pt idx="32">
                  <c:v>0.18790827751467812</c:v>
                </c:pt>
                <c:pt idx="33">
                  <c:v>0.18491098598694219</c:v>
                </c:pt>
                <c:pt idx="34">
                  <c:v>0.18313127438060542</c:v>
                </c:pt>
                <c:pt idx="35">
                  <c:v>0.18243210099852081</c:v>
                </c:pt>
                <c:pt idx="36">
                  <c:v>0.18266887532900294</c:v>
                </c:pt>
                <c:pt idx="37">
                  <c:v>0.18369240846786819</c:v>
                </c:pt>
                <c:pt idx="38">
                  <c:v>0.18535177257618851</c:v>
                </c:pt>
                <c:pt idx="39">
                  <c:v>0.18749701292737653</c:v>
                </c:pt>
                <c:pt idx="40">
                  <c:v>0.18998166599550514</c:v>
                </c:pt>
                <c:pt idx="41">
                  <c:v>0.19266504636744977</c:v>
                </c:pt>
                <c:pt idx="42">
                  <c:v>0.19541427399000735</c:v>
                </c:pt>
                <c:pt idx="43">
                  <c:v>0.19810602139480921</c:v>
                </c:pt>
                <c:pt idx="44">
                  <c:v>0.20062796810064551</c:v>
                </c:pt>
                <c:pt idx="45">
                  <c:v>0.20287995639609879</c:v>
                </c:pt>
                <c:pt idx="46">
                  <c:v>0.20477484916704253</c:v>
                </c:pt>
                <c:pt idx="47">
                  <c:v>0.20623909634999799</c:v>
                </c:pt>
                <c:pt idx="48">
                  <c:v>0.20721302194359376</c:v>
                </c:pt>
                <c:pt idx="49">
                  <c:v>0.20765084826369162</c:v>
                </c:pt>
                <c:pt idx="50">
                  <c:v>0.20752047824200678</c:v>
                </c:pt>
                <c:pt idx="51">
                  <c:v>0.20680305999981069</c:v>
                </c:pt>
                <c:pt idx="52">
                  <c:v>0.20549236063824231</c:v>
                </c:pt>
                <c:pt idx="53">
                  <c:v>0.20359397814580016</c:v>
                </c:pt>
                <c:pt idx="54">
                  <c:v>0.20112442151657334</c:v>
                </c:pt>
                <c:pt idx="55">
                  <c:v>0.19811008960386386</c:v>
                </c:pt>
                <c:pt idx="56">
                  <c:v>0.19458617892473834</c:v>
                </c:pt>
                <c:pt idx="57">
                  <c:v>0.19059554962608807</c:v>
                </c:pt>
                <c:pt idx="58">
                  <c:v>0.18618757718245627</c:v>
                </c:pt>
                <c:pt idx="59">
                  <c:v>0.18141701519916084</c:v>
                </c:pt>
                <c:pt idx="60">
                  <c:v>0.17634289203165202</c:v>
                </c:pt>
                <c:pt idx="61">
                  <c:v>0.17102746090499163</c:v>
                </c:pt>
                <c:pt idx="62">
                  <c:v>0.16553521993124687</c:v>
                </c:pt>
                <c:pt idx="63">
                  <c:v>0.15993201498462817</c:v>
                </c:pt>
                <c:pt idx="64">
                  <c:v>0.15428423490960133</c:v>
                </c:pt>
                <c:pt idx="65">
                  <c:v>0.14865810510382865</c:v>
                </c:pt>
                <c:pt idx="66">
                  <c:v>0.14311908222559955</c:v>
                </c:pt>
                <c:pt idx="67">
                  <c:v>0.1377313497036427</c:v>
                </c:pt>
                <c:pt idx="68">
                  <c:v>0.13255741094064935</c:v>
                </c:pt>
                <c:pt idx="69">
                  <c:v>0.12765777465410549</c:v>
                </c:pt>
                <c:pt idx="70">
                  <c:v>0.12309072472654953</c:v>
                </c:pt>
                <c:pt idx="71">
                  <c:v>0.11891216526758211</c:v>
                </c:pt>
                <c:pt idx="72">
                  <c:v>0.11517553033267974</c:v>
                </c:pt>
                <c:pt idx="73">
                  <c:v>0.11193174689920669</c:v>
                </c:pt>
                <c:pt idx="74">
                  <c:v>0.10922923925614113</c:v>
                </c:pt>
                <c:pt idx="75">
                  <c:v>0.10711396290018275</c:v>
                </c:pt>
                <c:pt idx="76">
                  <c:v>0.10562945631802996</c:v>
                </c:pt>
                <c:pt idx="77">
                  <c:v>0.10481689963811869</c:v>
                </c:pt>
                <c:pt idx="78">
                  <c:v>0.10471517001406373</c:v>
                </c:pt>
                <c:pt idx="79">
                  <c:v>0.105360884713743</c:v>
                </c:pt>
                <c:pt idx="80">
                  <c:v>0.10678842418638759</c:v>
                </c:pt>
                <c:pt idx="81">
                  <c:v>0.10902992881893585</c:v>
                </c:pt>
                <c:pt idx="82">
                  <c:v>0.11211526462638204</c:v>
                </c:pt>
                <c:pt idx="83">
                  <c:v>0.11607195470373316</c:v>
                </c:pt>
                <c:pt idx="84">
                  <c:v>0.1209250748568866</c:v>
                </c:pt>
                <c:pt idx="85">
                  <c:v>0.1266971133865557</c:v>
                </c:pt>
                <c:pt idx="86">
                  <c:v>0.13340779648606321</c:v>
                </c:pt>
                <c:pt idx="87">
                  <c:v>0.14107388209859184</c:v>
                </c:pt>
                <c:pt idx="88">
                  <c:v>0.14970892633315727</c:v>
                </c:pt>
                <c:pt idx="89">
                  <c:v>0.15932302763774853</c:v>
                </c:pt>
                <c:pt idx="90">
                  <c:v>0.16992255485316993</c:v>
                </c:pt>
                <c:pt idx="91">
                  <c:v>0.18150986600826674</c:v>
                </c:pt>
                <c:pt idx="92">
                  <c:v>0.19408302525622437</c:v>
                </c:pt>
                <c:pt idx="93">
                  <c:v>0.2076355256884069</c:v>
                </c:pt>
                <c:pt idx="94">
                  <c:v>0.22215602589569564</c:v>
                </c:pt>
                <c:pt idx="95">
                  <c:v>0.23762810808276838</c:v>
                </c:pt>
                <c:pt idx="96">
                  <c:v>0.25403006528540056</c:v>
                </c:pt>
                <c:pt idx="97">
                  <c:v>0.27133472480746462</c:v>
                </c:pt>
                <c:pt idx="98">
                  <c:v>0.28950931439817296</c:v>
                </c:pt>
                <c:pt idx="99">
                  <c:v>0.30851537694888231</c:v>
                </c:pt>
                <c:pt idx="100">
                  <c:v>0.32830873862413995</c:v>
                </c:pt>
                <c:pt idx="101">
                  <c:v>0.34883953437497217</c:v>
                </c:pt>
                <c:pt idx="102">
                  <c:v>0.3700522937384586</c:v>
                </c:pt>
                <c:pt idx="103">
                  <c:v>0.39188608873036196</c:v>
                </c:pt>
                <c:pt idx="104">
                  <c:v>0.41427474451186236</c:v>
                </c:pt>
                <c:pt idx="105">
                  <c:v>0.43714711238189152</c:v>
                </c:pt>
                <c:pt idx="106">
                  <c:v>0.46042740353650446</c:v>
                </c:pt>
                <c:pt idx="107">
                  <c:v>0.48403558096837235</c:v>
                </c:pt>
                <c:pt idx="108">
                  <c:v>0.50788780587367888</c:v>
                </c:pt>
                <c:pt idx="109">
                  <c:v>0.53189693400837401</c:v>
                </c:pt>
                <c:pt idx="110">
                  <c:v>0.55597305660721796</c:v>
                </c:pt>
                <c:pt idx="111">
                  <c:v>0.58002407976056913</c:v>
                </c:pt>
                <c:pt idx="112">
                  <c:v>0.60395633554591233</c:v>
                </c:pt>
                <c:pt idx="113">
                  <c:v>0.62767521774140234</c:v>
                </c:pt>
                <c:pt idx="114">
                  <c:v>0.65108583461193448</c:v>
                </c:pt>
                <c:pt idx="115">
                  <c:v>0.67409367105617146</c:v>
                </c:pt>
                <c:pt idx="116">
                  <c:v>0.69660525233475712</c:v>
                </c:pt>
                <c:pt idx="117">
                  <c:v>0.71852880166197286</c:v>
                </c:pt>
                <c:pt idx="118">
                  <c:v>0.73977488412936077</c:v>
                </c:pt>
                <c:pt idx="119">
                  <c:v>0.76025702973232523</c:v>
                </c:pt>
                <c:pt idx="120">
                  <c:v>0.77989232867960545</c:v>
                </c:pt>
                <c:pt idx="121">
                  <c:v>0.79860199266870657</c:v>
                </c:pt>
                <c:pt idx="122">
                  <c:v>0.81631187639593517</c:v>
                </c:pt>
                <c:pt idx="123">
                  <c:v>0.83295295422342297</c:v>
                </c:pt>
                <c:pt idx="124">
                  <c:v>0.84846174763340121</c:v>
                </c:pt>
                <c:pt idx="125">
                  <c:v>0.86278069984755446</c:v>
                </c:pt>
                <c:pt idx="126">
                  <c:v>0.87585849476242583</c:v>
                </c:pt>
                <c:pt idx="127">
                  <c:v>0.88765031813607786</c:v>
                </c:pt>
                <c:pt idx="128">
                  <c:v>0.8981180597435251</c:v>
                </c:pt>
                <c:pt idx="129">
                  <c:v>0.9072304559861909</c:v>
                </c:pt>
                <c:pt idx="130">
                  <c:v>0.91496317318199938</c:v>
                </c:pt>
                <c:pt idx="131">
                  <c:v>0.92129883246757516</c:v>
                </c:pt>
                <c:pt idx="132">
                  <c:v>0.92622697790326536</c:v>
                </c:pt>
                <c:pt idx="133">
                  <c:v>0.9297439899773321</c:v>
                </c:pt>
                <c:pt idx="134">
                  <c:v>0.93185294725165946</c:v>
                </c:pt>
                <c:pt idx="135">
                  <c:v>0.93256343937287323</c:v>
                </c:pt>
                <c:pt idx="136">
                  <c:v>0.93189133508585587</c:v>
                </c:pt>
                <c:pt idx="137">
                  <c:v>0.92985850923022806</c:v>
                </c:pt>
                <c:pt idx="138">
                  <c:v>0.92649253297236289</c:v>
                </c:pt>
                <c:pt idx="139">
                  <c:v>0.92182633172785822</c:v>
                </c:pt>
                <c:pt idx="140">
                  <c:v>0.91589781536235049</c:v>
                </c:pt>
                <c:pt idx="141">
                  <c:v>0.9087494853254745</c:v>
                </c:pt>
                <c:pt idx="142">
                  <c:v>0.9004280233772366</c:v>
                </c:pt>
                <c:pt idx="143">
                  <c:v>0.89098386651146366</c:v>
                </c:pt>
                <c:pt idx="144">
                  <c:v>0.88047077257314976</c:v>
                </c:pt>
                <c:pt idx="145">
                  <c:v>0.86894538090986262</c:v>
                </c:pt>
                <c:pt idx="146">
                  <c:v>0.85646677219835354</c:v>
                </c:pt>
                <c:pt idx="147">
                  <c:v>0.84309603135092259</c:v>
                </c:pt>
                <c:pt idx="148">
                  <c:v>0.82889581713920557</c:v>
                </c:pt>
                <c:pt idx="149">
                  <c:v>0.81392994188050816</c:v>
                </c:pt>
                <c:pt idx="150">
                  <c:v>0.79826296422025966</c:v>
                </c:pt>
                <c:pt idx="151">
                  <c:v>0.78195979771911461</c:v>
                </c:pt>
                <c:pt idx="152">
                  <c:v>0.7650853376195591</c:v>
                </c:pt>
                <c:pt idx="153">
                  <c:v>0.74770410783035912</c:v>
                </c:pt>
                <c:pt idx="154">
                  <c:v>0.72987992983175898</c:v>
                </c:pt>
                <c:pt idx="155">
                  <c:v>0.71167561487466158</c:v>
                </c:pt>
                <c:pt idx="156">
                  <c:v>0.69315268052671963</c:v>
                </c:pt>
                <c:pt idx="157">
                  <c:v>0.67437109231056935</c:v>
                </c:pt>
                <c:pt idx="158">
                  <c:v>0.65538903088723865</c:v>
                </c:pt>
                <c:pt idx="159">
                  <c:v>0.63626268496343785</c:v>
                </c:pt>
                <c:pt idx="160">
                  <c:v>0.6170460698468464</c:v>
                </c:pt>
                <c:pt idx="161">
                  <c:v>0.59779087133992881</c:v>
                </c:pt>
                <c:pt idx="162">
                  <c:v>0.57854631445163507</c:v>
                </c:pt>
                <c:pt idx="163">
                  <c:v>0.55935905621775128</c:v>
                </c:pt>
                <c:pt idx="164">
                  <c:v>0.54027310175515186</c:v>
                </c:pt>
                <c:pt idx="165">
                  <c:v>0.52132974253286912</c:v>
                </c:pt>
                <c:pt idx="166">
                  <c:v>0.50256751572262559</c:v>
                </c:pt>
                <c:pt idx="167">
                  <c:v>0.48402218339376413</c:v>
                </c:pt>
                <c:pt idx="168">
                  <c:v>0.46572673024036693</c:v>
                </c:pt>
                <c:pt idx="169">
                  <c:v>0.44771137847144882</c:v>
                </c:pt>
                <c:pt idx="170">
                  <c:v>0.43000361845692575</c:v>
                </c:pt>
                <c:pt idx="171">
                  <c:v>0.41262825370144246</c:v>
                </c:pt>
                <c:pt idx="172">
                  <c:v>0.395607458713366</c:v>
                </c:pt>
                <c:pt idx="173">
                  <c:v>0.37896084834629595</c:v>
                </c:pt>
                <c:pt idx="174">
                  <c:v>0.36270555721328984</c:v>
                </c:pt>
                <c:pt idx="175">
                  <c:v>0.34685632780859194</c:v>
                </c:pt>
                <c:pt idx="176">
                  <c:v>0.33142560601620824</c:v>
                </c:pt>
                <c:pt idx="177">
                  <c:v>0.31642364273762263</c:v>
                </c:pt>
                <c:pt idx="178">
                  <c:v>0.3018586004313959</c:v>
                </c:pt>
                <c:pt idx="179">
                  <c:v>0.28773666342325793</c:v>
                </c:pt>
                <c:pt idx="180">
                  <c:v>0.27406215091582803</c:v>
                </c:pt>
                <c:pt idx="181">
                  <c:v>0.26083763170097052</c:v>
                </c:pt>
                <c:pt idx="182">
                  <c:v>0.24806403965373838</c:v>
                </c:pt>
                <c:pt idx="183">
                  <c:v>0.23574078916397473</c:v>
                </c:pt>
                <c:pt idx="184">
                  <c:v>0.22386588973909954</c:v>
                </c:pt>
                <c:pt idx="185">
                  <c:v>0.2124360590883739</c:v>
                </c:pt>
                <c:pt idx="186">
                  <c:v>0.20144683407438324</c:v>
                </c:pt>
                <c:pt idx="187">
                  <c:v>0.19089267899119039</c:v>
                </c:pt>
                <c:pt idx="188">
                  <c:v>0.18076709069944361</c:v>
                </c:pt>
                <c:pt idx="189">
                  <c:v>0.17106270021711781</c:v>
                </c:pt>
                <c:pt idx="190">
                  <c:v>0.16177137042911138</c:v>
                </c:pt>
                <c:pt idx="191">
                  <c:v>0.15288428964041995</c:v>
                </c:pt>
                <c:pt idx="192">
                  <c:v>0.14439206075483763</c:v>
                </c:pt>
                <c:pt idx="193">
                  <c:v>0.13628478591462223</c:v>
                </c:pt>
                <c:pt idx="194">
                  <c:v>0.12855214648596022</c:v>
                </c:pt>
                <c:pt idx="195">
                  <c:v>0.12118347832037743</c:v>
                </c:pt>
                <c:pt idx="196">
                  <c:v>0.11416784226337988</c:v>
                </c:pt>
                <c:pt idx="197">
                  <c:v>0.10749408991879342</c:v>
                </c:pt>
                <c:pt idx="198">
                  <c:v>0.10115092471058679</c:v>
                </c:pt>
                <c:pt idx="199">
                  <c:v>9.5126958313184296E-2</c:v>
                </c:pt>
                <c:pt idx="200">
                  <c:v>8.9410762547242659E-2</c:v>
                </c:pt>
                <c:pt idx="201">
                  <c:v>8.3990916859872769E-2</c:v>
                </c:pt>
                <c:pt idx="202">
                  <c:v>7.885605152739468E-2</c:v>
                </c:pt>
                <c:pt idx="203">
                  <c:v>7.3994886734353546E-2</c:v>
                </c:pt>
                <c:pt idx="204">
                  <c:v>6.939626769555543E-2</c:v>
                </c:pt>
                <c:pt idx="205">
                  <c:v>6.5049195997838205E-2</c:v>
                </c:pt>
                <c:pt idx="206">
                  <c:v>6.0942857346336234E-2</c:v>
                </c:pt>
                <c:pt idx="207">
                  <c:v>5.7066645904954132E-2</c:v>
                </c:pt>
                <c:pt idx="208">
                  <c:v>5.3410185424593255E-2</c:v>
                </c:pt>
                <c:pt idx="209">
                  <c:v>4.9963347353744567E-2</c:v>
                </c:pt>
                <c:pt idx="210">
                  <c:v>4.6716266126225987E-2</c:v>
                </c:pt>
                <c:pt idx="211">
                  <c:v>4.3659351819013308E-2</c:v>
                </c:pt>
                <c:pt idx="212">
                  <c:v>4.078330037022114E-2</c:v>
                </c:pt>
                <c:pt idx="213">
                  <c:v>3.8079101543379228E-2</c:v>
                </c:pt>
                <c:pt idx="214">
                  <c:v>3.5538044818997458E-2</c:v>
                </c:pt>
                <c:pt idx="215">
                  <c:v>3.3151723388843216E-2</c:v>
                </c:pt>
                <c:pt idx="216">
                  <c:v>3.0912036421690329E-2</c:v>
                </c:pt>
                <c:pt idx="217">
                  <c:v>2.8811189762596268E-2</c:v>
                </c:pt>
                <c:pt idx="218">
                  <c:v>2.6841695220213589E-2</c:v>
                </c:pt>
                <c:pt idx="219">
                  <c:v>2.4996368589122714E-2</c:v>
                </c:pt>
                <c:pt idx="220">
                  <c:v>2.3268326546236461E-2</c:v>
                </c:pt>
                <c:pt idx="221">
                  <c:v>2.1650982552364632E-2</c:v>
                </c:pt>
                <c:pt idx="222">
                  <c:v>2.0138041882134642E-2</c:v>
                </c:pt>
                <c:pt idx="223">
                  <c:v>1.8723495897369283E-2</c:v>
                </c:pt>
                <c:pt idx="224">
                  <c:v>1.7401615671206173E-2</c:v>
                </c:pt>
                <c:pt idx="225">
                  <c:v>1.616694506259167E-2</c:v>
                </c:pt>
                <c:pt idx="226">
                  <c:v>1.5014293333066761E-2</c:v>
                </c:pt>
                <c:pt idx="227">
                  <c:v>1.3938727390686554E-2</c:v>
                </c:pt>
                <c:pt idx="228">
                  <c:v>1.2935563738693498E-2</c:v>
                </c:pt>
                <c:pt idx="229">
                  <c:v>1.2000360199811277E-2</c:v>
                </c:pt>
                <c:pt idx="230">
                  <c:v>1.1128907480684539E-2</c:v>
                </c:pt>
                <c:pt idx="231">
                  <c:v>1.031722063459101E-2</c:v>
                </c:pt>
                <c:pt idx="232">
                  <c:v>9.561530475014424E-3</c:v>
                </c:pt>
                <c:pt idx="233">
                  <c:v>8.8582749868377272E-3</c:v>
                </c:pt>
                <c:pt idx="234">
                  <c:v>8.2040907770045655E-3</c:v>
                </c:pt>
                <c:pt idx="235">
                  <c:v>7.5958046014844146E-3</c:v>
                </c:pt>
                <c:pt idx="236">
                  <c:v>7.0304250008197972E-3</c:v>
                </c:pt>
                <c:pt idx="237">
                  <c:v>6.505134072515014E-3</c:v>
                </c:pt>
                <c:pt idx="238">
                  <c:v>6.0172794043866018E-3</c:v>
                </c:pt>
                <c:pt idx="239">
                  <c:v>5.564366189527375E-3</c:v>
                </c:pt>
                <c:pt idx="240">
                  <c:v>5.1440495402321242E-3</c:v>
                </c:pt>
                <c:pt idx="241">
                  <c:v>4.7541270151127924E-3</c:v>
                </c:pt>
                <c:pt idx="242">
                  <c:v>4.3925313709727203E-3</c:v>
                </c:pt>
                <c:pt idx="243">
                  <c:v>4.0573235483766694E-3</c:v>
                </c:pt>
                <c:pt idx="244">
                  <c:v>3.746685897707732E-3</c:v>
                </c:pt>
                <c:pt idx="245">
                  <c:v>3.4589156503693555E-3</c:v>
                </c:pt>
                <c:pt idx="246">
                  <c:v>3.1924186379426018E-3</c:v>
                </c:pt>
                <c:pt idx="247">
                  <c:v>2.9457032606024381E-3</c:v>
                </c:pt>
                <c:pt idx="248">
                  <c:v>2.7173747044766006E-3</c:v>
                </c:pt>
                <c:pt idx="249">
                  <c:v>2.5061294064850103E-3</c:v>
                </c:pt>
                <c:pt idx="250">
                  <c:v>2.3107497640331653E-3</c:v>
                </c:pt>
                <c:pt idx="251">
                  <c:v>2.1300990859898913E-3</c:v>
                </c:pt>
                <c:pt idx="252">
                  <c:v>1.9631167804874368E-3</c:v>
                </c:pt>
                <c:pt idx="253">
                  <c:v>1.808813774493292E-3</c:v>
                </c:pt>
                <c:pt idx="254">
                  <c:v>1.66626815940057E-3</c:v>
                </c:pt>
                <c:pt idx="255">
                  <c:v>1.534621056440766E-3</c:v>
                </c:pt>
                <c:pt idx="256">
                  <c:v>1.413072695374601E-3</c:v>
                </c:pt>
                <c:pt idx="257">
                  <c:v>1.3008786995115924E-3</c:v>
                </c:pt>
                <c:pt idx="258">
                  <c:v>1.1973465699824232E-3</c:v>
                </c:pt>
                <c:pt idx="259">
                  <c:v>1.1018323619666447E-3</c:v>
                </c:pt>
                <c:pt idx="260">
                  <c:v>1.0137375454326988E-3</c:v>
                </c:pt>
                <c:pt idx="261">
                  <c:v>9.3250604308013857E-4</c:v>
                </c:pt>
                <c:pt idx="262">
                  <c:v>8.5762143790811725E-4</c:v>
                </c:pt>
                <c:pt idx="263">
                  <c:v>7.8860434309370149E-4</c:v>
                </c:pt>
                <c:pt idx="264">
                  <c:v>7.2500992686356657E-4</c:v>
                </c:pt>
                <c:pt idx="265">
                  <c:v>6.6642558513123936E-4</c:v>
                </c:pt>
                <c:pt idx="266">
                  <c:v>6.124687548302825E-4</c:v>
                </c:pt>
                <c:pt idx="267">
                  <c:v>5.6278486102571002E-4</c:v>
                </c:pt>
                <c:pt idx="268">
                  <c:v>5.1704539107580037E-4</c:v>
                </c:pt>
                <c:pt idx="269">
                  <c:v>4.7494608927469567E-4</c:v>
                </c:pt>
                <c:pt idx="270">
                  <c:v>4.3620526565934853E-4</c:v>
                </c:pt>
                <c:pt idx="271">
                  <c:v>4.0056221280993605E-4</c:v>
                </c:pt>
                <c:pt idx="272">
                  <c:v>3.6777572475135093E-4</c:v>
                </c:pt>
                <c:pt idx="273">
                  <c:v>3.3762271227856386E-4</c:v>
                </c:pt>
                <c:pt idx="274">
                  <c:v>3.098969092058664E-4</c:v>
                </c:pt>
                <c:pt idx="275">
                  <c:v>2.844076642868416E-4</c:v>
                </c:pt>
                <c:pt idx="276">
                  <c:v>2.6097881391899322E-4</c:v>
                </c:pt>
                <c:pt idx="277">
                  <c:v>2.3944763064570341E-4</c:v>
                </c:pt>
                <c:pt idx="278">
                  <c:v>2.1966384307577793E-4</c:v>
                </c:pt>
                <c:pt idx="279">
                  <c:v>2.0148872277122191E-4</c:v>
                </c:pt>
                <c:pt idx="280">
                  <c:v>1.8479423403996141E-4</c:v>
                </c:pt>
                <c:pt idx="281">
                  <c:v>1.6946224260187324E-4</c:v>
                </c:pt>
                <c:pt idx="282">
                  <c:v>1.5538377957749684E-4</c:v>
                </c:pt>
                <c:pt idx="283">
                  <c:v>1.4245835714753546E-4</c:v>
                </c:pt>
                <c:pt idx="284">
                  <c:v>1.305933325540403E-4</c:v>
                </c:pt>
                <c:pt idx="285">
                  <c:v>1.1970331741163626E-4</c:v>
                </c:pt>
                <c:pt idx="286">
                  <c:v>1.0970962922753026E-4</c:v>
                </c:pt>
                <c:pt idx="287">
                  <c:v>1.0053978242144585E-4</c:v>
                </c:pt>
                <c:pt idx="288">
                  <c:v>9.2127016130299618E-5</c:v>
                </c:pt>
                <c:pt idx="289">
                  <c:v>8.4409856405218495E-5</c:v>
                </c:pt>
                <c:pt idx="290">
                  <c:v>7.7331710414826747E-5</c:v>
                </c:pt>
                <c:pt idx="291">
                  <c:v>7.0840490426958517E-5</c:v>
                </c:pt>
                <c:pt idx="292">
                  <c:v>6.4888265625761505E-5</c:v>
                </c:pt>
                <c:pt idx="293">
                  <c:v>5.9430939719891981E-5</c:v>
                </c:pt>
                <c:pt idx="294">
                  <c:v>5.4427952582310665E-5</c:v>
                </c:pt>
                <c:pt idx="295">
                  <c:v>4.9842004250796365E-5</c:v>
                </c:pt>
                <c:pt idx="296">
                  <c:v>4.5638799681585611E-5</c:v>
                </c:pt>
                <c:pt idx="297">
                  <c:v>4.178681274981196E-5</c:v>
                </c:pt>
                <c:pt idx="298">
                  <c:v>3.8257068199278883E-5</c:v>
                </c:pt>
                <c:pt idx="299">
                  <c:v>3.5022940123847522E-5</c:v>
                </c:pt>
                <c:pt idx="300">
                  <c:v>3.2059965917150042E-5</c:v>
                </c:pt>
                <c:pt idx="301">
                  <c:v>2.9345674443795552E-5</c:v>
                </c:pt>
                <c:pt idx="302">
                  <c:v>2.685942747637407E-5</c:v>
                </c:pt>
                <c:pt idx="303">
                  <c:v>2.4582273341298543E-5</c:v>
                </c:pt>
                <c:pt idx="304">
                  <c:v>2.2496811976018048E-5</c:v>
                </c:pt>
                <c:pt idx="305">
                  <c:v>2.0587070403933095E-5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19-45BD-8585-927FCAE7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>
                    <a:outerShdw blurRad="50800" dist="50800" dir="5400000" algn="ctr" rotWithShape="0">
                      <a:schemeClr val="bg1"/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 Data'!$K$5:$K$177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2.5863904348961002</c:v>
                      </c:pt>
                      <c:pt idx="1">
                        <c:v>2.6434340908005001</c:v>
                      </c:pt>
                      <c:pt idx="2">
                        <c:v>2.70466595967476</c:v>
                      </c:pt>
                      <c:pt idx="3">
                        <c:v>2.7658978285490301</c:v>
                      </c:pt>
                      <c:pt idx="4">
                        <c:v>2.8271335702434799</c:v>
                      </c:pt>
                      <c:pt idx="5">
                        <c:v>2.8883615662975699</c:v>
                      </c:pt>
                      <c:pt idx="6">
                        <c:v>2.94959343517184</c:v>
                      </c:pt>
                      <c:pt idx="7">
                        <c:v>3.0108265949861601</c:v>
                      </c:pt>
                      <c:pt idx="8">
                        <c:v>3.0720423271096999</c:v>
                      </c:pt>
                      <c:pt idx="9">
                        <c:v>3.1332516045329299</c:v>
                      </c:pt>
                      <c:pt idx="10">
                        <c:v>3.1944415178552901</c:v>
                      </c:pt>
                      <c:pt idx="11">
                        <c:v>3.2555998031461999</c:v>
                      </c:pt>
                      <c:pt idx="12">
                        <c:v>3.3167090327148698</c:v>
                      </c:pt>
                      <c:pt idx="13">
                        <c:v>3.3694371566860699</c:v>
                      </c:pt>
                      <c:pt idx="14">
                        <c:v>3.4082455043154001</c:v>
                      </c:pt>
                      <c:pt idx="15">
                        <c:v>3.44148258496381</c:v>
                      </c:pt>
                      <c:pt idx="16">
                        <c:v>3.4719231451939399</c:v>
                      </c:pt>
                      <c:pt idx="17">
                        <c:v>3.4968088871710798</c:v>
                      </c:pt>
                      <c:pt idx="18">
                        <c:v>3.51891526747489</c:v>
                      </c:pt>
                      <c:pt idx="19">
                        <c:v>3.5382448895011498</c:v>
                      </c:pt>
                      <c:pt idx="20">
                        <c:v>3.5575597195059001</c:v>
                      </c:pt>
                      <c:pt idx="21">
                        <c:v>3.57687454951065</c:v>
                      </c:pt>
                      <c:pt idx="22">
                        <c:v>3.5934155796421501</c:v>
                      </c:pt>
                      <c:pt idx="23">
                        <c:v>3.6099613432205402</c:v>
                      </c:pt>
                      <c:pt idx="24">
                        <c:v>3.6264881730113898</c:v>
                      </c:pt>
                      <c:pt idx="25">
                        <c:v>3.64301736952569</c:v>
                      </c:pt>
                      <c:pt idx="26">
                        <c:v>3.6595465660399902</c:v>
                      </c:pt>
                      <c:pt idx="27">
                        <c:v>3.6760710291073999</c:v>
                      </c:pt>
                      <c:pt idx="28">
                        <c:v>3.6925907587279299</c:v>
                      </c:pt>
                      <c:pt idx="29">
                        <c:v>3.7091175885187901</c:v>
                      </c:pt>
                      <c:pt idx="30">
                        <c:v>3.7256373181393201</c:v>
                      </c:pt>
                      <c:pt idx="31">
                        <c:v>3.7421641479301799</c:v>
                      </c:pt>
                      <c:pt idx="32">
                        <c:v>3.7587075447851199</c:v>
                      </c:pt>
                      <c:pt idx="33">
                        <c:v>3.7752367412994201</c:v>
                      </c:pt>
                      <c:pt idx="34">
                        <c:v>3.7917896050481299</c:v>
                      </c:pt>
                      <c:pt idx="35">
                        <c:v>3.8111050267337401</c:v>
                      </c:pt>
                      <c:pt idx="36">
                        <c:v>3.8332025318246399</c:v>
                      </c:pt>
                      <c:pt idx="37">
                        <c:v>3.8580815286399699</c:v>
                      </c:pt>
                      <c:pt idx="38">
                        <c:v>3.8913133686864798</c:v>
                      </c:pt>
                      <c:pt idx="39">
                        <c:v>3.9427024235870798</c:v>
                      </c:pt>
                      <c:pt idx="40">
                        <c:v>3.9997810478303202</c:v>
                      </c:pt>
                      <c:pt idx="41">
                        <c:v>4.0416848330485697</c:v>
                      </c:pt>
                      <c:pt idx="42">
                        <c:v>4.06687801240074</c:v>
                      </c:pt>
                      <c:pt idx="43">
                        <c:v>4.0893003502839598</c:v>
                      </c:pt>
                      <c:pt idx="44">
                        <c:v>4.1117386635504198</c:v>
                      </c:pt>
                      <c:pt idx="45">
                        <c:v>4.1341982773278403</c:v>
                      </c:pt>
                      <c:pt idx="46">
                        <c:v>4.1538604239976102</c:v>
                      </c:pt>
                      <c:pt idx="47">
                        <c:v>4.1707185950702499</c:v>
                      </c:pt>
                      <c:pt idx="48">
                        <c:v>4.1875862330366598</c:v>
                      </c:pt>
                      <c:pt idx="49">
                        <c:v>4.20445623772651</c:v>
                      </c:pt>
                      <c:pt idx="50">
                        <c:v>4.2213262424163602</c:v>
                      </c:pt>
                      <c:pt idx="51">
                        <c:v>4.2381938803827701</c:v>
                      </c:pt>
                      <c:pt idx="52">
                        <c:v>4.2550662517960598</c:v>
                      </c:pt>
                      <c:pt idx="53">
                        <c:v>4.27193625648591</c:v>
                      </c:pt>
                      <c:pt idx="54">
                        <c:v>4.2887944275585497</c:v>
                      </c:pt>
                      <c:pt idx="55">
                        <c:v>4.3056596988015201</c:v>
                      </c:pt>
                      <c:pt idx="56">
                        <c:v>4.3225107697038396</c:v>
                      </c:pt>
                      <c:pt idx="57">
                        <c:v>4.3393594738827099</c:v>
                      </c:pt>
                      <c:pt idx="58">
                        <c:v>4.3590109702969899</c:v>
                      </c:pt>
                      <c:pt idx="59">
                        <c:v>4.38144928356345</c:v>
                      </c:pt>
                      <c:pt idx="60">
                        <c:v>4.4038769465744201</c:v>
                      </c:pt>
                      <c:pt idx="61">
                        <c:v>4.4290942665056896</c:v>
                      </c:pt>
                      <c:pt idx="62">
                        <c:v>4.4570859779910696</c:v>
                      </c:pt>
                      <c:pt idx="63">
                        <c:v>4.4906468602165903</c:v>
                      </c:pt>
                      <c:pt idx="64">
                        <c:v>4.5353446864285702</c:v>
                      </c:pt>
                      <c:pt idx="65">
                        <c:v>4.5911399046825103</c:v>
                      </c:pt>
                      <c:pt idx="66">
                        <c:v>4.6524356750897002</c:v>
                      </c:pt>
                      <c:pt idx="67">
                        <c:v>4.7136649620838504</c:v>
                      </c:pt>
                      <c:pt idx="68">
                        <c:v>4.7748413205355797</c:v>
                      </c:pt>
                      <c:pt idx="69">
                        <c:v>4.8359892783060197</c:v>
                      </c:pt>
                      <c:pt idx="70">
                        <c:v>4.8971243266758702</c:v>
                      </c:pt>
                      <c:pt idx="71">
                        <c:v>4.9582658297460203</c:v>
                      </c:pt>
                      <c:pt idx="72">
                        <c:v>5.0194286333271299</c:v>
                      </c:pt>
                      <c:pt idx="73">
                        <c:v>5.08063613570779</c:v>
                      </c:pt>
                      <c:pt idx="74">
                        <c:v>5.1418723615047597</c:v>
                      </c:pt>
                      <c:pt idx="75">
                        <c:v>5.2031565134514102</c:v>
                      </c:pt>
                      <c:pt idx="76">
                        <c:v>5.2644742298395997</c:v>
                      </c:pt>
                      <c:pt idx="77">
                        <c:v>5.3258126012687201</c:v>
                      </c:pt>
                      <c:pt idx="78">
                        <c:v>5.3871535545779698</c:v>
                      </c:pt>
                      <c:pt idx="79">
                        <c:v>5.4484835348967096</c:v>
                      </c:pt>
                      <c:pt idx="80">
                        <c:v>5.5097864054742196</c:v>
                      </c:pt>
                      <c:pt idx="81">
                        <c:v>5.5710505478499597</c:v>
                      </c:pt>
                      <c:pt idx="82">
                        <c:v>5.6322707982636997</c:v>
                      </c:pt>
                      <c:pt idx="83">
                        <c:v>5.6934400565451098</c:v>
                      </c:pt>
                      <c:pt idx="84">
                        <c:v>5.75456413192446</c:v>
                      </c:pt>
                      <c:pt idx="85">
                        <c:v>5.8128706015312304</c:v>
                      </c:pt>
                      <c:pt idx="86">
                        <c:v>5.8628199447521299</c:v>
                      </c:pt>
                      <c:pt idx="87">
                        <c:v>5.9071995593623603</c:v>
                      </c:pt>
                      <c:pt idx="88">
                        <c:v>5.9487915963878804</c:v>
                      </c:pt>
                      <c:pt idx="89">
                        <c:v>5.9875990987588299</c:v>
                      </c:pt>
                      <c:pt idx="90">
                        <c:v>6.0236169103991397</c:v>
                      </c:pt>
                      <c:pt idx="91">
                        <c:v>6.0568551744092698</c:v>
                      </c:pt>
                      <c:pt idx="92">
                        <c:v>6.0873035448267601</c:v>
                      </c:pt>
                      <c:pt idx="93">
                        <c:v>6.1149729085794302</c:v>
                      </c:pt>
                      <c:pt idx="94">
                        <c:v>6.1398614906246998</c:v>
                      </c:pt>
                      <c:pt idx="95">
                        <c:v>6.16197319605625</c:v>
                      </c:pt>
                      <c:pt idx="96">
                        <c:v>6.1840689261045698</c:v>
                      </c:pt>
                      <c:pt idx="97">
                        <c:v>6.2061557809399899</c:v>
                      </c:pt>
                      <c:pt idx="98">
                        <c:v>6.2254700192638799</c:v>
                      </c:pt>
                      <c:pt idx="99">
                        <c:v>6.2420157828422598</c:v>
                      </c:pt>
                      <c:pt idx="100">
                        <c:v>6.2585520795268899</c:v>
                      </c:pt>
                      <c:pt idx="101">
                        <c:v>6.2750789093177399</c:v>
                      </c:pt>
                      <c:pt idx="102">
                        <c:v>6.2916010056617102</c:v>
                      </c:pt>
                      <c:pt idx="103">
                        <c:v>6.3081112683884797</c:v>
                      </c:pt>
                      <c:pt idx="104">
                        <c:v>6.3246215311152501</c:v>
                      </c:pt>
                      <c:pt idx="105">
                        <c:v>6.3383733776711297</c:v>
                      </c:pt>
                      <c:pt idx="106">
                        <c:v>6.3521133906098202</c:v>
                      </c:pt>
                      <c:pt idx="107">
                        <c:v>6.3686023528256097</c:v>
                      </c:pt>
                      <c:pt idx="108">
                        <c:v>6.3850889483179598</c:v>
                      </c:pt>
                      <c:pt idx="109">
                        <c:v>6.4015731770868696</c:v>
                      </c:pt>
                      <c:pt idx="110">
                        <c:v>6.4153072732169498</c:v>
                      </c:pt>
                      <c:pt idx="111">
                        <c:v>6.4290390026235897</c:v>
                      </c:pt>
                      <c:pt idx="112">
                        <c:v>6.4455255981159398</c:v>
                      </c:pt>
                      <c:pt idx="113">
                        <c:v>6.46201456033174</c:v>
                      </c:pt>
                      <c:pt idx="114">
                        <c:v>6.4785058892709699</c:v>
                      </c:pt>
                      <c:pt idx="115">
                        <c:v>6.4950066851039701</c:v>
                      </c:pt>
                      <c:pt idx="116">
                        <c:v>6.5115193145541799</c:v>
                      </c:pt>
                      <c:pt idx="117">
                        <c:v>6.52803431072783</c:v>
                      </c:pt>
                      <c:pt idx="118">
                        <c:v>6.5445729741358898</c:v>
                      </c:pt>
                      <c:pt idx="119">
                        <c:v>6.5611234711611601</c:v>
                      </c:pt>
                      <c:pt idx="120">
                        <c:v>6.5832177811754198</c:v>
                      </c:pt>
                      <c:pt idx="121">
                        <c:v>6.6136528979416296</c:v>
                      </c:pt>
                      <c:pt idx="122">
                        <c:v>6.6608466543019498</c:v>
                      </c:pt>
                      <c:pt idx="123">
                        <c:v>6.7110080667010203</c:v>
                      </c:pt>
                      <c:pt idx="124">
                        <c:v>6.7445705718226199</c:v>
                      </c:pt>
                      <c:pt idx="125">
                        <c:v>6.7698081272393198</c:v>
                      </c:pt>
                      <c:pt idx="126">
                        <c:v>6.7894673155047798</c:v>
                      </c:pt>
                      <c:pt idx="127">
                        <c:v>6.8063444203649599</c:v>
                      </c:pt>
                      <c:pt idx="128">
                        <c:v>6.8232286253954504</c:v>
                      </c:pt>
                      <c:pt idx="129">
                        <c:v>6.8373200967651702</c:v>
                      </c:pt>
                      <c:pt idx="130">
                        <c:v>6.8486058174951898</c:v>
                      </c:pt>
                      <c:pt idx="131">
                        <c:v>6.8598844380548796</c:v>
                      </c:pt>
                      <c:pt idx="132">
                        <c:v>6.8711737088700602</c:v>
                      </c:pt>
                      <c:pt idx="133">
                        <c:v>6.8824665297704</c:v>
                      </c:pt>
                      <c:pt idx="134">
                        <c:v>6.8937664508410599</c:v>
                      </c:pt>
                      <c:pt idx="135">
                        <c:v>6.9050699219968799</c:v>
                      </c:pt>
                      <c:pt idx="136">
                        <c:v>6.9163769432378697</c:v>
                      </c:pt>
                      <c:pt idx="137">
                        <c:v>6.9276768643085296</c:v>
                      </c:pt>
                      <c:pt idx="138">
                        <c:v>6.9389838855495203</c:v>
                      </c:pt>
                      <c:pt idx="139">
                        <c:v>6.9502944568756702</c:v>
                      </c:pt>
                      <c:pt idx="140">
                        <c:v>6.96160147811666</c:v>
                      </c:pt>
                      <c:pt idx="141">
                        <c:v>6.9729120494428098</c:v>
                      </c:pt>
                      <c:pt idx="142">
                        <c:v>6.9842261708541198</c:v>
                      </c:pt>
                      <c:pt idx="143">
                        <c:v>6.9955225418396196</c:v>
                      </c:pt>
                      <c:pt idx="144">
                        <c:v>7.0068295630805997</c:v>
                      </c:pt>
                      <c:pt idx="145">
                        <c:v>7.0181259340661102</c:v>
                      </c:pt>
                      <c:pt idx="146">
                        <c:v>7.0322245056061501</c:v>
                      </c:pt>
                      <c:pt idx="147">
                        <c:v>7.0632581667306802</c:v>
                      </c:pt>
                      <c:pt idx="148">
                        <c:v>7.0774194564419197</c:v>
                      </c:pt>
                      <c:pt idx="149">
                        <c:v>7.0943320621537103</c:v>
                      </c:pt>
                      <c:pt idx="150">
                        <c:v>7.1112446678655097</c:v>
                      </c:pt>
                      <c:pt idx="151">
                        <c:v>7.1281359730663301</c:v>
                      </c:pt>
                      <c:pt idx="152">
                        <c:v>7.1450201780968197</c:v>
                      </c:pt>
                      <c:pt idx="153">
                        <c:v>7.1618925495101102</c:v>
                      </c:pt>
                      <c:pt idx="154">
                        <c:v>7.1787530873062</c:v>
                      </c:pt>
                      <c:pt idx="155">
                        <c:v>7.19840813380564</c:v>
                      </c:pt>
                      <c:pt idx="156">
                        <c:v>7.2208499971572602</c:v>
                      </c:pt>
                      <c:pt idx="157">
                        <c:v>7.2432812102533903</c:v>
                      </c:pt>
                      <c:pt idx="158">
                        <c:v>7.2684850398610497</c:v>
                      </c:pt>
                      <c:pt idx="159">
                        <c:v>7.2992619114921897</c:v>
                      </c:pt>
                      <c:pt idx="160">
                        <c:v>7.3383915418286696</c:v>
                      </c:pt>
                      <c:pt idx="161">
                        <c:v>7.3914335256017001</c:v>
                      </c:pt>
                      <c:pt idx="162">
                        <c:v>7.4527828700213297</c:v>
                      </c:pt>
                      <c:pt idx="163">
                        <c:v>7.5140838041887497</c:v>
                      </c:pt>
                      <c:pt idx="164">
                        <c:v>7.5753518193846698</c:v>
                      </c:pt>
                      <c:pt idx="165">
                        <c:v>7.6366043432998802</c:v>
                      </c:pt>
                      <c:pt idx="166">
                        <c:v>7.6978458942245904</c:v>
                      </c:pt>
                      <c:pt idx="167">
                        <c:v>7.7590784085688904</c:v>
                      </c:pt>
                      <c:pt idx="168">
                        <c:v>7.8203141502633304</c:v>
                      </c:pt>
                      <c:pt idx="169">
                        <c:v>7.88154214631742</c:v>
                      </c:pt>
                      <c:pt idx="170">
                        <c:v>7.9427740151916897</c:v>
                      </c:pt>
                      <c:pt idx="171">
                        <c:v>8.0040097568861395</c:v>
                      </c:pt>
                      <c:pt idx="172">
                        <c:v>8.0652377529402308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 Data'!$M$5:$M$177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-1.9444751927039741E-3</c:v>
                      </c:pt>
                      <c:pt idx="1">
                        <c:v>-1.1711141925650906E-4</c:v>
                      </c:pt>
                      <c:pt idx="2">
                        <c:v>-1.4688792366598794E-4</c:v>
                      </c:pt>
                      <c:pt idx="3">
                        <c:v>-1.766644280754668E-4</c:v>
                      </c:pt>
                      <c:pt idx="4">
                        <c:v>-7.4610931405503459E-4</c:v>
                      </c:pt>
                      <c:pt idx="5">
                        <c:v>-2.3621743689442349E-4</c:v>
                      </c:pt>
                      <c:pt idx="6">
                        <c:v>-2.6599394130390148E-4</c:v>
                      </c:pt>
                      <c:pt idx="7">
                        <c:v>-4.7565990623682399E-4</c:v>
                      </c:pt>
                      <c:pt idx="8">
                        <c:v>1.743181845895832E-3</c:v>
                      </c:pt>
                      <c:pt idx="9">
                        <c:v>4.8614709006454511E-3</c:v>
                      </c:pt>
                      <c:pt idx="10">
                        <c:v>1.0678101863245658E-2</c:v>
                      </c:pt>
                      <c:pt idx="11">
                        <c:v>2.0902024608668222E-2</c:v>
                      </c:pt>
                      <c:pt idx="12">
                        <c:v>3.7961746853978982E-2</c:v>
                      </c:pt>
                      <c:pt idx="13">
                        <c:v>5.9387848949401176E-2</c:v>
                      </c:pt>
                      <c:pt idx="14">
                        <c:v>8.1300423660251364E-2</c:v>
                      </c:pt>
                      <c:pt idx="15">
                        <c:v>0.10387530001463371</c:v>
                      </c:pt>
                      <c:pt idx="16">
                        <c:v>0.1282983949745293</c:v>
                      </c:pt>
                      <c:pt idx="17">
                        <c:v>0.15109170003512129</c:v>
                      </c:pt>
                      <c:pt idx="18">
                        <c:v>0.17334219295510331</c:v>
                      </c:pt>
                      <c:pt idx="19">
                        <c:v>0.19468709665575304</c:v>
                      </c:pt>
                      <c:pt idx="20">
                        <c:v>0.21809323375823236</c:v>
                      </c:pt>
                      <c:pt idx="21">
                        <c:v>0.24149937086071321</c:v>
                      </c:pt>
                      <c:pt idx="22">
                        <c:v>0.26358767206349487</c:v>
                      </c:pt>
                      <c:pt idx="23">
                        <c:v>0.28501637857769146</c:v>
                      </c:pt>
                      <c:pt idx="24">
                        <c:v>0.30908346384623048</c:v>
                      </c:pt>
                      <c:pt idx="25">
                        <c:v>0.33282075177047582</c:v>
                      </c:pt>
                      <c:pt idx="26">
                        <c:v>0.35655803969472127</c:v>
                      </c:pt>
                      <c:pt idx="27">
                        <c:v>0.3809549223075539</c:v>
                      </c:pt>
                      <c:pt idx="28">
                        <c:v>0.40601139960897153</c:v>
                      </c:pt>
                      <c:pt idx="29">
                        <c:v>0.43007848487751055</c:v>
                      </c:pt>
                      <c:pt idx="30">
                        <c:v>0.45513496217892829</c:v>
                      </c:pt>
                      <c:pt idx="31">
                        <c:v>0.47920204744746731</c:v>
                      </c:pt>
                      <c:pt idx="32">
                        <c:v>0.5009605513059554</c:v>
                      </c:pt>
                      <c:pt idx="33">
                        <c:v>0.52469783923020286</c:v>
                      </c:pt>
                      <c:pt idx="34">
                        <c:v>0.54513715371152083</c:v>
                      </c:pt>
                      <c:pt idx="35">
                        <c:v>0.56846084147792664</c:v>
                      </c:pt>
                      <c:pt idx="36">
                        <c:v>0.59194807443900721</c:v>
                      </c:pt>
                      <c:pt idx="37">
                        <c:v>0.61568130193083326</c:v>
                      </c:pt>
                      <c:pt idx="38">
                        <c:v>0.63898644383329262</c:v>
                      </c:pt>
                      <c:pt idx="39">
                        <c:v>0.65308850931235551</c:v>
                      </c:pt>
                      <c:pt idx="40">
                        <c:v>0.65004311732387554</c:v>
                      </c:pt>
                      <c:pt idx="41">
                        <c:v>0.62845406884502675</c:v>
                      </c:pt>
                      <c:pt idx="42">
                        <c:v>0.60840669888197862</c:v>
                      </c:pt>
                      <c:pt idx="43">
                        <c:v>0.58662924633886493</c:v>
                      </c:pt>
                      <c:pt idx="44">
                        <c:v>0.56262566172177519</c:v>
                      </c:pt>
                      <c:pt idx="45">
                        <c:v>0.53565390100604959</c:v>
                      </c:pt>
                      <c:pt idx="46">
                        <c:v>0.51066227783355433</c:v>
                      </c:pt>
                      <c:pt idx="47">
                        <c:v>0.48855773490109328</c:v>
                      </c:pt>
                      <c:pt idx="48">
                        <c:v>0.46513400259146198</c:v>
                      </c:pt>
                      <c:pt idx="49">
                        <c:v>0.44138047293753713</c:v>
                      </c:pt>
                      <c:pt idx="50">
                        <c:v>0.41762694328361444</c:v>
                      </c:pt>
                      <c:pt idx="51">
                        <c:v>0.3942032109739832</c:v>
                      </c:pt>
                      <c:pt idx="52">
                        <c:v>0.37011988397576689</c:v>
                      </c:pt>
                      <c:pt idx="53">
                        <c:v>0.34636635432184204</c:v>
                      </c:pt>
                      <c:pt idx="54">
                        <c:v>0.32426181138938093</c:v>
                      </c:pt>
                      <c:pt idx="55">
                        <c:v>0.3011678764240433</c:v>
                      </c:pt>
                      <c:pt idx="56">
                        <c:v>0.28005272552446303</c:v>
                      </c:pt>
                      <c:pt idx="57">
                        <c:v>0.25926737196917421</c:v>
                      </c:pt>
                      <c:pt idx="58">
                        <c:v>0.235759836845997</c:v>
                      </c:pt>
                      <c:pt idx="59">
                        <c:v>0.21175625222890732</c:v>
                      </c:pt>
                      <c:pt idx="60">
                        <c:v>0.18923675566113504</c:v>
                      </c:pt>
                      <c:pt idx="61">
                        <c:v>0.16582545278629907</c:v>
                      </c:pt>
                      <c:pt idx="62">
                        <c:v>0.14364953647508788</c:v>
                      </c:pt>
                      <c:pt idx="63">
                        <c:v>0.1211034247395758</c:v>
                      </c:pt>
                      <c:pt idx="64">
                        <c:v>9.8011659634948164E-2</c:v>
                      </c:pt>
                      <c:pt idx="65">
                        <c:v>7.9885711585050312E-2</c:v>
                      </c:pt>
                      <c:pt idx="66">
                        <c:v>7.09514067847338E-2</c:v>
                      </c:pt>
                      <c:pt idx="67">
                        <c:v>7.128140920137109E-2</c:v>
                      </c:pt>
                      <c:pt idx="68">
                        <c:v>7.8986879499466534E-2</c:v>
                      </c:pt>
                      <c:pt idx="69">
                        <c:v>9.0649917929076271E-2</c:v>
                      </c:pt>
                      <c:pt idx="70">
                        <c:v>0.10411185096391967</c:v>
                      </c:pt>
                      <c:pt idx="71">
                        <c:v>0.11667433669614616</c:v>
                      </c:pt>
                      <c:pt idx="72">
                        <c:v>0.12626864632973722</c:v>
                      </c:pt>
                      <c:pt idx="73">
                        <c:v>0.1296342833927063</c:v>
                      </c:pt>
                      <c:pt idx="74">
                        <c:v>0.12899737995903046</c:v>
                      </c:pt>
                      <c:pt idx="75">
                        <c:v>0.12168208030342477</c:v>
                      </c:pt>
                      <c:pt idx="76">
                        <c:v>0.10968965467421091</c:v>
                      </c:pt>
                      <c:pt idx="77">
                        <c:v>9.4818997676623176E-2</c:v>
                      </c:pt>
                      <c:pt idx="78">
                        <c:v>7.9588561757988688E-2</c:v>
                      </c:pt>
                      <c:pt idx="79">
                        <c:v>6.5887186253803104E-2</c:v>
                      </c:pt>
                      <c:pt idx="80">
                        <c:v>5.5963489420608123E-2</c:v>
                      </c:pt>
                      <c:pt idx="81">
                        <c:v>5.1436476403114162E-2</c:v>
                      </c:pt>
                      <c:pt idx="82">
                        <c:v>5.3025705043415125E-2</c:v>
                      </c:pt>
                      <c:pt idx="83">
                        <c:v>6.1720567374389246E-2</c:v>
                      </c:pt>
                      <c:pt idx="84">
                        <c:v>7.6711560823681343E-2</c:v>
                      </c:pt>
                      <c:pt idx="85">
                        <c:v>9.6488967400368289E-2</c:v>
                      </c:pt>
                      <c:pt idx="86">
                        <c:v>0.11729130709794472</c:v>
                      </c:pt>
                      <c:pt idx="87">
                        <c:v>0.138541580165263</c:v>
                      </c:pt>
                      <c:pt idx="88">
                        <c:v>0.16039390901573075</c:v>
                      </c:pt>
                      <c:pt idx="89">
                        <c:v>0.18242426849239979</c:v>
                      </c:pt>
                      <c:pt idx="90">
                        <c:v>0.20535114566676554</c:v>
                      </c:pt>
                      <c:pt idx="91">
                        <c:v>0.22776112334899937</c:v>
                      </c:pt>
                      <c:pt idx="92">
                        <c:v>0.25109588707273034</c:v>
                      </c:pt>
                      <c:pt idx="93">
                        <c:v>0.27383836905420461</c:v>
                      </c:pt>
                      <c:pt idx="94">
                        <c:v>0.29623591730164511</c:v>
                      </c:pt>
                      <c:pt idx="95">
                        <c:v>0.31774436619696833</c:v>
                      </c:pt>
                      <c:pt idx="96">
                        <c:v>0.34147894716626753</c:v>
                      </c:pt>
                      <c:pt idx="97">
                        <c:v>0.36645026817666615</c:v>
                      </c:pt>
                      <c:pt idx="98">
                        <c:v>0.38993885461521982</c:v>
                      </c:pt>
                      <c:pt idx="99">
                        <c:v>0.41136756112941641</c:v>
                      </c:pt>
                      <c:pt idx="100">
                        <c:v>0.43411545702078314</c:v>
                      </c:pt>
                      <c:pt idx="101">
                        <c:v>0.45818254228932215</c:v>
                      </c:pt>
                      <c:pt idx="102">
                        <c:v>0.48290922224644622</c:v>
                      </c:pt>
                      <c:pt idx="103">
                        <c:v>0.50928488892503621</c:v>
                      </c:pt>
                      <c:pt idx="104">
                        <c:v>0.53566055560362402</c:v>
                      </c:pt>
                      <c:pt idx="105">
                        <c:v>0.5585747036446117</c:v>
                      </c:pt>
                      <c:pt idx="106">
                        <c:v>0.58313783840706324</c:v>
                      </c:pt>
                      <c:pt idx="107">
                        <c:v>0.61248168118428925</c:v>
                      </c:pt>
                      <c:pt idx="108">
                        <c:v>0.64215532130580677</c:v>
                      </c:pt>
                      <c:pt idx="109">
                        <c:v>0.67215875877161568</c:v>
                      </c:pt>
                      <c:pt idx="110">
                        <c:v>0.6975463868948002</c:v>
                      </c:pt>
                      <c:pt idx="111">
                        <c:v>0.72326381236227599</c:v>
                      </c:pt>
                      <c:pt idx="112">
                        <c:v>0.75293745248379351</c:v>
                      </c:pt>
                      <c:pt idx="113">
                        <c:v>0.78228129526101742</c:v>
                      </c:pt>
                      <c:pt idx="114">
                        <c:v>0.81129534069394971</c:v>
                      </c:pt>
                      <c:pt idx="115">
                        <c:v>0.83899019674970987</c:v>
                      </c:pt>
                      <c:pt idx="116">
                        <c:v>0.86503606608400629</c:v>
                      </c:pt>
                      <c:pt idx="117">
                        <c:v>0.89075213807400899</c:v>
                      </c:pt>
                      <c:pt idx="118">
                        <c:v>0.91317023662108432</c:v>
                      </c:pt>
                      <c:pt idx="119">
                        <c:v>0.93393934844669579</c:v>
                      </c:pt>
                      <c:pt idx="120">
                        <c:v>0.95787180782257164</c:v>
                      </c:pt>
                      <c:pt idx="121">
                        <c:v>0.98305343667433864</c:v>
                      </c:pt>
                      <c:pt idx="122">
                        <c:v>1</c:v>
                      </c:pt>
                      <c:pt idx="123">
                        <c:v>0.99125099857010079</c:v>
                      </c:pt>
                      <c:pt idx="124">
                        <c:v>0.96847874008421586</c:v>
                      </c:pt>
                      <c:pt idx="125">
                        <c:v>0.9422476699156751</c:v>
                      </c:pt>
                      <c:pt idx="126">
                        <c:v>0.91766829342354628</c:v>
                      </c:pt>
                      <c:pt idx="127">
                        <c:v>0.89292537173674491</c:v>
                      </c:pt>
                      <c:pt idx="128">
                        <c:v>0.86719305801706259</c:v>
                      </c:pt>
                      <c:pt idx="129">
                        <c:v>0.84278128715202594</c:v>
                      </c:pt>
                      <c:pt idx="130">
                        <c:v>0.821503944535244</c:v>
                      </c:pt>
                      <c:pt idx="131">
                        <c:v>0.8012159939513428</c:v>
                      </c:pt>
                      <c:pt idx="132">
                        <c:v>0.7794439553181215</c:v>
                      </c:pt>
                      <c:pt idx="133">
                        <c:v>0.75717722066846094</c:v>
                      </c:pt>
                      <c:pt idx="134">
                        <c:v>0.73392109398592376</c:v>
                      </c:pt>
                      <c:pt idx="135">
                        <c:v>0.71017027128694521</c:v>
                      </c:pt>
                      <c:pt idx="136">
                        <c:v>0.68592475257152719</c:v>
                      </c:pt>
                      <c:pt idx="137">
                        <c:v>0.66266862588899</c:v>
                      </c:pt>
                      <c:pt idx="138">
                        <c:v>0.63842310717357209</c:v>
                      </c:pt>
                      <c:pt idx="139">
                        <c:v>0.61368289244171692</c:v>
                      </c:pt>
                      <c:pt idx="140">
                        <c:v>0.5894373737262989</c:v>
                      </c:pt>
                      <c:pt idx="141">
                        <c:v>0.56469715899444384</c:v>
                      </c:pt>
                      <c:pt idx="142">
                        <c:v>0.53946224824614708</c:v>
                      </c:pt>
                      <c:pt idx="143">
                        <c:v>0.51670081758004716</c:v>
                      </c:pt>
                      <c:pt idx="144">
                        <c:v>0.4924552988646313</c:v>
                      </c:pt>
                      <c:pt idx="145">
                        <c:v>0.46969386819853137</c:v>
                      </c:pt>
                      <c:pt idx="146">
                        <c:v>0.44429270530061588</c:v>
                      </c:pt>
                      <c:pt idx="147">
                        <c:v>0.38606858578072384</c:v>
                      </c:pt>
                      <c:pt idx="148">
                        <c:v>0.35192779325904811</c:v>
                      </c:pt>
                      <c:pt idx="149">
                        <c:v>0.32223791140785329</c:v>
                      </c:pt>
                      <c:pt idx="150">
                        <c:v>0.29254802955665848</c:v>
                      </c:pt>
                      <c:pt idx="151">
                        <c:v>0.2658263238040976</c:v>
                      </c:pt>
                      <c:pt idx="152">
                        <c:v>0.24009401008441753</c:v>
                      </c:pt>
                      <c:pt idx="153">
                        <c:v>0.21601068308619906</c:v>
                      </c:pt>
                      <c:pt idx="154">
                        <c:v>0.19357634280944802</c:v>
                      </c:pt>
                      <c:pt idx="155">
                        <c:v>0.16957411166983102</c:v>
                      </c:pt>
                      <c:pt idx="156">
                        <c:v>0.14507583103630201</c:v>
                      </c:pt>
                      <c:pt idx="157">
                        <c:v>0.12206163845209041</c:v>
                      </c:pt>
                      <c:pt idx="158">
                        <c:v>0.10053018043972368</c:v>
                      </c:pt>
                      <c:pt idx="159">
                        <c:v>7.8089072775605159E-2</c:v>
                      </c:pt>
                      <c:pt idx="160">
                        <c:v>5.5231657998701042E-2</c:v>
                      </c:pt>
                      <c:pt idx="161">
                        <c:v>3.2922135004378482E-2</c:v>
                      </c:pt>
                      <c:pt idx="162">
                        <c:v>1.6522417592342169E-2</c:v>
                      </c:pt>
                      <c:pt idx="163">
                        <c:v>6.8685549499322741E-3</c:v>
                      </c:pt>
                      <c:pt idx="164">
                        <c:v>1.8018735508682042E-3</c:v>
                      </c:pt>
                      <c:pt idx="165">
                        <c:v>-1.1061343219150412E-3</c:v>
                      </c:pt>
                      <c:pt idx="166">
                        <c:v>-2.4850817802500374E-3</c:v>
                      </c:pt>
                      <c:pt idx="167">
                        <c:v>-2.6048030149210598E-3</c:v>
                      </c:pt>
                      <c:pt idx="168">
                        <c:v>-3.1742479009006187E-3</c:v>
                      </c:pt>
                      <c:pt idx="169">
                        <c:v>-2.6643560237400157E-3</c:v>
                      </c:pt>
                      <c:pt idx="170">
                        <c:v>-2.6941325281494943E-3</c:v>
                      </c:pt>
                      <c:pt idx="171">
                        <c:v>-3.2635774141290524E-3</c:v>
                      </c:pt>
                      <c:pt idx="172">
                        <c:v>-2.7536855369684498E-3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F19-45BD-8585-927FCAE727D8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6.7"/>
          <c:min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9.666760208812325E-2"/>
          <c:y val="0.85943973928842665"/>
          <c:w val="0.87206962817817646"/>
          <c:h val="0.1389518107584507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lineMarker"/>
        <c:varyColors val="0"/>
        <c:ser>
          <c:idx val="1"/>
          <c:order val="0"/>
          <c:tx>
            <c:v>ADC(2)//def2-TZVPD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'Br Data'!$C$6:$C$181</c:f>
              <c:numCache>
                <c:formatCode>0.00</c:formatCode>
                <c:ptCount val="176"/>
                <c:pt idx="0">
                  <c:v>2.9799205306400198</c:v>
                </c:pt>
                <c:pt idx="1">
                  <c:v>3.0355047570802101</c:v>
                </c:pt>
                <c:pt idx="2">
                  <c:v>3.0910889835203901</c:v>
                </c:pt>
                <c:pt idx="3">
                  <c:v>3.1466732099605799</c:v>
                </c:pt>
                <c:pt idx="4">
                  <c:v>3.2022574364007599</c:v>
                </c:pt>
                <c:pt idx="5">
                  <c:v>3.2578416628409501</c:v>
                </c:pt>
                <c:pt idx="6">
                  <c:v>3.3134258892811301</c:v>
                </c:pt>
                <c:pt idx="7">
                  <c:v>3.3690101157213102</c:v>
                </c:pt>
                <c:pt idx="8">
                  <c:v>3.4245943421614999</c:v>
                </c:pt>
                <c:pt idx="9">
                  <c:v>3.48017856860168</c:v>
                </c:pt>
                <c:pt idx="10">
                  <c:v>3.5357627950418702</c:v>
                </c:pt>
                <c:pt idx="11">
                  <c:v>3.5913470214820502</c:v>
                </c:pt>
                <c:pt idx="12">
                  <c:v>3.64693124792224</c:v>
                </c:pt>
                <c:pt idx="13">
                  <c:v>3.69746236286786</c:v>
                </c:pt>
                <c:pt idx="14">
                  <c:v>3.73788725482436</c:v>
                </c:pt>
                <c:pt idx="15">
                  <c:v>3.77073247953901</c:v>
                </c:pt>
                <c:pt idx="16">
                  <c:v>3.7985245927591</c:v>
                </c:pt>
                <c:pt idx="17">
                  <c:v>3.8237901502319098</c:v>
                </c:pt>
                <c:pt idx="18">
                  <c:v>3.8465291519574398</c:v>
                </c:pt>
                <c:pt idx="19">
                  <c:v>3.8667415979356901</c:v>
                </c:pt>
                <c:pt idx="20">
                  <c:v>3.8869540439139398</c:v>
                </c:pt>
                <c:pt idx="21">
                  <c:v>3.9071664898921901</c:v>
                </c:pt>
                <c:pt idx="22">
                  <c:v>3.9248523801231601</c:v>
                </c:pt>
                <c:pt idx="23">
                  <c:v>3.9400117146068401</c:v>
                </c:pt>
                <c:pt idx="24">
                  <c:v>3.9551710490905299</c:v>
                </c:pt>
                <c:pt idx="25">
                  <c:v>3.9703303835742201</c:v>
                </c:pt>
                <c:pt idx="26">
                  <c:v>3.9854897180579001</c:v>
                </c:pt>
                <c:pt idx="27">
                  <c:v>4.0006490525415899</c:v>
                </c:pt>
                <c:pt idx="28">
                  <c:v>4.0158083870252801</c:v>
                </c:pt>
                <c:pt idx="29">
                  <c:v>4.0309677215089597</c:v>
                </c:pt>
                <c:pt idx="30">
                  <c:v>4.0461270559926499</c:v>
                </c:pt>
                <c:pt idx="31">
                  <c:v>4.0612863904763401</c:v>
                </c:pt>
                <c:pt idx="32">
                  <c:v>4.0764457249600197</c:v>
                </c:pt>
                <c:pt idx="33">
                  <c:v>4.0916050594437099</c:v>
                </c:pt>
                <c:pt idx="34">
                  <c:v>4.1067643939274001</c:v>
                </c:pt>
                <c:pt idx="35">
                  <c:v>4.1219237284110797</c:v>
                </c:pt>
                <c:pt idx="36">
                  <c:v>4.1370830628947699</c:v>
                </c:pt>
                <c:pt idx="37">
                  <c:v>4.1522423973784601</c:v>
                </c:pt>
                <c:pt idx="38">
                  <c:v>4.1674017318621397</c:v>
                </c:pt>
                <c:pt idx="39">
                  <c:v>4.1825610663458299</c:v>
                </c:pt>
                <c:pt idx="40">
                  <c:v>4.1977204008295201</c:v>
                </c:pt>
                <c:pt idx="41">
                  <c:v>4.2154062910604804</c:v>
                </c:pt>
                <c:pt idx="42">
                  <c:v>4.2381452927860099</c:v>
                </c:pt>
                <c:pt idx="43">
                  <c:v>4.2634108502588299</c:v>
                </c:pt>
                <c:pt idx="44">
                  <c:v>4.2937295192261997</c:v>
                </c:pt>
                <c:pt idx="45">
                  <c:v>4.3392075226772597</c:v>
                </c:pt>
                <c:pt idx="46">
                  <c:v>4.39226519337016</c:v>
                </c:pt>
                <c:pt idx="47">
                  <c:v>4.4301635295793798</c:v>
                </c:pt>
                <c:pt idx="48">
                  <c:v>4.45542908705219</c:v>
                </c:pt>
                <c:pt idx="49">
                  <c:v>4.4781680887777204</c:v>
                </c:pt>
                <c:pt idx="50">
                  <c:v>4.4983805347559702</c:v>
                </c:pt>
                <c:pt idx="51">
                  <c:v>4.5160664249869402</c:v>
                </c:pt>
                <c:pt idx="52">
                  <c:v>4.5312257594706198</c:v>
                </c:pt>
                <c:pt idx="53">
                  <c:v>4.54638509395431</c:v>
                </c:pt>
                <c:pt idx="54">
                  <c:v>4.5615444284379896</c:v>
                </c:pt>
                <c:pt idx="55">
                  <c:v>4.5767037629216798</c:v>
                </c:pt>
                <c:pt idx="56">
                  <c:v>4.59186309740537</c:v>
                </c:pt>
                <c:pt idx="57">
                  <c:v>4.6070224318890496</c:v>
                </c:pt>
                <c:pt idx="58">
                  <c:v>4.6221817663727398</c:v>
                </c:pt>
                <c:pt idx="59">
                  <c:v>4.63734110085643</c:v>
                </c:pt>
                <c:pt idx="60">
                  <c:v>4.6525004353401096</c:v>
                </c:pt>
                <c:pt idx="61">
                  <c:v>4.6676597698237998</c:v>
                </c:pt>
                <c:pt idx="62">
                  <c:v>4.68281910430749</c:v>
                </c:pt>
                <c:pt idx="63">
                  <c:v>4.6979784387911696</c:v>
                </c:pt>
                <c:pt idx="64">
                  <c:v>4.7131377732748598</c:v>
                </c:pt>
                <c:pt idx="65">
                  <c:v>4.7282971077585501</c:v>
                </c:pt>
                <c:pt idx="66">
                  <c:v>4.7434564422422296</c:v>
                </c:pt>
                <c:pt idx="67">
                  <c:v>4.7586157767259198</c:v>
                </c:pt>
                <c:pt idx="68">
                  <c:v>4.7763016669568898</c:v>
                </c:pt>
                <c:pt idx="69">
                  <c:v>4.7965141129351396</c:v>
                </c:pt>
                <c:pt idx="70">
                  <c:v>4.8167265589133903</c:v>
                </c:pt>
                <c:pt idx="71">
                  <c:v>4.8369390048916401</c:v>
                </c:pt>
                <c:pt idx="72">
                  <c:v>4.8596780066171696</c:v>
                </c:pt>
                <c:pt idx="73">
                  <c:v>4.8849435640899799</c:v>
                </c:pt>
                <c:pt idx="74">
                  <c:v>4.9127356773100699</c:v>
                </c:pt>
                <c:pt idx="75">
                  <c:v>4.9481074577720001</c:v>
                </c:pt>
                <c:pt idx="76">
                  <c:v>4.9961120169703497</c:v>
                </c:pt>
                <c:pt idx="77">
                  <c:v>5.0516962434105297</c:v>
                </c:pt>
                <c:pt idx="78">
                  <c:v>5.1072804698507097</c:v>
                </c:pt>
                <c:pt idx="79" formatCode="General">
                  <c:v>5.1628646962909004</c:v>
                </c:pt>
                <c:pt idx="80" formatCode="General">
                  <c:v>5.2184489227310804</c:v>
                </c:pt>
                <c:pt idx="81" formatCode="General">
                  <c:v>5.2715065934239798</c:v>
                </c:pt>
                <c:pt idx="82" formatCode="General">
                  <c:v>5.3169845968750398</c:v>
                </c:pt>
                <c:pt idx="83" formatCode="General">
                  <c:v>5.3574094888315402</c:v>
                </c:pt>
                <c:pt idx="84" formatCode="General">
                  <c:v>5.39530782504076</c:v>
                </c:pt>
                <c:pt idx="85" formatCode="General">
                  <c:v>5.4281530497554096</c:v>
                </c:pt>
                <c:pt idx="86" formatCode="General">
                  <c:v>5.45847171872279</c:v>
                </c:pt>
                <c:pt idx="87" formatCode="General">
                  <c:v>5.48626383194288</c:v>
                </c:pt>
                <c:pt idx="88" formatCode="General">
                  <c:v>5.5115293894156903</c:v>
                </c:pt>
                <c:pt idx="89" formatCode="General">
                  <c:v>5.5367949468884996</c:v>
                </c:pt>
                <c:pt idx="90" formatCode="General">
                  <c:v>5.5595339486140301</c:v>
                </c:pt>
                <c:pt idx="91" formatCode="General">
                  <c:v>5.5797463945922798</c:v>
                </c:pt>
                <c:pt idx="92" formatCode="General">
                  <c:v>5.5999588405705296</c:v>
                </c:pt>
                <c:pt idx="93" formatCode="General">
                  <c:v>5.6201712865487803</c:v>
                </c:pt>
                <c:pt idx="94" formatCode="General">
                  <c:v>5.6403837325270301</c:v>
                </c:pt>
                <c:pt idx="95" formatCode="General">
                  <c:v>5.6605961785052799</c:v>
                </c:pt>
                <c:pt idx="96" formatCode="General">
                  <c:v>5.6808086244835199</c:v>
                </c:pt>
                <c:pt idx="97" formatCode="General">
                  <c:v>5.6984945147144899</c:v>
                </c:pt>
                <c:pt idx="98" formatCode="General">
                  <c:v>5.7136538491981801</c:v>
                </c:pt>
                <c:pt idx="99" formatCode="General">
                  <c:v>5.7288131836818597</c:v>
                </c:pt>
                <c:pt idx="100" formatCode="General">
                  <c:v>5.7439725181655499</c:v>
                </c:pt>
                <c:pt idx="101" formatCode="General">
                  <c:v>5.7591318526492401</c:v>
                </c:pt>
                <c:pt idx="102" formatCode="General">
                  <c:v>5.7742911871329197</c:v>
                </c:pt>
                <c:pt idx="103" formatCode="General">
                  <c:v>5.7894505216166099</c:v>
                </c:pt>
                <c:pt idx="104" formatCode="General">
                  <c:v>5.8046098561003001</c:v>
                </c:pt>
                <c:pt idx="105" formatCode="General">
                  <c:v>5.8197691905839797</c:v>
                </c:pt>
                <c:pt idx="106" formatCode="General">
                  <c:v>5.8349285250676699</c:v>
                </c:pt>
                <c:pt idx="107" formatCode="General">
                  <c:v>5.8500878595513601</c:v>
                </c:pt>
                <c:pt idx="108" formatCode="General">
                  <c:v>5.8652471940350397</c:v>
                </c:pt>
                <c:pt idx="109" formatCode="General">
                  <c:v>5.8804065285187299</c:v>
                </c:pt>
                <c:pt idx="110" formatCode="General">
                  <c:v>5.8955658630024201</c:v>
                </c:pt>
                <c:pt idx="111" formatCode="General">
                  <c:v>5.9132517532333901</c:v>
                </c:pt>
                <c:pt idx="112" formatCode="General">
                  <c:v>5.9334641992116302</c:v>
                </c:pt>
                <c:pt idx="113" formatCode="General">
                  <c:v>5.9536766451898799</c:v>
                </c:pt>
                <c:pt idx="114" formatCode="General">
                  <c:v>5.9738890911681297</c:v>
                </c:pt>
                <c:pt idx="115" formatCode="General">
                  <c:v>5.9966280928936602</c:v>
                </c:pt>
                <c:pt idx="116" formatCode="General">
                  <c:v>6.0218936503664704</c:v>
                </c:pt>
                <c:pt idx="117" formatCode="General">
                  <c:v>6.0496857635865702</c:v>
                </c:pt>
                <c:pt idx="118" formatCode="General">
                  <c:v>6.0825309883012197</c:v>
                </c:pt>
                <c:pt idx="119" formatCode="General">
                  <c:v>6.125482436005</c:v>
                </c:pt>
                <c:pt idx="120" formatCode="General">
                  <c:v>6.1785401066979002</c:v>
                </c:pt>
                <c:pt idx="121" formatCode="General">
                  <c:v>6.23412433313809</c:v>
                </c:pt>
                <c:pt idx="122" formatCode="General">
                  <c:v>6.28970855957827</c:v>
                </c:pt>
                <c:pt idx="123" formatCode="General">
                  <c:v>6.34529278601845</c:v>
                </c:pt>
                <c:pt idx="124" formatCode="General">
                  <c:v>6.4008770124586398</c:v>
                </c:pt>
              </c:numCache>
            </c:numRef>
          </c:xVal>
          <c:yVal>
            <c:numRef>
              <c:f>'Br Data'!$F$6:$F$181</c:f>
              <c:numCache>
                <c:formatCode>0.00</c:formatCode>
                <c:ptCount val="176"/>
                <c:pt idx="0">
                  <c:v>2.2858521047624441E-3</c:v>
                </c:pt>
                <c:pt idx="1">
                  <c:v>2.823461883601238E-3</c:v>
                </c:pt>
                <c:pt idx="2">
                  <c:v>2.823461883601238E-3</c:v>
                </c:pt>
                <c:pt idx="3">
                  <c:v>2.823461883601238E-3</c:v>
                </c:pt>
                <c:pt idx="4">
                  <c:v>2.2858521047624441E-3</c:v>
                </c:pt>
                <c:pt idx="5">
                  <c:v>2.823461883601238E-3</c:v>
                </c:pt>
                <c:pt idx="6">
                  <c:v>2.823461883601238E-3</c:v>
                </c:pt>
                <c:pt idx="7">
                  <c:v>3.2714700326338417E-3</c:v>
                </c:pt>
                <c:pt idx="8">
                  <c:v>4.4064240101828432E-3</c:v>
                </c:pt>
                <c:pt idx="9">
                  <c:v>7.6619498931517829E-3</c:v>
                </c:pt>
                <c:pt idx="10">
                  <c:v>1.2769242792121382E-2</c:v>
                </c:pt>
                <c:pt idx="11">
                  <c:v>2.1460600883350722E-2</c:v>
                </c:pt>
                <c:pt idx="12">
                  <c:v>3.4900845354323806E-2</c:v>
                </c:pt>
                <c:pt idx="13">
                  <c:v>5.3856567926718682E-2</c:v>
                </c:pt>
                <c:pt idx="14">
                  <c:v>7.4351162934837345E-2</c:v>
                </c:pt>
                <c:pt idx="15">
                  <c:v>9.5471547103509427E-2</c:v>
                </c:pt>
                <c:pt idx="16">
                  <c:v>0.11656377075995655</c:v>
                </c:pt>
                <c:pt idx="17">
                  <c:v>0.13923298310099796</c:v>
                </c:pt>
                <c:pt idx="18">
                  <c:v>0.16126154378892293</c:v>
                </c:pt>
                <c:pt idx="19">
                  <c:v>0.18368435164799643</c:v>
                </c:pt>
                <c:pt idx="20">
                  <c:v>0.207585586398877</c:v>
                </c:pt>
                <c:pt idx="21">
                  <c:v>0.23370446148746712</c:v>
                </c:pt>
                <c:pt idx="22">
                  <c:v>0.25744142658370262</c:v>
                </c:pt>
                <c:pt idx="23">
                  <c:v>0.27978209961545247</c:v>
                </c:pt>
                <c:pt idx="24">
                  <c:v>0.30277985126578461</c:v>
                </c:pt>
                <c:pt idx="25">
                  <c:v>0.32643468153469707</c:v>
                </c:pt>
                <c:pt idx="26">
                  <c:v>0.35074659042219192</c:v>
                </c:pt>
                <c:pt idx="27">
                  <c:v>0.3760441172375571</c:v>
                </c:pt>
                <c:pt idx="28">
                  <c:v>0.40199872267150261</c:v>
                </c:pt>
                <c:pt idx="29">
                  <c:v>0.42795332810544801</c:v>
                </c:pt>
                <c:pt idx="30">
                  <c:v>0.45456501215797579</c:v>
                </c:pt>
                <c:pt idx="31">
                  <c:v>0.48183377482908391</c:v>
                </c:pt>
                <c:pt idx="32">
                  <c:v>0.50877399819089975</c:v>
                </c:pt>
                <c:pt idx="33">
                  <c:v>0.53604276086200786</c:v>
                </c:pt>
                <c:pt idx="34">
                  <c:v>0.56232590560524343</c:v>
                </c:pt>
                <c:pt idx="35">
                  <c:v>0.58860905034848121</c:v>
                </c:pt>
                <c:pt idx="36">
                  <c:v>0.61357803785455622</c:v>
                </c:pt>
                <c:pt idx="37">
                  <c:v>0.63953264328850168</c:v>
                </c:pt>
                <c:pt idx="38">
                  <c:v>0.66220185562954159</c:v>
                </c:pt>
                <c:pt idx="39">
                  <c:v>0.68519960727987383</c:v>
                </c:pt>
                <c:pt idx="40">
                  <c:v>0.70655466238375331</c:v>
                </c:pt>
                <c:pt idx="41">
                  <c:v>0.72922387472479533</c:v>
                </c:pt>
                <c:pt idx="42">
                  <c:v>0.75544131160617367</c:v>
                </c:pt>
                <c:pt idx="43">
                  <c:v>0.77988463621738291</c:v>
                </c:pt>
                <c:pt idx="44">
                  <c:v>0.80089237833715554</c:v>
                </c:pt>
                <c:pt idx="45">
                  <c:v>0.81577904911786292</c:v>
                </c:pt>
                <c:pt idx="46">
                  <c:v>0.80787618536893058</c:v>
                </c:pt>
                <c:pt idx="47">
                  <c:v>0.78698108529805777</c:v>
                </c:pt>
                <c:pt idx="48">
                  <c:v>0.7645089965425893</c:v>
                </c:pt>
                <c:pt idx="49">
                  <c:v>0.74105128985925051</c:v>
                </c:pt>
                <c:pt idx="50">
                  <c:v>0.71665724614443482</c:v>
                </c:pt>
                <c:pt idx="51">
                  <c:v>0.69308455070284525</c:v>
                </c:pt>
                <c:pt idx="52">
                  <c:v>0.67172949559896589</c:v>
                </c:pt>
                <c:pt idx="53">
                  <c:v>0.6500459011857963</c:v>
                </c:pt>
                <c:pt idx="54">
                  <c:v>0.62671961022617395</c:v>
                </c:pt>
                <c:pt idx="55">
                  <c:v>0.60273624064796927</c:v>
                </c:pt>
                <c:pt idx="56">
                  <c:v>0.57809579245118647</c:v>
                </c:pt>
                <c:pt idx="57">
                  <c:v>0.55246972632653113</c:v>
                </c:pt>
                <c:pt idx="58">
                  <c:v>0.52750073882045601</c:v>
                </c:pt>
                <c:pt idx="59">
                  <c:v>0.50220321200509088</c:v>
                </c:pt>
                <c:pt idx="60">
                  <c:v>0.47690568518972565</c:v>
                </c:pt>
                <c:pt idx="61">
                  <c:v>0.45193669768365058</c:v>
                </c:pt>
                <c:pt idx="62">
                  <c:v>0.4276247887961579</c:v>
                </c:pt>
                <c:pt idx="63">
                  <c:v>0.40298434059937294</c:v>
                </c:pt>
                <c:pt idx="64">
                  <c:v>0.38031512825833297</c:v>
                </c:pt>
                <c:pt idx="65">
                  <c:v>0.3566602979894205</c:v>
                </c:pt>
                <c:pt idx="66">
                  <c:v>0.33399108564837848</c:v>
                </c:pt>
                <c:pt idx="67">
                  <c:v>0.3123074912352089</c:v>
                </c:pt>
                <c:pt idx="68">
                  <c:v>0.28815985200236022</c:v>
                </c:pt>
                <c:pt idx="69">
                  <c:v>0.26228738139573576</c:v>
                </c:pt>
                <c:pt idx="70">
                  <c:v>0.23838614664485619</c:v>
                </c:pt>
                <c:pt idx="71">
                  <c:v>0.2159633387857833</c:v>
                </c:pt>
                <c:pt idx="72">
                  <c:v>0.19285059837720009</c:v>
                </c:pt>
                <c:pt idx="73">
                  <c:v>0.16998426245058459</c:v>
                </c:pt>
                <c:pt idx="74">
                  <c:v>0.14869491520856296</c:v>
                </c:pt>
                <c:pt idx="75">
                  <c:v>0.12651851183145735</c:v>
                </c:pt>
                <c:pt idx="76">
                  <c:v>0.10470051497357756</c:v>
                </c:pt>
                <c:pt idx="77">
                  <c:v>9.1439473762217477E-2</c:v>
                </c:pt>
                <c:pt idx="78">
                  <c:v>8.8661823238216364E-2</c:v>
                </c:pt>
                <c:pt idx="79">
                  <c:v>9.5113140584283412E-2</c:v>
                </c:pt>
                <c:pt idx="80">
                  <c:v>0.10918059646390191</c:v>
                </c:pt>
                <c:pt idx="81">
                  <c:v>0.12868687127277431</c:v>
                </c:pt>
                <c:pt idx="82">
                  <c:v>0.14869491520856296</c:v>
                </c:pt>
                <c:pt idx="83">
                  <c:v>0.16963929617582943</c:v>
                </c:pt>
                <c:pt idx="84">
                  <c:v>0.19192130147377856</c:v>
                </c:pt>
                <c:pt idx="85">
                  <c:v>0.21308861982949101</c:v>
                </c:pt>
                <c:pt idx="86">
                  <c:v>0.23460794458801654</c:v>
                </c:pt>
                <c:pt idx="87">
                  <c:v>0.25593014576096634</c:v>
                </c:pt>
                <c:pt idx="88">
                  <c:v>0.27702236941741287</c:v>
                </c:pt>
                <c:pt idx="89">
                  <c:v>0.29969158175845489</c:v>
                </c:pt>
                <c:pt idx="90">
                  <c:v>0.32117805258605081</c:v>
                </c:pt>
                <c:pt idx="91">
                  <c:v>0.34187602907135001</c:v>
                </c:pt>
                <c:pt idx="92">
                  <c:v>0.36306681452058331</c:v>
                </c:pt>
                <c:pt idx="93">
                  <c:v>0.38622883582556161</c:v>
                </c:pt>
                <c:pt idx="94">
                  <c:v>0.40988366609447408</c:v>
                </c:pt>
                <c:pt idx="95">
                  <c:v>0.43550973221912942</c:v>
                </c:pt>
                <c:pt idx="96">
                  <c:v>0.46187501178968809</c:v>
                </c:pt>
                <c:pt idx="97">
                  <c:v>0.48511916792198734</c:v>
                </c:pt>
                <c:pt idx="98">
                  <c:v>0.50548860509799631</c:v>
                </c:pt>
                <c:pt idx="99">
                  <c:v>0.5271721995111659</c:v>
                </c:pt>
                <c:pt idx="100">
                  <c:v>0.54852725461504537</c:v>
                </c:pt>
                <c:pt idx="101">
                  <c:v>0.56955377040963473</c:v>
                </c:pt>
                <c:pt idx="102">
                  <c:v>0.59222298275067675</c:v>
                </c:pt>
                <c:pt idx="103">
                  <c:v>0.61423511647313644</c:v>
                </c:pt>
                <c:pt idx="104">
                  <c:v>0.63624725019559625</c:v>
                </c:pt>
                <c:pt idx="105">
                  <c:v>0.65825938391805805</c:v>
                </c:pt>
                <c:pt idx="106">
                  <c:v>0.67994297833122752</c:v>
                </c:pt>
                <c:pt idx="107">
                  <c:v>0.7016265727443971</c:v>
                </c:pt>
                <c:pt idx="108">
                  <c:v>0.72298162784827646</c:v>
                </c:pt>
                <c:pt idx="109">
                  <c:v>0.74302252571499339</c:v>
                </c:pt>
                <c:pt idx="110">
                  <c:v>0.76339196289100242</c:v>
                </c:pt>
                <c:pt idx="111">
                  <c:v>0.78638971454133466</c:v>
                </c:pt>
                <c:pt idx="112">
                  <c:v>0.81078375825615046</c:v>
                </c:pt>
                <c:pt idx="113">
                  <c:v>0.83443858852506281</c:v>
                </c:pt>
                <c:pt idx="114">
                  <c:v>0.85612218293823239</c:v>
                </c:pt>
                <c:pt idx="115">
                  <c:v>0.87864355259009419</c:v>
                </c:pt>
                <c:pt idx="116">
                  <c:v>0.90131276493113621</c:v>
                </c:pt>
                <c:pt idx="117">
                  <c:v>0.92289779755151902</c:v>
                </c:pt>
                <c:pt idx="118">
                  <c:v>0.94422938556187608</c:v>
                </c:pt>
                <c:pt idx="119">
                  <c:v>0.96636354817064496</c:v>
                </c:pt>
                <c:pt idx="120">
                  <c:v>0.98521573108192939</c:v>
                </c:pt>
                <c:pt idx="121">
                  <c:v>0.99650553643754824</c:v>
                </c:pt>
                <c:pt idx="122">
                  <c:v>1</c:v>
                </c:pt>
                <c:pt idx="123">
                  <c:v>0.99578872339909508</c:v>
                </c:pt>
                <c:pt idx="124">
                  <c:v>0.98127325937044574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70-475A-8A12-9930C6467622}"/>
            </c:ext>
          </c:extLst>
        </c:ser>
        <c:ser>
          <c:idx val="3"/>
          <c:order val="1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'Br Data'!$G$7:$G$49</c:f>
              <c:numCache>
                <c:formatCode>General</c:formatCode>
                <c:ptCount val="43"/>
                <c:pt idx="0">
                  <c:v>3.7731181453903</c:v>
                </c:pt>
                <c:pt idx="1">
                  <c:v>3.7733181453903</c:v>
                </c:pt>
                <c:pt idx="2">
                  <c:v>4.3199474259150996</c:v>
                </c:pt>
                <c:pt idx="3">
                  <c:v>4.3201474259151</c:v>
                </c:pt>
                <c:pt idx="4">
                  <c:v>4.3203474259151005</c:v>
                </c:pt>
                <c:pt idx="5">
                  <c:v>4.4358501221536999</c:v>
                </c:pt>
                <c:pt idx="6">
                  <c:v>4.4360501221537003</c:v>
                </c:pt>
                <c:pt idx="7">
                  <c:v>4.4362501221537007</c:v>
                </c:pt>
                <c:pt idx="8">
                  <c:v>4.5893315407105</c:v>
                </c:pt>
                <c:pt idx="9">
                  <c:v>4.5895315407105004</c:v>
                </c:pt>
                <c:pt idx="10">
                  <c:v>4.5897315407105008</c:v>
                </c:pt>
                <c:pt idx="11">
                  <c:v>5.4837784703986996</c:v>
                </c:pt>
                <c:pt idx="12">
                  <c:v>5.4839784703987</c:v>
                </c:pt>
                <c:pt idx="13">
                  <c:v>5.4841784703987004</c:v>
                </c:pt>
                <c:pt idx="14">
                  <c:v>5.5067626467194</c:v>
                </c:pt>
                <c:pt idx="15">
                  <c:v>5.5069626467194004</c:v>
                </c:pt>
                <c:pt idx="16">
                  <c:v>5.5071626467194008</c:v>
                </c:pt>
                <c:pt idx="17">
                  <c:v>5.6990793393939994</c:v>
                </c:pt>
                <c:pt idx="18">
                  <c:v>5.6992793393939998</c:v>
                </c:pt>
                <c:pt idx="19">
                  <c:v>5.6994793393940002</c:v>
                </c:pt>
                <c:pt idx="20">
                  <c:v>5.9925787675673998</c:v>
                </c:pt>
                <c:pt idx="21">
                  <c:v>5.9927787675674002</c:v>
                </c:pt>
                <c:pt idx="22">
                  <c:v>5.9929787675674007</c:v>
                </c:pt>
                <c:pt idx="23">
                  <c:v>6.2449152024865997</c:v>
                </c:pt>
                <c:pt idx="24">
                  <c:v>6.2451152024866001</c:v>
                </c:pt>
                <c:pt idx="25">
                  <c:v>6.2453152024866005</c:v>
                </c:pt>
                <c:pt idx="26">
                  <c:v>6.3798651116057998</c:v>
                </c:pt>
                <c:pt idx="27">
                  <c:v>6.3800651116058003</c:v>
                </c:pt>
                <c:pt idx="28">
                  <c:v>6.3802651116058007</c:v>
                </c:pt>
              </c:numCache>
            </c:numRef>
          </c:xVal>
          <c:yVal>
            <c:numRef>
              <c:f>'Br Data'!$I$7:$I$49</c:f>
              <c:numCache>
                <c:formatCode>0.00E+00</c:formatCode>
                <c:ptCount val="43"/>
                <c:pt idx="0">
                  <c:v>2.1483964320598169E-6</c:v>
                </c:pt>
                <c:pt idx="1">
                  <c:v>0</c:v>
                </c:pt>
                <c:pt idx="2">
                  <c:v>0</c:v>
                </c:pt>
                <c:pt idx="3">
                  <c:v>0.73220419556011018</c:v>
                </c:pt>
                <c:pt idx="4">
                  <c:v>0</c:v>
                </c:pt>
                <c:pt idx="5">
                  <c:v>0</c:v>
                </c:pt>
                <c:pt idx="6">
                  <c:v>9.3368926177659413E-4</c:v>
                </c:pt>
                <c:pt idx="7">
                  <c:v>0</c:v>
                </c:pt>
                <c:pt idx="8">
                  <c:v>0</c:v>
                </c:pt>
                <c:pt idx="9">
                  <c:v>0.13413481744098332</c:v>
                </c:pt>
                <c:pt idx="10">
                  <c:v>0</c:v>
                </c:pt>
                <c:pt idx="11">
                  <c:v>0</c:v>
                </c:pt>
                <c:pt idx="12">
                  <c:v>0.13065039357278882</c:v>
                </c:pt>
                <c:pt idx="13">
                  <c:v>0</c:v>
                </c:pt>
                <c:pt idx="14">
                  <c:v>0</c:v>
                </c:pt>
                <c:pt idx="15">
                  <c:v>3.0594902358890186E-3</c:v>
                </c:pt>
                <c:pt idx="16">
                  <c:v>0</c:v>
                </c:pt>
                <c:pt idx="17">
                  <c:v>0</c:v>
                </c:pt>
                <c:pt idx="18">
                  <c:v>1.3117257695533586E-2</c:v>
                </c:pt>
                <c:pt idx="19">
                  <c:v>0</c:v>
                </c:pt>
                <c:pt idx="20">
                  <c:v>0</c:v>
                </c:pt>
                <c:pt idx="21">
                  <c:v>0.61421090369621112</c:v>
                </c:pt>
                <c:pt idx="22">
                  <c:v>0</c:v>
                </c:pt>
                <c:pt idx="23">
                  <c:v>0</c:v>
                </c:pt>
                <c:pt idx="24">
                  <c:v>0.21971042294508197</c:v>
                </c:pt>
                <c:pt idx="25">
                  <c:v>0</c:v>
                </c:pt>
                <c:pt idx="26">
                  <c:v>0</c:v>
                </c:pt>
                <c:pt idx="27">
                  <c:v>2.6357529831968979E-3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570-475A-8A12-9930C6467622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'Br Data'!$R$5:$R$302</c:f>
              <c:numCache>
                <c:formatCode>General</c:formatCode>
                <c:ptCount val="298"/>
                <c:pt idx="0">
                  <c:v>6.4541249568958357</c:v>
                </c:pt>
                <c:pt idx="1">
                  <c:v>6.4306919306000507</c:v>
                </c:pt>
                <c:pt idx="2">
                  <c:v>6.407428445579793</c:v>
                </c:pt>
                <c:pt idx="3">
                  <c:v>6.3843326684845003</c:v>
                </c:pt>
                <c:pt idx="4">
                  <c:v>6.3614027923021546</c:v>
                </c:pt>
                <c:pt idx="5">
                  <c:v>6.3386370358879853</c:v>
                </c:pt>
                <c:pt idx="6">
                  <c:v>6.3160336435032596</c:v>
                </c:pt>
                <c:pt idx="7">
                  <c:v>6.2935908843639083</c:v>
                </c:pt>
                <c:pt idx="8">
                  <c:v>6.2713070521987353</c:v>
                </c:pt>
                <c:pt idx="9">
                  <c:v>6.2491804648169849</c:v>
                </c:pt>
                <c:pt idx="10">
                  <c:v>6.2272094636850328</c:v>
                </c:pt>
                <c:pt idx="11">
                  <c:v>6.2053924135119614</c:v>
                </c:pt>
                <c:pt idx="12">
                  <c:v>6.1837277018438401</c:v>
                </c:pt>
                <c:pt idx="13">
                  <c:v>6.1622137386664511</c:v>
                </c:pt>
                <c:pt idx="14">
                  <c:v>6.1408489560162947</c:v>
                </c:pt>
                <c:pt idx="15">
                  <c:v>6.1196318075996539</c:v>
                </c:pt>
                <c:pt idx="16">
                  <c:v>6.0985607684195271</c:v>
                </c:pt>
                <c:pt idx="17">
                  <c:v>6.077634334410245</c:v>
                </c:pt>
                <c:pt idx="18">
                  <c:v>6.0568510220795799</c:v>
                </c:pt>
                <c:pt idx="19">
                  <c:v>6.036209368158179</c:v>
                </c:pt>
                <c:pt idx="20">
                  <c:v>6.0157079292561377</c:v>
                </c:pt>
                <c:pt idx="21">
                  <c:v>5.9953452815265464</c:v>
                </c:pt>
                <c:pt idx="22">
                  <c:v>5.9751200203358552</c:v>
                </c:pt>
                <c:pt idx="23">
                  <c:v>5.9550307599408745</c:v>
                </c:pt>
                <c:pt idx="24">
                  <c:v>5.9350761331722826</c:v>
                </c:pt>
                <c:pt idx="25">
                  <c:v>5.9152547911244753</c:v>
                </c:pt>
                <c:pt idx="26">
                  <c:v>5.8955654028515925</c:v>
                </c:pt>
                <c:pt idx="27">
                  <c:v>5.8760066550696202</c:v>
                </c:pt>
                <c:pt idx="28">
                  <c:v>5.8565772518643833</c:v>
                </c:pt>
                <c:pt idx="29">
                  <c:v>5.8372759144053195</c:v>
                </c:pt>
                <c:pt idx="30">
                  <c:v>5.8181013806648991</c:v>
                </c:pt>
                <c:pt idx="31">
                  <c:v>5.799052405143545</c:v>
                </c:pt>
                <c:pt idx="32">
                  <c:v>5.7801277585999529</c:v>
                </c:pt>
                <c:pt idx="33">
                  <c:v>5.7613262277866637</c:v>
                </c:pt>
                <c:pt idx="34">
                  <c:v>5.7426466151907825</c:v>
                </c:pt>
                <c:pt idx="35">
                  <c:v>5.7240877387797324</c:v>
                </c:pt>
                <c:pt idx="36">
                  <c:v>5.7056484317519089</c:v>
                </c:pt>
                <c:pt idx="37">
                  <c:v>5.6873275422921559</c:v>
                </c:pt>
                <c:pt idx="38">
                  <c:v>5.6691239333319157</c:v>
                </c:pt>
                <c:pt idx="39">
                  <c:v>5.6510364823139918</c:v>
                </c:pt>
                <c:pt idx="40">
                  <c:v>5.6330640809617902</c:v>
                </c:pt>
                <c:pt idx="41">
                  <c:v>5.6152056350529431</c:v>
                </c:pt>
                <c:pt idx="42">
                  <c:v>5.5974600641972456</c:v>
                </c:pt>
                <c:pt idx="43">
                  <c:v>5.579826301618767</c:v>
                </c:pt>
                <c:pt idx="44">
                  <c:v>5.5623032939420813</c:v>
                </c:pt>
                <c:pt idx="45">
                  <c:v>5.5448900009825133</c:v>
                </c:pt>
                <c:pt idx="46">
                  <c:v>5.5275853955403029</c:v>
                </c:pt>
                <c:pt idx="47">
                  <c:v>5.5103884631986215</c:v>
                </c:pt>
                <c:pt idx="48">
                  <c:v>5.4932982021253434</c:v>
                </c:pt>
                <c:pt idx="49">
                  <c:v>5.4763136228784886</c:v>
                </c:pt>
                <c:pt idx="50">
                  <c:v>5.4594337482152797</c:v>
                </c:pt>
                <c:pt idx="51">
                  <c:v>5.4426576129046964</c:v>
                </c:pt>
                <c:pt idx="52">
                  <c:v>5.4259842635435005</c:v>
                </c:pt>
                <c:pt idx="53">
                  <c:v>5.4094127583756109</c:v>
                </c:pt>
                <c:pt idx="54">
                  <c:v>5.3929421671147884</c:v>
                </c:pt>
                <c:pt idx="55">
                  <c:v>5.3765715707705546</c:v>
                </c:pt>
                <c:pt idx="56">
                  <c:v>5.3603000614772585</c:v>
                </c:pt>
                <c:pt idx="57">
                  <c:v>5.3441267423262495</c:v>
                </c:pt>
                <c:pt idx="58">
                  <c:v>5.3280507272010746</c:v>
                </c:pt>
                <c:pt idx="59">
                  <c:v>5.3120711406156378</c:v>
                </c:pt>
                <c:pt idx="60">
                  <c:v>5.2961871175552755</c:v>
                </c:pt>
                <c:pt idx="61">
                  <c:v>5.2803978033206551</c:v>
                </c:pt>
                <c:pt idx="62">
                  <c:v>5.2647023533744797</c:v>
                </c:pt>
                <c:pt idx="63">
                  <c:v>5.2490999331908972</c:v>
                </c:pt>
                <c:pt idx="64">
                  <c:v>5.2335897181075977</c:v>
                </c:pt>
                <c:pt idx="65">
                  <c:v>5.2181708931805133</c:v>
                </c:pt>
                <c:pt idx="66">
                  <c:v>5.2028426530410821</c:v>
                </c:pt>
                <c:pt idx="67">
                  <c:v>5.1876042017560247</c:v>
                </c:pt>
                <c:pt idx="68">
                  <c:v>5.1724547526895703</c:v>
                </c:pt>
                <c:pt idx="69">
                  <c:v>5.1573935283680941</c:v>
                </c:pt>
                <c:pt idx="70">
                  <c:v>5.1424197603471171</c:v>
                </c:pt>
                <c:pt idx="71">
                  <c:v>5.1275326890806028</c:v>
                </c:pt>
                <c:pt idx="72">
                  <c:v>5.1127315637925355</c:v>
                </c:pt>
                <c:pt idx="73">
                  <c:v>5.098015642350699</c:v>
                </c:pt>
                <c:pt idx="74">
                  <c:v>5.0833841911426401</c:v>
                </c:pt>
                <c:pt idx="75">
                  <c:v>5.0688364849537608</c:v>
                </c:pt>
                <c:pt idx="76">
                  <c:v>5.0543718068474925</c:v>
                </c:pt>
                <c:pt idx="77">
                  <c:v>5.0399894480475202</c:v>
                </c:pt>
                <c:pt idx="78">
                  <c:v>5.0256887078220105</c:v>
                </c:pt>
                <c:pt idx="79">
                  <c:v>5.0114688933698055</c:v>
                </c:pt>
                <c:pt idx="80">
                  <c:v>4.9973293197085447</c:v>
                </c:pt>
                <c:pt idx="81">
                  <c:v>4.9832693095646698</c:v>
                </c:pt>
                <c:pt idx="82">
                  <c:v>4.9692881932652906</c:v>
                </c:pt>
                <c:pt idx="83">
                  <c:v>4.955385308631854</c:v>
                </c:pt>
                <c:pt idx="84">
                  <c:v>4.9415600008756071</c:v>
                </c:pt>
                <c:pt idx="85">
                  <c:v>4.9278116224947928</c:v>
                </c:pt>
                <c:pt idx="86">
                  <c:v>4.9141395331735627</c:v>
                </c:pt>
                <c:pt idx="87">
                  <c:v>4.9005430996825687</c:v>
                </c:pt>
                <c:pt idx="88">
                  <c:v>4.8870216957811978</c:v>
                </c:pt>
                <c:pt idx="89">
                  <c:v>4.8735747021214229</c:v>
                </c:pt>
                <c:pt idx="90">
                  <c:v>4.860201506153234</c:v>
                </c:pt>
                <c:pt idx="91">
                  <c:v>4.846901502031626</c:v>
                </c:pt>
                <c:pt idx="92">
                  <c:v>4.8336740905251068</c:v>
                </c:pt>
                <c:pt idx="93">
                  <c:v>4.8205186789256995</c:v>
                </c:pt>
                <c:pt idx="94">
                  <c:v>4.8074346809604114</c:v>
                </c:pt>
                <c:pt idx="95">
                  <c:v>4.7944215167041371</c:v>
                </c:pt>
                <c:pt idx="96">
                  <c:v>4.7814786124939834</c:v>
                </c:pt>
                <c:pt idx="97">
                  <c:v>4.7686054008449617</c:v>
                </c:pt>
                <c:pt idx="98">
                  <c:v>4.7558013203670502</c:v>
                </c:pt>
                <c:pt idx="99">
                  <c:v>4.7430658156835888</c:v>
                </c:pt>
                <c:pt idx="100">
                  <c:v>4.7303983373509721</c:v>
                </c:pt>
                <c:pt idx="101">
                  <c:v>4.7177983417796421</c:v>
                </c:pt>
                <c:pt idx="102">
                  <c:v>4.7052652911563184</c:v>
                </c:pt>
                <c:pt idx="103">
                  <c:v>4.692798653367487</c:v>
                </c:pt>
                <c:pt idx="104">
                  <c:v>4.6803979019240849</c:v>
                </c:pt>
                <c:pt idx="105">
                  <c:v>4.6680625158873861</c:v>
                </c:pt>
                <c:pt idx="106">
                  <c:v>4.6557919797960565</c:v>
                </c:pt>
                <c:pt idx="107">
                  <c:v>4.6435857835943439</c:v>
                </c:pt>
                <c:pt idx="108">
                  <c:v>4.6314434225614116</c:v>
                </c:pt>
                <c:pt idx="109">
                  <c:v>4.6193643972417657</c:v>
                </c:pt>
                <c:pt idx="110">
                  <c:v>4.607348213376774</c:v>
                </c:pt>
                <c:pt idx="111">
                  <c:v>4.5953943818372496</c:v>
                </c:pt>
                <c:pt idx="112">
                  <c:v>4.583502418557079</c:v>
                </c:pt>
                <c:pt idx="113">
                  <c:v>4.5716718444678834</c:v>
                </c:pt>
                <c:pt idx="114">
                  <c:v>4.559902185434682</c:v>
                </c:pt>
                <c:pt idx="115">
                  <c:v>4.5481929721925525</c:v>
                </c:pt>
                <c:pt idx="116">
                  <c:v>4.5365437402842659</c:v>
                </c:pt>
                <c:pt idx="117">
                  <c:v>4.5249540299988684</c:v>
                </c:pt>
                <c:pt idx="118">
                  <c:v>4.5134233863112119</c:v>
                </c:pt>
                <c:pt idx="119">
                  <c:v>4.5019513588224038</c:v>
                </c:pt>
                <c:pt idx="120">
                  <c:v>4.4905375017011586</c:v>
                </c:pt>
                <c:pt idx="121">
                  <c:v>4.4791813736260471</c:v>
                </c:pt>
                <c:pt idx="122">
                  <c:v>4.4678825377286122</c:v>
                </c:pt>
                <c:pt idx="123">
                  <c:v>4.4566405615373474</c:v>
                </c:pt>
                <c:pt idx="124">
                  <c:v>4.4454550169225167</c:v>
                </c:pt>
                <c:pt idx="125">
                  <c:v>4.4343254800418093</c:v>
                </c:pt>
                <c:pt idx="126">
                  <c:v>4.423251531286799</c:v>
                </c:pt>
                <c:pt idx="127">
                  <c:v>4.412232755230213</c:v>
                </c:pt>
                <c:pt idx="128">
                  <c:v>4.401268740573979</c:v>
                </c:pt>
                <c:pt idx="129">
                  <c:v>4.3903590800980528</c:v>
                </c:pt>
                <c:pt idx="130">
                  <c:v>4.3795033706099957</c:v>
                </c:pt>
                <c:pt idx="131">
                  <c:v>4.3687012128953135</c:v>
                </c:pt>
                <c:pt idx="132">
                  <c:v>4.3579522116685059</c:v>
                </c:pt>
                <c:pt idx="133">
                  <c:v>4.3472559755248597</c:v>
                </c:pt>
                <c:pt idx="134">
                  <c:v>4.336612116892935</c:v>
                </c:pt>
                <c:pt idx="135">
                  <c:v>4.3260202519877522</c:v>
                </c:pt>
                <c:pt idx="136">
                  <c:v>4.315480000764671</c:v>
                </c:pt>
                <c:pt idx="137">
                  <c:v>4.3049909868739231</c:v>
                </c:pt>
                <c:pt idx="138">
                  <c:v>4.2945528376158295</c:v>
                </c:pt>
                <c:pt idx="139">
                  <c:v>4.2841651838966479</c:v>
                </c:pt>
                <c:pt idx="140">
                  <c:v>4.2738276601850735</c:v>
                </c:pt>
                <c:pt idx="141">
                  <c:v>4.2635399044693596</c:v>
                </c:pt>
                <c:pt idx="142">
                  <c:v>4.2533015582150595</c:v>
                </c:pt>
                <c:pt idx="143">
                  <c:v>4.243112266323374</c:v>
                </c:pt>
                <c:pt idx="144">
                  <c:v>4.2329716770900987</c:v>
                </c:pt>
                <c:pt idx="145">
                  <c:v>4.2228794421651559</c:v>
                </c:pt>
                <c:pt idx="146">
                  <c:v>4.2128352165127074</c:v>
                </c:pt>
                <c:pt idx="147">
                  <c:v>4.2028386583718298</c:v>
                </c:pt>
                <c:pt idx="148">
                  <c:v>4.1928894292177548</c:v>
                </c:pt>
                <c:pt idx="149">
                  <c:v>4.1829871937236502</c:v>
                </c:pt>
                <c:pt idx="150">
                  <c:v>4.1731316197229544</c:v>
                </c:pt>
                <c:pt idx="151">
                  <c:v>4.1633223781722295</c:v>
                </c:pt>
                <c:pt idx="152">
                  <c:v>4.1535591431145393</c:v>
                </c:pt>
                <c:pt idx="153">
                  <c:v>4.1438415916433486</c:v>
                </c:pt>
                <c:pt idx="154">
                  <c:v>4.1341694038669221</c:v>
                </c:pt>
                <c:pt idx="155">
                  <c:v>4.12454226287322</c:v>
                </c:pt>
                <c:pt idx="156">
                  <c:v>4.1149598546952868</c:v>
                </c:pt>
                <c:pt idx="157">
                  <c:v>4.1054218682771193</c:v>
                </c:pt>
                <c:pt idx="158">
                  <c:v>4.0959279954400065</c:v>
                </c:pt>
                <c:pt idx="159">
                  <c:v>4.0864779308493411</c:v>
                </c:pt>
                <c:pt idx="160">
                  <c:v>4.0770713719818801</c:v>
                </c:pt>
                <c:pt idx="161">
                  <c:v>4.0677080190934705</c:v>
                </c:pt>
                <c:pt idx="162">
                  <c:v>4.0583875751872007</c:v>
                </c:pt>
                <c:pt idx="163">
                  <c:v>4.0491097459820047</c:v>
                </c:pt>
                <c:pt idx="164">
                  <c:v>4.039874239881688</c:v>
                </c:pt>
                <c:pt idx="165">
                  <c:v>4.030680767944375</c:v>
                </c:pt>
                <c:pt idx="166">
                  <c:v>4.0215290438523832</c:v>
                </c:pt>
                <c:pt idx="167">
                  <c:v>4.0124187838824916</c:v>
                </c:pt>
                <c:pt idx="168">
                  <c:v>4.0033497068766222</c:v>
                </c:pt>
                <c:pt idx="169">
                  <c:v>3.994321534212919</c:v>
                </c:pt>
                <c:pt idx="170">
                  <c:v>3.9853339897772093</c:v>
                </c:pt>
                <c:pt idx="171">
                  <c:v>3.9763867999348617</c:v>
                </c:pt>
                <c:pt idx="172">
                  <c:v>3.9674796935030079</c:v>
                </c:pt>
                <c:pt idx="173">
                  <c:v>3.9586124017231481</c:v>
                </c:pt>
                <c:pt idx="174">
                  <c:v>3.949784658234119</c:v>
                </c:pt>
                <c:pt idx="175">
                  <c:v>3.9409961990454221</c:v>
                </c:pt>
                <c:pt idx="176">
                  <c:v>3.9322467625109097</c:v>
                </c:pt>
                <c:pt idx="177">
                  <c:v>3.9235360893028162</c:v>
                </c:pt>
                <c:pt idx="178">
                  <c:v>3.9148639223861381</c:v>
                </c:pt>
                <c:pt idx="179">
                  <c:v>3.9062300069933524</c:v>
                </c:pt>
                <c:pt idx="180">
                  <c:v>3.8976340905994649</c:v>
                </c:pt>
                <c:pt idx="181">
                  <c:v>3.8890759228973959</c:v>
                </c:pt>
                <c:pt idx="182">
                  <c:v>3.8805552557736775</c:v>
                </c:pt>
                <c:pt idx="183">
                  <c:v>3.8720718432844783</c:v>
                </c:pt>
                <c:pt idx="184">
                  <c:v>3.8636254416319415</c:v>
                </c:pt>
                <c:pt idx="185">
                  <c:v>3.8552158091408266</c:v>
                </c:pt>
                <c:pt idx="186">
                  <c:v>3.8468427062354635</c:v>
                </c:pt>
                <c:pt idx="187">
                  <c:v>3.8385058954169966</c:v>
                </c:pt>
                <c:pt idx="188">
                  <c:v>3.830205141240933</c:v>
                </c:pt>
                <c:pt idx="189">
                  <c:v>3.8219402102949753</c:v>
                </c:pt>
                <c:pt idx="190">
                  <c:v>3.813710871177145</c:v>
                </c:pt>
                <c:pt idx="191">
                  <c:v>3.8055168944741862</c:v>
                </c:pt>
                <c:pt idx="192">
                  <c:v>3.7973580527402446</c:v>
                </c:pt>
                <c:pt idx="193">
                  <c:v>3.7892341204758249</c:v>
                </c:pt>
                <c:pt idx="194">
                  <c:v>3.7811448741070142</c:v>
                </c:pt>
                <c:pt idx="195">
                  <c:v>3.7730900919649719</c:v>
                </c:pt>
                <c:pt idx="196">
                  <c:v>3.7650695542656845</c:v>
                </c:pt>
                <c:pt idx="197">
                  <c:v>3.7570830430899695</c:v>
                </c:pt>
                <c:pt idx="198">
                  <c:v>3.7491303423637437</c:v>
                </c:pt>
                <c:pt idx="199">
                  <c:v>3.7412112378385336</c:v>
                </c:pt>
                <c:pt idx="200">
                  <c:v>3.7333255170722368</c:v>
                </c:pt>
                <c:pt idx="201">
                  <c:v>3.7254729694101258</c:v>
                </c:pt>
                <c:pt idx="202">
                  <c:v>3.7176533859660865</c:v>
                </c:pt>
                <c:pt idx="203">
                  <c:v>3.7098665596040994</c:v>
                </c:pt>
                <c:pt idx="204">
                  <c:v>3.7021122849199464</c:v>
                </c:pt>
                <c:pt idx="205">
                  <c:v>3.6943903582231519</c:v>
                </c:pt>
                <c:pt idx="206">
                  <c:v>3.686700577519149</c:v>
                </c:pt>
                <c:pt idx="207">
                  <c:v>3.6790427424916614</c:v>
                </c:pt>
                <c:pt idx="208">
                  <c:v>3.6714166544853124</c:v>
                </c:pt>
                <c:pt idx="209">
                  <c:v>3.6638221164884457</c:v>
                </c:pt>
                <c:pt idx="210">
                  <c:v>3.6562589331161601</c:v>
                </c:pt>
                <c:pt idx="211">
                  <c:v>3.6487269105935547</c:v>
                </c:pt>
                <c:pt idx="212">
                  <c:v>3.6412258567391773</c:v>
                </c:pt>
                <c:pt idx="213">
                  <c:v>3.633755580948681</c:v>
                </c:pt>
                <c:pt idx="214">
                  <c:v>3.6263158941786782</c:v>
                </c:pt>
                <c:pt idx="215">
                  <c:v>3.6189066089307933</c:v>
                </c:pt>
                <c:pt idx="216">
                  <c:v>3.6115275392359156</c:v>
                </c:pt>
                <c:pt idx="217">
                  <c:v>3.6041785006386333</c:v>
                </c:pt>
                <c:pt idx="218">
                  <c:v>3.596859310181868</c:v>
                </c:pt>
                <c:pt idx="219">
                  <c:v>3.5895697863916909</c:v>
                </c:pt>
                <c:pt idx="220">
                  <c:v>3.5823097492623224</c:v>
                </c:pt>
                <c:pt idx="221">
                  <c:v>3.5750790202413203</c:v>
                </c:pt>
                <c:pt idx="222">
                  <c:v>3.5678774222149352</c:v>
                </c:pt>
                <c:pt idx="223">
                  <c:v>3.560704779493653</c:v>
                </c:pt>
                <c:pt idx="224">
                  <c:v>3.5535609177979075</c:v>
                </c:pt>
                <c:pt idx="225">
                  <c:v>3.5464456642439641</c:v>
                </c:pt>
                <c:pt idx="226">
                  <c:v>3.5393588473299737</c:v>
                </c:pt>
                <c:pt idx="227">
                  <c:v>3.5323002969221933</c:v>
                </c:pt>
                <c:pt idx="228">
                  <c:v>3.5252698442413704</c:v>
                </c:pt>
                <c:pt idx="229">
                  <c:v>3.5182673218492906</c:v>
                </c:pt>
                <c:pt idx="230">
                  <c:v>3.511292563635485</c:v>
                </c:pt>
                <c:pt idx="231">
                  <c:v>3.5043454048040981</c:v>
                </c:pt>
                <c:pt idx="232">
                  <c:v>3.4974256818609026</c:v>
                </c:pt>
                <c:pt idx="233">
                  <c:v>3.4905332326004785</c:v>
                </c:pt>
                <c:pt idx="234">
                  <c:v>3.4836678960935377</c:v>
                </c:pt>
                <c:pt idx="235">
                  <c:v>3.4768295126743967</c:v>
                </c:pt>
                <c:pt idx="236">
                  <c:v>3.4700179239286029</c:v>
                </c:pt>
                <c:pt idx="237">
                  <c:v>3.4632329726806983</c:v>
                </c:pt>
                <c:pt idx="238">
                  <c:v>3.4564745029821298</c:v>
                </c:pt>
                <c:pt idx="239">
                  <c:v>3.4497423600993042</c:v>
                </c:pt>
                <c:pt idx="240">
                  <c:v>3.4430363905017769</c:v>
                </c:pt>
                <c:pt idx="241">
                  <c:v>3.4363564418505819</c:v>
                </c:pt>
                <c:pt idx="242">
                  <c:v>3.4297023629866943</c:v>
                </c:pt>
                <c:pt idx="243">
                  <c:v>3.4230740039196301</c:v>
                </c:pt>
                <c:pt idx="244">
                  <c:v>3.4164712158161752</c:v>
                </c:pt>
                <c:pt idx="245">
                  <c:v>3.409893850989246</c:v>
                </c:pt>
                <c:pt idx="246">
                  <c:v>3.4033417628868787</c:v>
                </c:pt>
                <c:pt idx="247">
                  <c:v>3.3968148060813421</c:v>
                </c:pt>
                <c:pt idx="248">
                  <c:v>3.390312836258381</c:v>
                </c:pt>
                <c:pt idx="249">
                  <c:v>3.3838357102065775</c:v>
                </c:pt>
                <c:pt idx="250">
                  <c:v>3.3773832858068369</c:v>
                </c:pt>
                <c:pt idx="251">
                  <c:v>3.3709554220219955</c:v>
                </c:pt>
                <c:pt idx="252">
                  <c:v>3.3645519788865399</c:v>
                </c:pt>
                <c:pt idx="253">
                  <c:v>3.3581728174964516</c:v>
                </c:pt>
                <c:pt idx="254">
                  <c:v>3.3518177999991621</c:v>
                </c:pt>
                <c:pt idx="255">
                  <c:v>3.3454867895836209</c:v>
                </c:pt>
                <c:pt idx="256">
                  <c:v>3.3391796504704816</c:v>
                </c:pt>
                <c:pt idx="257">
                  <c:v>3.3328962479023923</c:v>
                </c:pt>
                <c:pt idx="258">
                  <c:v>3.3266364481343973</c:v>
                </c:pt>
                <c:pt idx="259">
                  <c:v>3.3204001184244509</c:v>
                </c:pt>
                <c:pt idx="260">
                  <c:v>3.3141871270240304</c:v>
                </c:pt>
                <c:pt idx="261">
                  <c:v>3.307997343168863</c:v>
                </c:pt>
                <c:pt idx="262">
                  <c:v>3.301830637069747</c:v>
                </c:pt>
                <c:pt idx="263">
                  <c:v>3.295686879903482</c:v>
                </c:pt>
                <c:pt idx="264">
                  <c:v>3.2895659438039</c:v>
                </c:pt>
                <c:pt idx="265">
                  <c:v>3.2834677018529921</c:v>
                </c:pt>
                <c:pt idx="266">
                  <c:v>3.2773920280721383</c:v>
                </c:pt>
                <c:pt idx="267">
                  <c:v>3.27133879741343</c:v>
                </c:pt>
                <c:pt idx="268">
                  <c:v>3.2653078857510929</c:v>
                </c:pt>
                <c:pt idx="269">
                  <c:v>3.2592991698730023</c:v>
                </c:pt>
                <c:pt idx="270">
                  <c:v>3.2533125274722905</c:v>
                </c:pt>
                <c:pt idx="271">
                  <c:v>3.2473478371390514</c:v>
                </c:pt>
                <c:pt idx="272">
                  <c:v>3.2414049783521306</c:v>
                </c:pt>
                <c:pt idx="273">
                  <c:v>3.235483831471007</c:v>
                </c:pt>
                <c:pt idx="274">
                  <c:v>3.2295842777277675</c:v>
                </c:pt>
                <c:pt idx="275">
                  <c:v>3.2237061992191625</c:v>
                </c:pt>
                <c:pt idx="276">
                  <c:v>3.2178494788987537</c:v>
                </c:pt>
                <c:pt idx="277">
                  <c:v>3.2120140005691447</c:v>
                </c:pt>
                <c:pt idx="278">
                  <c:v>3.206199648874295</c:v>
                </c:pt>
                <c:pt idx="279">
                  <c:v>3.2004063092919206</c:v>
                </c:pt>
                <c:pt idx="280">
                  <c:v>3.1946338681259725</c:v>
                </c:pt>
                <c:pt idx="281">
                  <c:v>3.1888822124992022</c:v>
                </c:pt>
                <c:pt idx="282">
                  <c:v>3.1831512303458021</c:v>
                </c:pt>
                <c:pt idx="283">
                  <c:v>3.1774408104041258</c:v>
                </c:pt>
                <c:pt idx="284">
                  <c:v>3.1717508422094909</c:v>
                </c:pt>
                <c:pt idx="285">
                  <c:v>3.1660812160870528</c:v>
                </c:pt>
                <c:pt idx="286">
                  <c:v>3.1604318231447612</c:v>
                </c:pt>
                <c:pt idx="287">
                  <c:v>3.1548025552663868</c:v>
                </c:pt>
                <c:pt idx="288">
                  <c:v>3.1491933051046228</c:v>
                </c:pt>
                <c:pt idx="289">
                  <c:v>3.1436039660742647</c:v>
                </c:pt>
                <c:pt idx="290">
                  <c:v>3.1380344323454565</c:v>
                </c:pt>
                <c:pt idx="291">
                  <c:v>3.1324845988370131</c:v>
                </c:pt>
                <c:pt idx="292">
                  <c:v>3.1269543612098105</c:v>
                </c:pt>
                <c:pt idx="293">
                  <c:v>3.1214436158602465</c:v>
                </c:pt>
                <c:pt idx="294">
                  <c:v>3.1159522599137723</c:v>
                </c:pt>
                <c:pt idx="295">
                  <c:v>3.1104801912184894</c:v>
                </c:pt>
                <c:pt idx="296">
                  <c:v>3.1050273083388178</c:v>
                </c:pt>
                <c:pt idx="297">
                  <c:v>3.0995935105492247</c:v>
                </c:pt>
              </c:numCache>
            </c:numRef>
          </c:xVal>
          <c:yVal>
            <c:numRef>
              <c:f>'Br Data'!$T$5:$T$302</c:f>
              <c:numCache>
                <c:formatCode>0.00E+00</c:formatCode>
                <c:ptCount val="298"/>
                <c:pt idx="0">
                  <c:v>1</c:v>
                </c:pt>
                <c:pt idx="1">
                  <c:v>0.99103536238004608</c:v>
                </c:pt>
                <c:pt idx="2">
                  <c:v>0.97810952559325293</c:v>
                </c:pt>
                <c:pt idx="3">
                  <c:v>0.96153342238251183</c:v>
                </c:pt>
                <c:pt idx="4">
                  <c:v>0.94164380274996762</c:v>
                </c:pt>
                <c:pt idx="5">
                  <c:v>0.91879572373186946</c:v>
                </c:pt>
                <c:pt idx="6">
                  <c:v>0.8933557222204136</c:v>
                </c:pt>
                <c:pt idx="7">
                  <c:v>0.86569574154440243</c:v>
                </c:pt>
                <c:pt idx="8">
                  <c:v>0.83618782995667518</c:v>
                </c:pt>
                <c:pt idx="9">
                  <c:v>0.80519958699338734</c:v>
                </c:pt>
                <c:pt idx="10">
                  <c:v>0.77309030270927204</c:v>
                </c:pt>
                <c:pt idx="11">
                  <c:v>0.74020771492076265</c:v>
                </c:pt>
                <c:pt idx="12">
                  <c:v>0.70688529988914495</c:v>
                </c:pt>
                <c:pt idx="13">
                  <c:v>0.67344001087098493</c:v>
                </c:pt>
                <c:pt idx="14">
                  <c:v>0.64017038483318744</c:v>
                </c:pt>
                <c:pt idx="15">
                  <c:v>0.60735494842001458</c:v>
                </c:pt>
                <c:pt idx="16">
                  <c:v>0.57525086805299397</c:v>
                </c:pt>
                <c:pt idx="17">
                  <c:v>0.54409280409886995</c:v>
                </c:pt>
                <c:pt idx="18">
                  <c:v>0.51409194388204571</c:v>
                </c:pt>
                <c:pt idx="19">
                  <c:v>0.48543520179069499</c:v>
                </c:pt>
                <c:pt idx="20">
                  <c:v>0.4582845860136765</c:v>
                </c:pt>
                <c:pt idx="21">
                  <c:v>0.43277674005391198</c:v>
                </c:pt>
                <c:pt idx="22">
                  <c:v>0.40902267288954874</c:v>
                </c:pt>
                <c:pt idx="23">
                  <c:v>0.38710769453315236</c:v>
                </c:pt>
                <c:pt idx="24">
                  <c:v>0.36709157399473408</c:v>
                </c:pt>
                <c:pt idx="25">
                  <c:v>0.3490089346394521</c:v>
                </c:pt>
                <c:pt idx="26">
                  <c:v>0.33286989807895728</c:v>
                </c:pt>
                <c:pt idx="27">
                  <c:v>0.31866098251315889</c:v>
                </c:pt>
                <c:pt idx="28">
                  <c:v>0.30634625531432502</c:v>
                </c:pt>
                <c:pt idx="29">
                  <c:v>0.29586873305695327</c:v>
                </c:pt>
                <c:pt idx="30">
                  <c:v>0.28715201553925285</c:v>
                </c:pt>
                <c:pt idx="31">
                  <c:v>0.28010213395389727</c:v>
                </c:pt>
                <c:pt idx="32">
                  <c:v>0.27460958752589582</c:v>
                </c:pt>
                <c:pt idx="33">
                  <c:v>0.27055153786229091</c:v>
                </c:pt>
                <c:pt idx="34">
                  <c:v>0.26779412611388331</c:v>
                </c:pt>
                <c:pt idx="35">
                  <c:v>0.26619487494225003</c:v>
                </c:pt>
                <c:pt idx="36">
                  <c:v>0.26560513527865443</c:v>
                </c:pt>
                <c:pt idx="37">
                  <c:v>0.26587253697506447</c:v>
                </c:pt>
                <c:pt idx="38">
                  <c:v>0.2668434026664469</c:v>
                </c:pt>
                <c:pt idx="39">
                  <c:v>0.26836508543905369</c:v>
                </c:pt>
                <c:pt idx="40">
                  <c:v>0.27028819315693375</c:v>
                </c:pt>
                <c:pt idx="41">
                  <c:v>0.27246866543875053</c:v>
                </c:pt>
                <c:pt idx="42">
                  <c:v>0.27476967317974255</c:v>
                </c:pt>
                <c:pt idx="43">
                  <c:v>0.27706331504404841</c:v>
                </c:pt>
                <c:pt idx="44">
                  <c:v>0.27923209036264751</c:v>
                </c:pt>
                <c:pt idx="45">
                  <c:v>0.28117013320658168</c:v>
                </c:pt>
                <c:pt idx="46">
                  <c:v>0.28278419790457487</c:v>
                </c:pt>
                <c:pt idx="47">
                  <c:v>0.28399439178147545</c:v>
                </c:pt>
                <c:pt idx="48">
                  <c:v>0.28473465625743322</c:v>
                </c:pt>
                <c:pt idx="49">
                  <c:v>0.28495300252630967</c:v>
                </c:pt>
                <c:pt idx="50">
                  <c:v>0.2846115126996957</c:v>
                </c:pt>
                <c:pt idx="51">
                  <c:v>0.2836861214515306</c:v>
                </c:pt>
                <c:pt idx="52">
                  <c:v>0.28216619674152849</c:v>
                </c:pt>
                <c:pt idx="53">
                  <c:v>0.28005394106925036</c:v>
                </c:pt>
                <c:pt idx="54">
                  <c:v>0.27736363687548987</c:v>
                </c:pt>
                <c:pt idx="55">
                  <c:v>0.27412076114820072</c:v>
                </c:pt>
                <c:pt idx="56">
                  <c:v>0.27036099501486827</c:v>
                </c:pt>
                <c:pt idx="57">
                  <c:v>0.26612915414168442</c:v>
                </c:pt>
                <c:pt idx="58">
                  <c:v>0.2614780651613452</c:v>
                </c:pt>
                <c:pt idx="59">
                  <c:v>0.25646741218140207</c:v>
                </c:pt>
                <c:pt idx="60">
                  <c:v>0.25116257576204543</c:v>
                </c:pt>
                <c:pt idx="61">
                  <c:v>0.24563348468390422</c:v>
                </c:pt>
                <c:pt idx="62">
                  <c:v>0.23995349844597122</c:v>
                </c:pt>
                <c:pt idx="63">
                  <c:v>0.23419833583660724</c:v>
                </c:pt>
                <c:pt idx="64">
                  <c:v>0.22844506220019364</c:v>
                </c:pt>
                <c:pt idx="65">
                  <c:v>0.22277114526846628</c:v>
                </c:pt>
                <c:pt idx="66">
                  <c:v>0.21725358672058068</c:v>
                </c:pt>
                <c:pt idx="67">
                  <c:v>0.21196813405335546</c:v>
                </c:pt>
                <c:pt idx="68">
                  <c:v>0.20698857494557463</c:v>
                </c:pt>
                <c:pt idx="69">
                  <c:v>0.2023861141384056</c:v>
                </c:pt>
                <c:pt idx="70">
                  <c:v>0.19822883096667371</c:v>
                </c:pt>
                <c:pt idx="71">
                  <c:v>0.19458121408991483</c:v>
                </c:pt>
                <c:pt idx="72">
                  <c:v>0.19150376870108315</c:v>
                </c:pt>
                <c:pt idx="73">
                  <c:v>0.18905269053929941</c:v>
                </c:pt>
                <c:pt idx="74">
                  <c:v>0.18727960039263894</c:v>
                </c:pt>
                <c:pt idx="75">
                  <c:v>0.18623133243305093</c:v>
                </c:pt>
                <c:pt idx="76">
                  <c:v>0.18594976965353266</c:v>
                </c:pt>
                <c:pt idx="77">
                  <c:v>0.18647171984909638</c:v>
                </c:pt>
                <c:pt idx="78">
                  <c:v>0.18782882596290632</c:v>
                </c:pt>
                <c:pt idx="79">
                  <c:v>0.19004750517073282</c:v>
                </c:pt>
                <c:pt idx="80">
                  <c:v>0.19314891176161658</c:v>
                </c:pt>
                <c:pt idx="81">
                  <c:v>0.19714891965125098</c:v>
                </c:pt>
                <c:pt idx="82">
                  <c:v>0.20205812119950201</c:v>
                </c:pt>
                <c:pt idx="83">
                  <c:v>0.20788183985783559</c:v>
                </c:pt>
                <c:pt idx="84">
                  <c:v>0.21462015501413695</c:v>
                </c:pt>
                <c:pt idx="85">
                  <c:v>0.222267938200679</c:v>
                </c:pt>
                <c:pt idx="86">
                  <c:v>0.23081490056158374</c:v>
                </c:pt>
                <c:pt idx="87">
                  <c:v>0.24024565211701188</c:v>
                </c:pt>
                <c:pt idx="88">
                  <c:v>0.25053977389706139</c:v>
                </c:pt>
                <c:pt idx="89">
                  <c:v>0.26167190443674554</c:v>
                </c:pt>
                <c:pt idx="90">
                  <c:v>0.27361184241829789</c:v>
                </c:pt>
                <c:pt idx="91">
                  <c:v>0.28632466741515195</c:v>
                </c:pt>
                <c:pt idx="92">
                  <c:v>0.29977088073599772</c:v>
                </c:pt>
                <c:pt idx="93">
                  <c:v>0.31390656829158659</c:v>
                </c:pt>
                <c:pt idx="94">
                  <c:v>0.32868358722129115</c:v>
                </c:pt>
                <c:pt idx="95">
                  <c:v>0.34404977773163437</c:v>
                </c:pt>
                <c:pt idx="96">
                  <c:v>0.35994920122887603</c:v>
                </c:pt>
                <c:pt idx="97">
                  <c:v>0.37632240538795453</c:v>
                </c:pt>
                <c:pt idx="98">
                  <c:v>0.39310671630672878</c:v>
                </c:pt>
                <c:pt idx="99">
                  <c:v>0.41023655736497966</c:v>
                </c:pt>
                <c:pt idx="100">
                  <c:v>0.42764379385876838</c:v>
                </c:pt>
                <c:pt idx="101">
                  <c:v>0.44525810192961318</c:v>
                </c:pt>
                <c:pt idx="102">
                  <c:v>0.4630073597700835</c:v>
                </c:pt>
                <c:pt idx="103">
                  <c:v>0.48081805857793886</c:v>
                </c:pt>
                <c:pt idx="104">
                  <c:v>0.49861573026254707</c:v>
                </c:pt>
                <c:pt idx="105">
                  <c:v>0.5163253884920721</c:v>
                </c:pt>
                <c:pt idx="106">
                  <c:v>0.5338719793168788</c:v>
                </c:pt>
                <c:pt idx="107">
                  <c:v>0.55118083732180634</c:v>
                </c:pt>
                <c:pt idx="108">
                  <c:v>0.56817814305198544</c:v>
                </c:pt>
                <c:pt idx="109">
                  <c:v>0.58479137732833253</c:v>
                </c:pt>
                <c:pt idx="110">
                  <c:v>0.60094976801964939</c:v>
                </c:pt>
                <c:pt idx="111">
                  <c:v>0.61658472486877336</c:v>
                </c:pt>
                <c:pt idx="112">
                  <c:v>0.63163025807750828</c:v>
                </c:pt>
                <c:pt idx="113">
                  <c:v>0.64602337653510178</c:v>
                </c:pt>
                <c:pt idx="114">
                  <c:v>0.65970446182246756</c:v>
                </c:pt>
                <c:pt idx="115">
                  <c:v>0.67261761443224755</c:v>
                </c:pt>
                <c:pt idx="116">
                  <c:v>0.6847109690056421</c:v>
                </c:pt>
                <c:pt idx="117">
                  <c:v>0.69593697579215541</c:v>
                </c:pt>
                <c:pt idx="118">
                  <c:v>0.70625264597914716</c:v>
                </c:pt>
                <c:pt idx="119">
                  <c:v>0.71561975900517383</c:v>
                </c:pt>
                <c:pt idx="120">
                  <c:v>0.72400503045514741</c:v>
                </c:pt>
                <c:pt idx="121">
                  <c:v>0.73138023962735066</c:v>
                </c:pt>
                <c:pt idx="122">
                  <c:v>0.73772231635352437</c:v>
                </c:pt>
                <c:pt idx="123">
                  <c:v>0.74301338713554199</c:v>
                </c:pt>
                <c:pt idx="124">
                  <c:v>0.74724078112722048</c:v>
                </c:pt>
                <c:pt idx="125">
                  <c:v>0.75039699693200224</c:v>
                </c:pt>
                <c:pt idx="126">
                  <c:v>0.75247963159910658</c:v>
                </c:pt>
                <c:pt idx="127">
                  <c:v>0.75349127357828549</c:v>
                </c:pt>
                <c:pt idx="128">
                  <c:v>0.75343936173170434</c:v>
                </c:pt>
                <c:pt idx="129">
                  <c:v>0.75233601279756424</c:v>
                </c:pt>
                <c:pt idx="130">
                  <c:v>0.75019781995190737</c:v>
                </c:pt>
                <c:pt idx="131">
                  <c:v>0.74704562532056407</c:v>
                </c:pt>
                <c:pt idx="132">
                  <c:v>0.74290426945277499</c:v>
                </c:pt>
                <c:pt idx="133">
                  <c:v>0.73780232088094932</c:v>
                </c:pt>
                <c:pt idx="134">
                  <c:v>0.73177178895943706</c:v>
                </c:pt>
                <c:pt idx="135">
                  <c:v>0.72484782319993379</c:v>
                </c:pt>
                <c:pt idx="136">
                  <c:v>0.71706840230485636</c:v>
                </c:pt>
                <c:pt idx="137">
                  <c:v>0.70847401604602789</c:v>
                </c:pt>
                <c:pt idx="138">
                  <c:v>0.69910734304634747</c:v>
                </c:pt>
                <c:pt idx="139">
                  <c:v>0.68901292740173747</c:v>
                </c:pt>
                <c:pt idx="140">
                  <c:v>0.67823685693209035</c:v>
                </c:pt>
                <c:pt idx="141">
                  <c:v>0.66682644567809701</c:v>
                </c:pt>
                <c:pt idx="142">
                  <c:v>0.65482992306871901</c:v>
                </c:pt>
                <c:pt idx="143">
                  <c:v>0.64229613197679558</c:v>
                </c:pt>
                <c:pt idx="144">
                  <c:v>0.62927423766040069</c:v>
                </c:pt>
                <c:pt idx="145">
                  <c:v>0.61581344936022941</c:v>
                </c:pt>
                <c:pt idx="146">
                  <c:v>0.60196275609079641</c:v>
                </c:pt>
                <c:pt idx="147">
                  <c:v>0.58777067793002735</c:v>
                </c:pt>
                <c:pt idx="148">
                  <c:v>0.57328503387994423</c:v>
                </c:pt>
                <c:pt idx="149">
                  <c:v>0.55855272714449766</c:v>
                </c:pt>
                <c:pt idx="150">
                  <c:v>0.54361954845066229</c:v>
                </c:pt>
                <c:pt idx="151">
                  <c:v>0.52852999782838928</c:v>
                </c:pt>
                <c:pt idx="152">
                  <c:v>0.51332712506600919</c:v>
                </c:pt>
                <c:pt idx="153">
                  <c:v>0.49805238887079484</c:v>
                </c:pt>
                <c:pt idx="154">
                  <c:v>0.48274553459212721</c:v>
                </c:pt>
                <c:pt idx="155">
                  <c:v>0.46744449020669621</c:v>
                </c:pt>
                <c:pt idx="156">
                  <c:v>0.45218528012325904</c:v>
                </c:pt>
                <c:pt idx="157">
                  <c:v>0.43700195623779625</c:v>
                </c:pt>
                <c:pt idx="158">
                  <c:v>0.42192654555993941</c:v>
                </c:pt>
                <c:pt idx="159">
                  <c:v>0.40698901363687057</c:v>
                </c:pt>
                <c:pt idx="160">
                  <c:v>0.39221724292217469</c:v>
                </c:pt>
                <c:pt idx="161">
                  <c:v>0.37763702517346631</c:v>
                </c:pt>
                <c:pt idx="162">
                  <c:v>0.3632720669133192</c:v>
                </c:pt>
                <c:pt idx="163">
                  <c:v>0.34914400695279696</c:v>
                </c:pt>
                <c:pt idx="164">
                  <c:v>0.33527244495409791</c:v>
                </c:pt>
                <c:pt idx="165">
                  <c:v>0.32167497999847372</c:v>
                </c:pt>
                <c:pt idx="166">
                  <c:v>0.30836725812589821</c:v>
                </c:pt>
                <c:pt idx="167">
                  <c:v>0.29536302782328955</c:v>
                </c:pt>
                <c:pt idx="168">
                  <c:v>0.28267420245735353</c:v>
                </c:pt>
                <c:pt idx="169">
                  <c:v>0.27031092867525341</c:v>
                </c:pt>
                <c:pt idx="170">
                  <c:v>0.25828165983002072</c:v>
                </c:pt>
                <c:pt idx="171">
                  <c:v>0.24659323352750637</c:v>
                </c:pt>
                <c:pt idx="172">
                  <c:v>0.23525095243587385</c:v>
                </c:pt>
                <c:pt idx="173">
                  <c:v>0.22425866754713367</c:v>
                </c:pt>
                <c:pt idx="174">
                  <c:v>0.21361886313135411</c:v>
                </c:pt>
                <c:pt idx="175">
                  <c:v>0.20333274267772045</c:v>
                </c:pt>
                <c:pt idx="176">
                  <c:v>0.19340031517124953</c:v>
                </c:pt>
                <c:pt idx="177">
                  <c:v>0.1838204811096549</c:v>
                </c:pt>
                <c:pt idx="178">
                  <c:v>0.17459111772005123</c:v>
                </c:pt>
                <c:pt idx="179">
                  <c:v>0.16570916289053064</c:v>
                </c:pt>
                <c:pt idx="180">
                  <c:v>0.15717069738527817</c:v>
                </c:pt>
                <c:pt idx="181">
                  <c:v>0.14897102496454825</c:v>
                </c:pt>
                <c:pt idx="182">
                  <c:v>0.14110475008152268</c:v>
                </c:pt>
                <c:pt idx="183">
                  <c:v>0.13356585287636707</c:v>
                </c:pt>
                <c:pt idx="184">
                  <c:v>0.1263477612342844</c:v>
                </c:pt>
                <c:pt idx="185">
                  <c:v>0.11944341971751771</c:v>
                </c:pt>
                <c:pt idx="186">
                  <c:v>0.11284535522236613</c:v>
                </c:pt>
                <c:pt idx="187">
                  <c:v>0.10654573925001359</c:v>
                </c:pt>
                <c:pt idx="188">
                  <c:v>0.1005364467151925</c:v>
                </c:pt>
                <c:pt idx="189">
                  <c:v>9.48091112487289E-2</c:v>
                </c:pt>
                <c:pt idx="190">
                  <c:v>8.9355176979306492E-2</c:v>
                </c:pt>
                <c:pt idx="191">
                  <c:v>8.4165946806016162E-2</c:v>
                </c:pt>
                <c:pt idx="192">
                  <c:v>7.9232627197080366E-2</c:v>
                </c:pt>
                <c:pt idx="193">
                  <c:v>7.4546369570615154E-2</c:v>
                </c:pt>
                <c:pt idx="194">
                  <c:v>7.0098308331789858E-2</c:v>
                </c:pt>
                <c:pt idx="195">
                  <c:v>6.5879595656328935E-2</c:v>
                </c:pt>
                <c:pt idx="196">
                  <c:v>6.1881433123775816E-2</c:v>
                </c:pt>
                <c:pt idx="197">
                  <c:v>5.8095100314937267E-2</c:v>
                </c:pt>
                <c:pt idx="198">
                  <c:v>5.4511980497152952E-2</c:v>
                </c:pt>
                <c:pt idx="199">
                  <c:v>5.1123583528165269E-2</c:v>
                </c:pt>
                <c:pt idx="200">
                  <c:v>4.7921566114567812E-2</c:v>
                </c:pt>
                <c:pt idx="201">
                  <c:v>4.4897749564944446E-2</c:v>
                </c:pt>
                <c:pt idx="202">
                  <c:v>4.204413517962638E-2</c:v>
                </c:pt>
                <c:pt idx="203">
                  <c:v>3.9352917420429415E-2</c:v>
                </c:pt>
                <c:pt idx="204">
                  <c:v>3.6816495003165216E-2</c:v>
                </c:pt>
                <c:pt idx="205">
                  <c:v>3.4427480054671826E-2</c:v>
                </c:pt>
                <c:pt idx="206">
                  <c:v>3.2178705473780163E-2</c:v>
                </c:pt>
                <c:pt idx="207">
                  <c:v>3.0063230632856965E-2</c:v>
                </c:pt>
                <c:pt idx="208">
                  <c:v>2.8074345552603189E-2</c:v>
                </c:pt>
                <c:pt idx="209">
                  <c:v>2.6205573678961872E-2</c:v>
                </c:pt>
                <c:pt idx="210">
                  <c:v>2.4450673385902063E-2</c:v>
                </c:pt>
                <c:pt idx="211">
                  <c:v>2.2803638323055167E-2</c:v>
                </c:pt>
                <c:pt idx="212">
                  <c:v>2.1258696721728032E-2</c:v>
                </c:pt>
                <c:pt idx="213">
                  <c:v>1.9810309767193751E-2</c:v>
                </c:pt>
                <c:pt idx="214">
                  <c:v>1.8453169139499438E-2</c:v>
                </c:pt>
                <c:pt idx="215">
                  <c:v>1.7182193819274376E-2</c:v>
                </c:pt>
                <c:pt idx="216">
                  <c:v>1.5992526249012554E-2</c:v>
                </c:pt>
                <c:pt idx="217">
                  <c:v>1.4879527934757605E-2</c:v>
                </c:pt>
                <c:pt idx="218">
                  <c:v>1.3838774567180266E-2</c:v>
                </c:pt>
                <c:pt idx="219">
                  <c:v>1.2866050735443021E-2</c:v>
                </c:pt>
                <c:pt idx="220">
                  <c:v>1.195734430184389E-2</c:v>
                </c:pt>
                <c:pt idx="221">
                  <c:v>1.1108840499746187E-2</c:v>
                </c:pt>
                <c:pt idx="222">
                  <c:v>1.0316915812323461E-2</c:v>
                </c:pt>
                <c:pt idx="223">
                  <c:v>9.5781316844394011E-3</c:v>
                </c:pt>
                <c:pt idx="224">
                  <c:v>8.8892281155568235E-3</c:v>
                </c:pt>
                <c:pt idx="225">
                  <c:v>8.2471171768074645E-3</c:v>
                </c:pt>
                <c:pt idx="226">
                  <c:v>7.6488764911216795E-3</c:v>
                </c:pt>
                <c:pt idx="227">
                  <c:v>7.091742711410152E-3</c:v>
                </c:pt>
                <c:pt idx="228">
                  <c:v>6.5731050277999178E-3</c:v>
                </c:pt>
                <c:pt idx="229">
                  <c:v>6.0904987314117816E-3</c:v>
                </c:pt>
                <c:pt idx="230">
                  <c:v>5.6415988589269429E-3</c:v>
                </c:pt>
                <c:pt idx="231">
                  <c:v>5.2242139389071587E-3</c:v>
                </c:pt>
                <c:pt idx="232">
                  <c:v>4.8362798581122659E-3</c:v>
                </c:pt>
                <c:pt idx="233">
                  <c:v>4.4758538632941091E-3</c:v>
                </c:pt>
                <c:pt idx="234">
                  <c:v>4.1411087115509884E-3</c:v>
                </c:pt>
                <c:pt idx="235">
                  <c:v>3.8303269800310825E-3</c:v>
                </c:pt>
                <c:pt idx="236">
                  <c:v>3.5418955437700951E-3</c:v>
                </c:pt>
                <c:pt idx="237">
                  <c:v>3.2743002285225073E-3</c:v>
                </c:pt>
                <c:pt idx="238">
                  <c:v>3.0261206438288862E-3</c:v>
                </c:pt>
                <c:pt idx="239">
                  <c:v>2.7960251999834709E-3</c:v>
                </c:pt>
                <c:pt idx="240">
                  <c:v>2.58276631112042E-3</c:v>
                </c:pt>
                <c:pt idx="241">
                  <c:v>2.3851757856603608E-3</c:v>
                </c:pt>
                <c:pt idx="242">
                  <c:v>2.2021604039296149E-3</c:v>
                </c:pt>
                <c:pt idx="243">
                  <c:v>2.032697682140898E-3</c:v>
                </c:pt>
                <c:pt idx="244">
                  <c:v>1.8758318207875004E-3</c:v>
                </c:pt>
                <c:pt idx="245">
                  <c:v>1.7306698350559723E-3</c:v>
                </c:pt>
                <c:pt idx="246">
                  <c:v>1.596377863962832E-3</c:v>
                </c:pt>
                <c:pt idx="247">
                  <c:v>1.4721776545731627E-3</c:v>
                </c:pt>
                <c:pt idx="248">
                  <c:v>1.3573432171457519E-3</c:v>
                </c:pt>
                <c:pt idx="249">
                  <c:v>1.2511976466576247E-3</c:v>
                </c:pt>
                <c:pt idx="250">
                  <c:v>1.1531101058462644E-3</c:v>
                </c:pt>
                <c:pt idx="251">
                  <c:v>1.0624929647643502E-3</c:v>
                </c:pt>
                <c:pt idx="252">
                  <c:v>9.7879909148313577E-4</c:v>
                </c:pt>
                <c:pt idx="253">
                  <c:v>9.0151928863577754E-4</c:v>
                </c:pt>
                <c:pt idx="254">
                  <c:v>8.3017987028774769E-4</c:v>
                </c:pt>
                <c:pt idx="255">
                  <c:v>7.6434037357731249E-4</c:v>
                </c:pt>
                <c:pt idx="256">
                  <c:v>7.0359139965735457E-4</c:v>
                </c:pt>
                <c:pt idx="257">
                  <c:v>6.4755257832081964E-4</c:v>
                </c:pt>
                <c:pt idx="258">
                  <c:v>5.958706509900638E-4</c:v>
                </c:pt>
                <c:pt idx="259">
                  <c:v>5.4821766648549021E-4</c:v>
                </c:pt>
                <c:pt idx="260">
                  <c:v>5.0428928446896878E-4</c:v>
                </c:pt>
                <c:pt idx="261">
                  <c:v>4.6380318120368372E-4</c:v>
                </c:pt>
                <c:pt idx="262">
                  <c:v>4.2649755270248704E-4</c:v>
                </c:pt>
                <c:pt idx="263">
                  <c:v>3.9212971022095492E-4</c:v>
                </c:pt>
                <c:pt idx="264">
                  <c:v>3.6047476339899534E-4</c:v>
                </c:pt>
                <c:pt idx="265">
                  <c:v>3.3132438636589856E-4</c:v>
                </c:pt>
                <c:pt idx="266">
                  <c:v>3.0448566238860003E-4</c:v>
                </c:pt>
                <c:pt idx="267">
                  <c:v>2.7978000270363022E-4</c:v>
                </c:pt>
                <c:pt idx="268">
                  <c:v>2.5704213544914471E-4</c:v>
                </c:pt>
                <c:pt idx="269">
                  <c:v>2.3611916067964718E-4</c:v>
                </c:pt>
                <c:pt idx="270">
                  <c:v>2.1686966768882915E-4</c:v>
                </c:pt>
                <c:pt idx="271">
                  <c:v>1.9916291100942658E-4</c:v>
                </c:pt>
                <c:pt idx="272">
                  <c:v>1.8287804156936251E-4</c:v>
                </c:pt>
                <c:pt idx="273">
                  <c:v>1.6790338976488162E-4</c:v>
                </c:pt>
                <c:pt idx="274">
                  <c:v>1.5413579723345678E-4</c:v>
                </c:pt>
                <c:pt idx="275">
                  <c:v>1.414799944017225E-4</c:v>
                </c:pt>
                <c:pt idx="276">
                  <c:v>1.2984802090024408E-4</c:v>
                </c:pt>
                <c:pt idx="277">
                  <c:v>1.1915868619077888E-4</c:v>
                </c:pt>
                <c:pt idx="278">
                  <c:v>1.0933706783997871E-4</c:v>
                </c:pt>
                <c:pt idx="279">
                  <c:v>1.0031404502799807E-4</c:v>
                </c:pt>
                <c:pt idx="280">
                  <c:v>9.2025865046024735E-5</c:v>
                </c:pt>
                <c:pt idx="281">
                  <c:v>8.4413740542266743E-5</c:v>
                </c:pt>
                <c:pt idx="282">
                  <c:v>7.7423475607033893E-5</c:v>
                </c:pt>
                <c:pt idx="283">
                  <c:v>7.1005118660628837E-5</c:v>
                </c:pt>
                <c:pt idx="284">
                  <c:v>6.5112640455420627E-5</c:v>
                </c:pt>
                <c:pt idx="285">
                  <c:v>5.9703635426217111E-5</c:v>
                </c:pt>
                <c:pt idx="286">
                  <c:v>5.4739044827232176E-5</c:v>
                </c:pt>
                <c:pt idx="287">
                  <c:v>5.0182900171201605E-5</c:v>
                </c:pt>
                <c:pt idx="288">
                  <c:v>4.6002085546903455E-5</c:v>
                </c:pt>
                <c:pt idx="289">
                  <c:v>4.216611751274351E-5</c:v>
                </c:pt>
                <c:pt idx="290">
                  <c:v>3.8646941363397249E-5</c:v>
                </c:pt>
                <c:pt idx="291">
                  <c:v>3.5418742572018183E-5</c:v>
                </c:pt>
                <c:pt idx="292">
                  <c:v>3.2457772381592391E-5</c:v>
                </c:pt>
                <c:pt idx="293">
                  <c:v>2.9742186463835336E-5</c:v>
                </c:pt>
                <c:pt idx="294">
                  <c:v>2.7251895845464681E-5</c:v>
                </c:pt>
                <c:pt idx="295">
                  <c:v>2.4968429042318632E-5</c:v>
                </c:pt>
                <c:pt idx="296">
                  <c:v>2.2874804739113368E-5</c:v>
                </c:pt>
                <c:pt idx="297">
                  <c:v>2.0955414170526104E-5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75A-8A12-9930C646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B3LYP//def2-TZVPD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>
                    <a:outerShdw blurRad="50800" dist="50800" dir="5400000" algn="ctr" rotWithShape="0">
                      <a:schemeClr val="bg1"/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'Br Data'!$L$5:$L$168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2.6377891791044701</c:v>
                      </c:pt>
                      <c:pt idx="1">
                        <c:v>2.6886567164179098</c:v>
                      </c:pt>
                      <c:pt idx="2">
                        <c:v>2.7432462686567098</c:v>
                      </c:pt>
                      <c:pt idx="3">
                        <c:v>2.7978358208955201</c:v>
                      </c:pt>
                      <c:pt idx="4">
                        <c:v>2.8524253731343201</c:v>
                      </c:pt>
                      <c:pt idx="5">
                        <c:v>2.9070149253731299</c:v>
                      </c:pt>
                      <c:pt idx="6">
                        <c:v>2.9616044776119401</c:v>
                      </c:pt>
                      <c:pt idx="7">
                        <c:v>3.0161940298507401</c:v>
                      </c:pt>
                      <c:pt idx="8">
                        <c:v>3.0707835820895499</c:v>
                      </c:pt>
                      <c:pt idx="9">
                        <c:v>3.12537313432835</c:v>
                      </c:pt>
                      <c:pt idx="10">
                        <c:v>3.1799626865671602</c:v>
                      </c:pt>
                      <c:pt idx="11">
                        <c:v>3.23455223880597</c:v>
                      </c:pt>
                      <c:pt idx="12">
                        <c:v>3.2866604477611898</c:v>
                      </c:pt>
                      <c:pt idx="13">
                        <c:v>3.32884328358208</c:v>
                      </c:pt>
                      <c:pt idx="14">
                        <c:v>3.36110074626865</c:v>
                      </c:pt>
                      <c:pt idx="15">
                        <c:v>3.38839552238806</c:v>
                      </c:pt>
                      <c:pt idx="16">
                        <c:v>3.4107276119402901</c:v>
                      </c:pt>
                      <c:pt idx="17">
                        <c:v>3.4305783582089502</c:v>
                      </c:pt>
                      <c:pt idx="18">
                        <c:v>3.4504291044776099</c:v>
                      </c:pt>
                      <c:pt idx="19">
                        <c:v>3.46779850746268</c:v>
                      </c:pt>
                      <c:pt idx="20">
                        <c:v>3.48268656716417</c:v>
                      </c:pt>
                      <c:pt idx="21">
                        <c:v>3.4975746268656698</c:v>
                      </c:pt>
                      <c:pt idx="22">
                        <c:v>3.5124626865671602</c:v>
                      </c:pt>
                      <c:pt idx="23">
                        <c:v>3.5273507462686502</c:v>
                      </c:pt>
                      <c:pt idx="24">
                        <c:v>3.5422388059701402</c:v>
                      </c:pt>
                      <c:pt idx="25">
                        <c:v>3.5571268656716399</c:v>
                      </c:pt>
                      <c:pt idx="26">
                        <c:v>3.5695335820895502</c:v>
                      </c:pt>
                      <c:pt idx="27">
                        <c:v>3.5794589552238798</c:v>
                      </c:pt>
                      <c:pt idx="28">
                        <c:v>3.5893843283582001</c:v>
                      </c:pt>
                      <c:pt idx="29">
                        <c:v>3.5993097014925302</c:v>
                      </c:pt>
                      <c:pt idx="30">
                        <c:v>3.6092350746268602</c:v>
                      </c:pt>
                      <c:pt idx="31">
                        <c:v>3.6191604477611898</c:v>
                      </c:pt>
                      <c:pt idx="32">
                        <c:v>3.6290858208955199</c:v>
                      </c:pt>
                      <c:pt idx="33">
                        <c:v>3.63901119402985</c:v>
                      </c:pt>
                      <c:pt idx="34">
                        <c:v>3.6489365671641698</c:v>
                      </c:pt>
                      <c:pt idx="35">
                        <c:v>3.6588619402984999</c:v>
                      </c:pt>
                      <c:pt idx="36">
                        <c:v>3.6687873134328299</c:v>
                      </c:pt>
                      <c:pt idx="37">
                        <c:v>3.67871268656716</c:v>
                      </c:pt>
                      <c:pt idx="38">
                        <c:v>3.6886380597014901</c:v>
                      </c:pt>
                      <c:pt idx="39">
                        <c:v>3.6985634328358201</c:v>
                      </c:pt>
                      <c:pt idx="40">
                        <c:v>3.70848880597014</c:v>
                      </c:pt>
                      <c:pt idx="41">
                        <c:v>3.71841417910447</c:v>
                      </c:pt>
                      <c:pt idx="42">
                        <c:v>3.7283395522388001</c:v>
                      </c:pt>
                      <c:pt idx="43">
                        <c:v>3.7382649253731302</c:v>
                      </c:pt>
                      <c:pt idx="44">
                        <c:v>3.7481902985074602</c:v>
                      </c:pt>
                      <c:pt idx="45">
                        <c:v>3.76059701492537</c:v>
                      </c:pt>
                      <c:pt idx="46">
                        <c:v>3.77548507462686</c:v>
                      </c:pt>
                      <c:pt idx="47">
                        <c:v>3.79037313432835</c:v>
                      </c:pt>
                      <c:pt idx="48">
                        <c:v>3.8052611940298502</c:v>
                      </c:pt>
                      <c:pt idx="49">
                        <c:v>3.8226305970149199</c:v>
                      </c:pt>
                      <c:pt idx="50">
                        <c:v>3.84248134328358</c:v>
                      </c:pt>
                      <c:pt idx="51">
                        <c:v>3.8672947761194001</c:v>
                      </c:pt>
                      <c:pt idx="52">
                        <c:v>3.9094776119402899</c:v>
                      </c:pt>
                      <c:pt idx="53">
                        <c:v>3.9566231343283498</c:v>
                      </c:pt>
                      <c:pt idx="54">
                        <c:v>3.9888805970149201</c:v>
                      </c:pt>
                      <c:pt idx="55">
                        <c:v>4.01121268656716</c:v>
                      </c:pt>
                      <c:pt idx="56">
                        <c:v>4.0310634328358201</c:v>
                      </c:pt>
                      <c:pt idx="57">
                        <c:v>4.0484328358208899</c:v>
                      </c:pt>
                      <c:pt idx="58">
                        <c:v>4.0633208955223798</c:v>
                      </c:pt>
                      <c:pt idx="59">
                        <c:v>4.0782089552238796</c:v>
                      </c:pt>
                      <c:pt idx="60">
                        <c:v>4.0930970149253696</c:v>
                      </c:pt>
                      <c:pt idx="61">
                        <c:v>4.1079850746268596</c:v>
                      </c:pt>
                      <c:pt idx="62">
                        <c:v>4.1228731343283496</c:v>
                      </c:pt>
                      <c:pt idx="63">
                        <c:v>4.1377611940298502</c:v>
                      </c:pt>
                      <c:pt idx="64">
                        <c:v>4.1526492537313402</c:v>
                      </c:pt>
                      <c:pt idx="65">
                        <c:v>4.1675373134328302</c:v>
                      </c:pt>
                      <c:pt idx="66">
                        <c:v>4.1824253731343202</c:v>
                      </c:pt>
                      <c:pt idx="67">
                        <c:v>4.1973134328358199</c:v>
                      </c:pt>
                      <c:pt idx="68">
                        <c:v>4.2122014925373099</c:v>
                      </c:pt>
                      <c:pt idx="69">
                        <c:v>4.2270895522387999</c:v>
                      </c:pt>
                      <c:pt idx="70">
                        <c:v>4.2419776119402899</c:v>
                      </c:pt>
                      <c:pt idx="71">
                        <c:v>4.2568656716417896</c:v>
                      </c:pt>
                      <c:pt idx="72">
                        <c:v>4.2717537313432796</c:v>
                      </c:pt>
                      <c:pt idx="73">
                        <c:v>4.2866417910447696</c:v>
                      </c:pt>
                      <c:pt idx="74">
                        <c:v>4.3015298507462596</c:v>
                      </c:pt>
                      <c:pt idx="75">
                        <c:v>4.31889925373134</c:v>
                      </c:pt>
                      <c:pt idx="76">
                        <c:v>4.3387500000000001</c:v>
                      </c:pt>
                      <c:pt idx="77">
                        <c:v>4.3610820895522302</c:v>
                      </c:pt>
                      <c:pt idx="78">
                        <c:v>4.3883768656716402</c:v>
                      </c:pt>
                      <c:pt idx="79">
                        <c:v>4.4255970149253701</c:v>
                      </c:pt>
                      <c:pt idx="80">
                        <c:v>4.4752238805970102</c:v>
                      </c:pt>
                      <c:pt idx="81">
                        <c:v>4.5298134328358204</c:v>
                      </c:pt>
                      <c:pt idx="82">
                        <c:v>4.58440298507462</c:v>
                      </c:pt>
                      <c:pt idx="83">
                        <c:v>4.6365111940298496</c:v>
                      </c:pt>
                      <c:pt idx="84">
                        <c:v>4.6836567164179099</c:v>
                      </c:pt>
                      <c:pt idx="85">
                        <c:v>4.73328358208955</c:v>
                      </c:pt>
                      <c:pt idx="86">
                        <c:v>4.7878731343283496</c:v>
                      </c:pt>
                      <c:pt idx="87">
                        <c:v>4.8424626865671598</c:v>
                      </c:pt>
                      <c:pt idx="88">
                        <c:v>4.8970522388059701</c:v>
                      </c:pt>
                      <c:pt idx="89">
                        <c:v>4.9466791044776102</c:v>
                      </c:pt>
                      <c:pt idx="90">
                        <c:v>4.9863805970149198</c:v>
                      </c:pt>
                      <c:pt idx="91">
                        <c:v>5.0186380597014901</c:v>
                      </c:pt>
                      <c:pt idx="92">
                        <c:v>5.0484141791044701</c:v>
                      </c:pt>
                      <c:pt idx="93">
                        <c:v>5.0781902985074598</c:v>
                      </c:pt>
                      <c:pt idx="94">
                        <c:v>5.1079664179104398</c:v>
                      </c:pt>
                      <c:pt idx="95">
                        <c:v>5.1377425373134296</c:v>
                      </c:pt>
                      <c:pt idx="96">
                        <c:v>5.1675186567164104</c:v>
                      </c:pt>
                      <c:pt idx="97">
                        <c:v>5.1997761194029799</c:v>
                      </c:pt>
                      <c:pt idx="98">
                        <c:v>5.2394776119402904</c:v>
                      </c:pt>
                      <c:pt idx="99">
                        <c:v>5.2891044776119402</c:v>
                      </c:pt>
                      <c:pt idx="100">
                        <c:v>5.3436940298507398</c:v>
                      </c:pt>
                      <c:pt idx="101">
                        <c:v>5.3982835820895501</c:v>
                      </c:pt>
                      <c:pt idx="102">
                        <c:v>5.4479104477611902</c:v>
                      </c:pt>
                      <c:pt idx="103">
                        <c:v>5.4876119402984997</c:v>
                      </c:pt>
                      <c:pt idx="104">
                        <c:v>5.5198694029850701</c:v>
                      </c:pt>
                      <c:pt idx="105">
                        <c:v>5.5471641791044703</c:v>
                      </c:pt>
                      <c:pt idx="106">
                        <c:v>5.57197761194029</c:v>
                      </c:pt>
                      <c:pt idx="107">
                        <c:v>5.5943097014925298</c:v>
                      </c:pt>
                      <c:pt idx="108">
                        <c:v>5.6141604477611899</c:v>
                      </c:pt>
                      <c:pt idx="109">
                        <c:v>5.6340111940298501</c:v>
                      </c:pt>
                      <c:pt idx="110">
                        <c:v>5.6538619402985004</c:v>
                      </c:pt>
                      <c:pt idx="111">
                        <c:v>5.6737126865671597</c:v>
                      </c:pt>
                      <c:pt idx="112">
                        <c:v>5.6935634328358198</c:v>
                      </c:pt>
                      <c:pt idx="113">
                        <c:v>5.7134141791044701</c:v>
                      </c:pt>
                      <c:pt idx="114">
                        <c:v>5.7332649253731303</c:v>
                      </c:pt>
                      <c:pt idx="115">
                        <c:v>5.7531156716417904</c:v>
                      </c:pt>
                      <c:pt idx="116">
                        <c:v>5.7729664179104399</c:v>
                      </c:pt>
                      <c:pt idx="117">
                        <c:v>5.7928171641791</c:v>
                      </c:pt>
                      <c:pt idx="118">
                        <c:v>5.8126679104477601</c:v>
                      </c:pt>
                      <c:pt idx="119">
                        <c:v>5.8325186567164096</c:v>
                      </c:pt>
                      <c:pt idx="120">
                        <c:v>5.8548507462686503</c:v>
                      </c:pt>
                      <c:pt idx="121">
                        <c:v>5.8796641791044699</c:v>
                      </c:pt>
                      <c:pt idx="122">
                        <c:v>5.9069589552238799</c:v>
                      </c:pt>
                      <c:pt idx="123">
                        <c:v>5.9441791044776098</c:v>
                      </c:pt>
                      <c:pt idx="124">
                        <c:v>5.9938059701492499</c:v>
                      </c:pt>
                      <c:pt idx="125">
                        <c:v>6.0483955223880503</c:v>
                      </c:pt>
                      <c:pt idx="126">
                        <c:v>6.0955410447761196</c:v>
                      </c:pt>
                      <c:pt idx="127">
                        <c:v>6.1302798507462599</c:v>
                      </c:pt>
                      <c:pt idx="128">
                        <c:v>6.1575746268656699</c:v>
                      </c:pt>
                      <c:pt idx="129">
                        <c:v>6.1799067164179098</c:v>
                      </c:pt>
                      <c:pt idx="130">
                        <c:v>6.1997574626865601</c:v>
                      </c:pt>
                      <c:pt idx="131">
                        <c:v>6.2196082089552203</c:v>
                      </c:pt>
                      <c:pt idx="132">
                        <c:v>6.2394589552238804</c:v>
                      </c:pt>
                      <c:pt idx="133">
                        <c:v>6.2593097014925299</c:v>
                      </c:pt>
                      <c:pt idx="134">
                        <c:v>6.27916044776119</c:v>
                      </c:pt>
                      <c:pt idx="135">
                        <c:v>6.2990111940298501</c:v>
                      </c:pt>
                      <c:pt idx="136">
                        <c:v>6.3163805970149198</c:v>
                      </c:pt>
                      <c:pt idx="137">
                        <c:v>6.3312686567164098</c:v>
                      </c:pt>
                      <c:pt idx="138">
                        <c:v>6.3461567164179096</c:v>
                      </c:pt>
                      <c:pt idx="139">
                        <c:v>6.3635261194029802</c:v>
                      </c:pt>
                      <c:pt idx="140">
                        <c:v>6.3833768656716403</c:v>
                      </c:pt>
                      <c:pt idx="141">
                        <c:v>6.4032276119402898</c:v>
                      </c:pt>
                      <c:pt idx="142">
                        <c:v>6.4230783582089499</c:v>
                      </c:pt>
                      <c:pt idx="143">
                        <c:v>6.44292910447761</c:v>
                      </c:pt>
                      <c:pt idx="144">
                        <c:v>6.4627798507462604</c:v>
                      </c:pt>
                      <c:pt idx="145">
                        <c:v>6.4826305970149196</c:v>
                      </c:pt>
                      <c:pt idx="146">
                        <c:v>6.5049626865671604</c:v>
                      </c:pt>
                      <c:pt idx="147">
                        <c:v>6.52977611940298</c:v>
                      </c:pt>
                      <c:pt idx="148">
                        <c:v>6.5570708955223802</c:v>
                      </c:pt>
                      <c:pt idx="149">
                        <c:v>6.5868470149253699</c:v>
                      </c:pt>
                      <c:pt idx="150">
                        <c:v>6.6215858208955201</c:v>
                      </c:pt>
                      <c:pt idx="151">
                        <c:v>6.6662499999999998</c:v>
                      </c:pt>
                      <c:pt idx="152">
                        <c:v>6.7183582089552196</c:v>
                      </c:pt>
                      <c:pt idx="153">
                        <c:v>6.7729477611940299</c:v>
                      </c:pt>
                      <c:pt idx="154">
                        <c:v>6.8275373134328303</c:v>
                      </c:pt>
                      <c:pt idx="155">
                        <c:v>6.8821268656716397</c:v>
                      </c:pt>
                      <c:pt idx="156">
                        <c:v>6.9367164179104401</c:v>
                      </c:pt>
                      <c:pt idx="157">
                        <c:v>6.9913059701492504</c:v>
                      </c:pt>
                      <c:pt idx="158">
                        <c:v>7.0458955223880597</c:v>
                      </c:pt>
                      <c:pt idx="159">
                        <c:v>7.1004850746268602</c:v>
                      </c:pt>
                      <c:pt idx="160">
                        <c:v>7.1550746268656704</c:v>
                      </c:pt>
                      <c:pt idx="161">
                        <c:v>7.20966417910447</c:v>
                      </c:pt>
                      <c:pt idx="162">
                        <c:v>7.2642537313432802</c:v>
                      </c:pt>
                      <c:pt idx="163">
                        <c:v>7.2989925373134303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'Br Data'!$N$5:$N$168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-6.7688972988261861E-4</c:v>
                      </c:pt>
                      <c:pt idx="1">
                        <c:v>4.5314793632319112E-4</c:v>
                      </c:pt>
                      <c:pt idx="2">
                        <c:v>4.5314793632319112E-4</c:v>
                      </c:pt>
                      <c:pt idx="3">
                        <c:v>-9.4749113958323718E-5</c:v>
                      </c:pt>
                      <c:pt idx="4">
                        <c:v>4.5314793632319112E-4</c:v>
                      </c:pt>
                      <c:pt idx="5">
                        <c:v>4.5314793632319112E-4</c:v>
                      </c:pt>
                      <c:pt idx="6">
                        <c:v>4.5314793632319112E-4</c:v>
                      </c:pt>
                      <c:pt idx="7">
                        <c:v>1.001044986604705E-3</c:v>
                      </c:pt>
                      <c:pt idx="8">
                        <c:v>3.1013170126843489E-3</c:v>
                      </c:pt>
                      <c:pt idx="9">
                        <c:v>6.571331664467335E-3</c:v>
                      </c:pt>
                      <c:pt idx="10">
                        <c:v>1.3328728617940081E-2</c:v>
                      </c:pt>
                      <c:pt idx="11">
                        <c:v>2.5199831374041016E-2</c:v>
                      </c:pt>
                      <c:pt idx="12">
                        <c:v>4.3344355355865463E-2</c:v>
                      </c:pt>
                      <c:pt idx="13">
                        <c:v>6.5170225708867602E-2</c:v>
                      </c:pt>
                      <c:pt idx="14">
                        <c:v>8.7005662518303703E-2</c:v>
                      </c:pt>
                      <c:pt idx="15">
                        <c:v>0.10994124181759037</c:v>
                      </c:pt>
                      <c:pt idx="16">
                        <c:v>0.1327931146230843</c:v>
                      </c:pt>
                      <c:pt idx="17">
                        <c:v>0.15438939002168295</c:v>
                      </c:pt>
                      <c:pt idx="18">
                        <c:v>0.18000357712234641</c:v>
                      </c:pt>
                      <c:pt idx="19">
                        <c:v>0.20369251486577053</c:v>
                      </c:pt>
                      <c:pt idx="20">
                        <c:v>0.22646068117747137</c:v>
                      </c:pt>
                      <c:pt idx="21">
                        <c:v>0.24956367346434424</c:v>
                      </c:pt>
                      <c:pt idx="22">
                        <c:v>0.2756800995277659</c:v>
                      </c:pt>
                      <c:pt idx="23">
                        <c:v>0.30246617754153154</c:v>
                      </c:pt>
                      <c:pt idx="24">
                        <c:v>0.3309263854311576</c:v>
                      </c:pt>
                      <c:pt idx="25">
                        <c:v>0.36106072319664406</c:v>
                      </c:pt>
                      <c:pt idx="26">
                        <c:v>0.38617267133454625</c:v>
                      </c:pt>
                      <c:pt idx="27">
                        <c:v>0.40776894673314601</c:v>
                      </c:pt>
                      <c:pt idx="28">
                        <c:v>0.42936522213174583</c:v>
                      </c:pt>
                      <c:pt idx="29">
                        <c:v>0.45146373649310034</c:v>
                      </c:pt>
                      <c:pt idx="30">
                        <c:v>0.47406448981721727</c:v>
                      </c:pt>
                      <c:pt idx="31">
                        <c:v>0.49716748210408895</c:v>
                      </c:pt>
                      <c:pt idx="32">
                        <c:v>0.52077271335371933</c:v>
                      </c:pt>
                      <c:pt idx="33">
                        <c:v>0.54387570564059484</c:v>
                      </c:pt>
                      <c:pt idx="34">
                        <c:v>0.56697869792746658</c:v>
                      </c:pt>
                      <c:pt idx="35">
                        <c:v>0.59108616813985537</c:v>
                      </c:pt>
                      <c:pt idx="36">
                        <c:v>0.61519363835224417</c:v>
                      </c:pt>
                      <c:pt idx="37">
                        <c:v>0.63930110856463307</c:v>
                      </c:pt>
                      <c:pt idx="38">
                        <c:v>0.66290633981426339</c:v>
                      </c:pt>
                      <c:pt idx="39">
                        <c:v>0.68550709313838032</c:v>
                      </c:pt>
                      <c:pt idx="40">
                        <c:v>0.70911232438801064</c:v>
                      </c:pt>
                      <c:pt idx="41">
                        <c:v>0.73221531667488227</c:v>
                      </c:pt>
                      <c:pt idx="42">
                        <c:v>0.75431383103624072</c:v>
                      </c:pt>
                      <c:pt idx="43">
                        <c:v>0.77641234539759518</c:v>
                      </c:pt>
                      <c:pt idx="44">
                        <c:v>0.79800862079619495</c:v>
                      </c:pt>
                      <c:pt idx="45">
                        <c:v>0.82379022088444576</c:v>
                      </c:pt>
                      <c:pt idx="46">
                        <c:v>0.85258525474924429</c:v>
                      </c:pt>
                      <c:pt idx="47">
                        <c:v>0.88071063666369798</c:v>
                      </c:pt>
                      <c:pt idx="48">
                        <c:v>0.90515293285125908</c:v>
                      </c:pt>
                      <c:pt idx="49">
                        <c:v>0.93185530437123021</c:v>
                      </c:pt>
                      <c:pt idx="50">
                        <c:v>0.955962774583619</c:v>
                      </c:pt>
                      <c:pt idx="51">
                        <c:v>0.98032136427738714</c:v>
                      </c:pt>
                      <c:pt idx="52">
                        <c:v>1</c:v>
                      </c:pt>
                      <c:pt idx="53">
                        <c:v>0.99300289808702991</c:v>
                      </c:pt>
                      <c:pt idx="54">
                        <c:v>0.97037703281477727</c:v>
                      </c:pt>
                      <c:pt idx="55">
                        <c:v>0.94742471221673086</c:v>
                      </c:pt>
                      <c:pt idx="56">
                        <c:v>0.92130828615331151</c:v>
                      </c:pt>
                      <c:pt idx="57">
                        <c:v>0.89577780554643993</c:v>
                      </c:pt>
                      <c:pt idx="58">
                        <c:v>0.87133550935887871</c:v>
                      </c:pt>
                      <c:pt idx="59">
                        <c:v>0.84555390927062801</c:v>
                      </c:pt>
                      <c:pt idx="60">
                        <c:v>0.81776335333134664</c:v>
                      </c:pt>
                      <c:pt idx="61">
                        <c:v>0.78997279739206538</c:v>
                      </c:pt>
                      <c:pt idx="62">
                        <c:v>0.76050811157692211</c:v>
                      </c:pt>
                      <c:pt idx="63">
                        <c:v>0.73037377381143798</c:v>
                      </c:pt>
                      <c:pt idx="64">
                        <c:v>0.70057426202112238</c:v>
                      </c:pt>
                      <c:pt idx="65">
                        <c:v>0.67043992425563437</c:v>
                      </c:pt>
                      <c:pt idx="66">
                        <c:v>0.64030558649015035</c:v>
                      </c:pt>
                      <c:pt idx="67">
                        <c:v>0.61117572665017939</c:v>
                      </c:pt>
                      <c:pt idx="68">
                        <c:v>0.58171104083503622</c:v>
                      </c:pt>
                      <c:pt idx="69">
                        <c:v>0.55392048489575496</c:v>
                      </c:pt>
                      <c:pt idx="70">
                        <c:v>0.52679958090681844</c:v>
                      </c:pt>
                      <c:pt idx="71">
                        <c:v>0.49967867691787804</c:v>
                      </c:pt>
                      <c:pt idx="72">
                        <c:v>0.47557120670548919</c:v>
                      </c:pt>
                      <c:pt idx="73">
                        <c:v>0.45179856246827271</c:v>
                      </c:pt>
                      <c:pt idx="74">
                        <c:v>0.43070452603243153</c:v>
                      </c:pt>
                      <c:pt idx="75">
                        <c:v>0.40676446880762884</c:v>
                      </c:pt>
                      <c:pt idx="76">
                        <c:v>0.38290811807662156</c:v>
                      </c:pt>
                      <c:pt idx="77">
                        <c:v>0.35844908059030173</c:v>
                      </c:pt>
                      <c:pt idx="78">
                        <c:v>0.33494429713322244</c:v>
                      </c:pt>
                      <c:pt idx="79">
                        <c:v>0.31128326155439623</c:v>
                      </c:pt>
                      <c:pt idx="80">
                        <c:v>0.29467386393752693</c:v>
                      </c:pt>
                      <c:pt idx="81">
                        <c:v>0.29321280513677606</c:v>
                      </c:pt>
                      <c:pt idx="82">
                        <c:v>0.30599706964334594</c:v>
                      </c:pt>
                      <c:pt idx="83">
                        <c:v>0.32700892152164412</c:v>
                      </c:pt>
                      <c:pt idx="84">
                        <c:v>0.3487837707736679</c:v>
                      </c:pt>
                      <c:pt idx="85">
                        <c:v>0.37110550245180607</c:v>
                      </c:pt>
                      <c:pt idx="86">
                        <c:v>0.38772504631034371</c:v>
                      </c:pt>
                      <c:pt idx="87">
                        <c:v>0.39393454621353757</c:v>
                      </c:pt>
                      <c:pt idx="88">
                        <c:v>0.38662925220978306</c:v>
                      </c:pt>
                      <c:pt idx="89">
                        <c:v>0.36753402538330393</c:v>
                      </c:pt>
                      <c:pt idx="90">
                        <c:v>0.34484557954188227</c:v>
                      </c:pt>
                      <c:pt idx="91">
                        <c:v>0.32305797501461381</c:v>
                      </c:pt>
                      <c:pt idx="92">
                        <c:v>0.29978756974015475</c:v>
                      </c:pt>
                      <c:pt idx="93">
                        <c:v>0.2756800995277659</c:v>
                      </c:pt>
                      <c:pt idx="94">
                        <c:v>0.25157262931537666</c:v>
                      </c:pt>
                      <c:pt idx="95">
                        <c:v>0.22846963702850379</c:v>
                      </c:pt>
                      <c:pt idx="96">
                        <c:v>0.20620370967956075</c:v>
                      </c:pt>
                      <c:pt idx="97">
                        <c:v>0.18412911145928793</c:v>
                      </c:pt>
                      <c:pt idx="98">
                        <c:v>0.16150444199408964</c:v>
                      </c:pt>
                      <c:pt idx="99">
                        <c:v>0.14144532220878075</c:v>
                      </c:pt>
                      <c:pt idx="100">
                        <c:v>0.13149185912866571</c:v>
                      </c:pt>
                      <c:pt idx="101">
                        <c:v>0.13569240318082407</c:v>
                      </c:pt>
                      <c:pt idx="102">
                        <c:v>0.1525757493228343</c:v>
                      </c:pt>
                      <c:pt idx="103">
                        <c:v>0.17422782905062809</c:v>
                      </c:pt>
                      <c:pt idx="104">
                        <c:v>0.19733082133750093</c:v>
                      </c:pt>
                      <c:pt idx="105">
                        <c:v>0.2210365003796837</c:v>
                      </c:pt>
                      <c:pt idx="106">
                        <c:v>0.24494307500696949</c:v>
                      </c:pt>
                      <c:pt idx="107">
                        <c:v>0.26814651508639409</c:v>
                      </c:pt>
                      <c:pt idx="108">
                        <c:v>0.29074726841050913</c:v>
                      </c:pt>
                      <c:pt idx="109">
                        <c:v>0.31385026069738198</c:v>
                      </c:pt>
                      <c:pt idx="110">
                        <c:v>0.33896220883528722</c:v>
                      </c:pt>
                      <c:pt idx="111">
                        <c:v>0.36357191801043426</c:v>
                      </c:pt>
                      <c:pt idx="112">
                        <c:v>0.38918610511109775</c:v>
                      </c:pt>
                      <c:pt idx="113">
                        <c:v>0.41530253117451704</c:v>
                      </c:pt>
                      <c:pt idx="114">
                        <c:v>0.44141895723794022</c:v>
                      </c:pt>
                      <c:pt idx="115">
                        <c:v>0.46753538330135958</c:v>
                      </c:pt>
                      <c:pt idx="116">
                        <c:v>0.49214509247650701</c:v>
                      </c:pt>
                      <c:pt idx="117">
                        <c:v>0.51700592113303367</c:v>
                      </c:pt>
                      <c:pt idx="118">
                        <c:v>0.54111339134542269</c:v>
                      </c:pt>
                      <c:pt idx="119">
                        <c:v>0.56321190570678092</c:v>
                      </c:pt>
                      <c:pt idx="120">
                        <c:v>0.58646556968248176</c:v>
                      </c:pt>
                      <c:pt idx="121">
                        <c:v>0.6103721443097665</c:v>
                      </c:pt>
                      <c:pt idx="122">
                        <c:v>0.63193493711084825</c:v>
                      </c:pt>
                      <c:pt idx="123">
                        <c:v>0.65470310342254745</c:v>
                      </c:pt>
                      <c:pt idx="124">
                        <c:v>0.67098782130591861</c:v>
                      </c:pt>
                      <c:pt idx="125">
                        <c:v>0.66961807868021583</c:v>
                      </c:pt>
                      <c:pt idx="126">
                        <c:v>0.65160596315220687</c:v>
                      </c:pt>
                      <c:pt idx="127">
                        <c:v>0.62858667735912821</c:v>
                      </c:pt>
                      <c:pt idx="128">
                        <c:v>0.60514885909708405</c:v>
                      </c:pt>
                      <c:pt idx="129">
                        <c:v>0.58305034473572581</c:v>
                      </c:pt>
                      <c:pt idx="130">
                        <c:v>0.56145406933712594</c:v>
                      </c:pt>
                      <c:pt idx="131">
                        <c:v>0.53784883808749573</c:v>
                      </c:pt>
                      <c:pt idx="132">
                        <c:v>0.51323912891234824</c:v>
                      </c:pt>
                      <c:pt idx="133">
                        <c:v>0.48712270284892883</c:v>
                      </c:pt>
                      <c:pt idx="134">
                        <c:v>0.46050403782274707</c:v>
                      </c:pt>
                      <c:pt idx="135">
                        <c:v>0.43262977538967273</c:v>
                      </c:pt>
                      <c:pt idx="136">
                        <c:v>0.40860601167107696</c:v>
                      </c:pt>
                      <c:pt idx="137">
                        <c:v>0.38717714926006336</c:v>
                      </c:pt>
                      <c:pt idx="138">
                        <c:v>0.36641793879939727</c:v>
                      </c:pt>
                      <c:pt idx="139">
                        <c:v>0.3422267620932149</c:v>
                      </c:pt>
                      <c:pt idx="140">
                        <c:v>0.31485473862289792</c:v>
                      </c:pt>
                      <c:pt idx="141">
                        <c:v>0.28823607359671849</c:v>
                      </c:pt>
                      <c:pt idx="142">
                        <c:v>0.26262188649605506</c:v>
                      </c:pt>
                      <c:pt idx="143">
                        <c:v>0.23851441628366582</c:v>
                      </c:pt>
                      <c:pt idx="144">
                        <c:v>0.21465806555265587</c:v>
                      </c:pt>
                      <c:pt idx="145">
                        <c:v>0.19205731222854083</c:v>
                      </c:pt>
                      <c:pt idx="146">
                        <c:v>0.16880364825284078</c:v>
                      </c:pt>
                      <c:pt idx="147">
                        <c:v>0.14509796921065804</c:v>
                      </c:pt>
                      <c:pt idx="148">
                        <c:v>0.12149273796102697</c:v>
                      </c:pt>
                      <c:pt idx="149">
                        <c:v>9.9059397624498141E-2</c:v>
                      </c:pt>
                      <c:pt idx="150">
                        <c:v>7.6416791053486546E-2</c:v>
                      </c:pt>
                      <c:pt idx="151">
                        <c:v>5.3590030196130921E-2</c:v>
                      </c:pt>
                      <c:pt idx="152">
                        <c:v>3.4240132703686872E-2</c:v>
                      </c:pt>
                      <c:pt idx="153">
                        <c:v>2.0451390271600634E-2</c:v>
                      </c:pt>
                      <c:pt idx="154">
                        <c:v>1.1593721292048463E-2</c:v>
                      </c:pt>
                      <c:pt idx="155">
                        <c:v>6.0234346141858014E-3</c:v>
                      </c:pt>
                      <c:pt idx="156">
                        <c:v>2.9186846625904386E-3</c:v>
                      </c:pt>
                      <c:pt idx="157">
                        <c:v>7.8797391149532158E-4</c:v>
                      </c:pt>
                      <c:pt idx="158">
                        <c:v>4.5314793632319112E-4</c:v>
                      </c:pt>
                      <c:pt idx="159">
                        <c:v>4.5314793632319112E-4</c:v>
                      </c:pt>
                      <c:pt idx="160">
                        <c:v>4.5314793632319112E-4</c:v>
                      </c:pt>
                      <c:pt idx="161">
                        <c:v>-9.4749113958323718E-5</c:v>
                      </c:pt>
                      <c:pt idx="162">
                        <c:v>4.5314793632319112E-4</c:v>
                      </c:pt>
                      <c:pt idx="163">
                        <c:v>4.5314793632319112E-4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B570-475A-8A12-9930C6467622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6.7"/>
          <c:min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9.3842374008485149E-2"/>
          <c:y val="0.87428741720581027"/>
          <c:w val="0.8772106169788294"/>
          <c:h val="0.12532096899622908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lineMarker"/>
        <c:varyColors val="0"/>
        <c:ser>
          <c:idx val="3"/>
          <c:order val="1"/>
          <c:tx>
            <c:v>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'COOH Data'!$F$6:$F$292</c:f>
              <c:numCache>
                <c:formatCode>0.00</c:formatCode>
                <c:ptCount val="287"/>
                <c:pt idx="0">
                  <c:v>2.71454940453058</c:v>
                </c:pt>
                <c:pt idx="1">
                  <c:v>2.7649663982836801</c:v>
                </c:pt>
                <c:pt idx="2">
                  <c:v>2.8153768318866499</c:v>
                </c:pt>
                <c:pt idx="3">
                  <c:v>2.8657955856800301</c:v>
                </c:pt>
                <c:pt idx="4">
                  <c:v>2.9162101793781998</c:v>
                </c:pt>
                <c:pt idx="5">
                  <c:v>2.9666247730763802</c:v>
                </c:pt>
                <c:pt idx="6">
                  <c:v>3.0170393667745601</c:v>
                </c:pt>
                <c:pt idx="7">
                  <c:v>3.0674539604727298</c:v>
                </c:pt>
                <c:pt idx="8">
                  <c:v>3.11787047421485</c:v>
                </c:pt>
                <c:pt idx="9">
                  <c:v>3.1682884279899199</c:v>
                </c:pt>
                <c:pt idx="10">
                  <c:v>3.2187052617393501</c:v>
                </c:pt>
                <c:pt idx="11">
                  <c:v>3.2691320157158099</c:v>
                </c:pt>
                <c:pt idx="12">
                  <c:v>3.3195600497215501</c:v>
                </c:pt>
                <c:pt idx="13">
                  <c:v>3.3699981639579799</c:v>
                </c:pt>
                <c:pt idx="14">
                  <c:v>3.4204458784141001</c:v>
                </c:pt>
                <c:pt idx="15">
                  <c:v>3.47090943323271</c:v>
                </c:pt>
                <c:pt idx="16">
                  <c:v>3.52139362852366</c:v>
                </c:pt>
                <c:pt idx="17">
                  <c:v>3.5719047044297598</c:v>
                </c:pt>
                <c:pt idx="18">
                  <c:v>3.6178537559375301</c:v>
                </c:pt>
                <c:pt idx="19">
                  <c:v>3.65693457027111</c:v>
                </c:pt>
                <c:pt idx="20">
                  <c:v>3.6891397872620701</c:v>
                </c:pt>
                <c:pt idx="21">
                  <c:v>3.7167574592706898</c:v>
                </c:pt>
                <c:pt idx="22">
                  <c:v>3.7420928870519599</c:v>
                </c:pt>
                <c:pt idx="23">
                  <c:v>3.7651321662876698</c:v>
                </c:pt>
                <c:pt idx="24">
                  <c:v>3.78587776103423</c:v>
                </c:pt>
                <c:pt idx="25">
                  <c:v>3.8043291432795501</c:v>
                </c:pt>
                <c:pt idx="26">
                  <c:v>3.82278316558528</c:v>
                </c:pt>
                <c:pt idx="27">
                  <c:v>3.8412490681628801</c:v>
                </c:pt>
                <c:pt idx="28">
                  <c:v>3.8597202508613102</c:v>
                </c:pt>
                <c:pt idx="29">
                  <c:v>3.8758844607665002</c:v>
                </c:pt>
                <c:pt idx="30">
                  <c:v>3.8897465379891898</c:v>
                </c:pt>
                <c:pt idx="31">
                  <c:v>3.90361389533272</c:v>
                </c:pt>
                <c:pt idx="32">
                  <c:v>3.9174812526762399</c:v>
                </c:pt>
                <c:pt idx="33">
                  <c:v>3.9313503700600401</c:v>
                </c:pt>
                <c:pt idx="34">
                  <c:v>3.9452265276049499</c:v>
                </c:pt>
                <c:pt idx="35">
                  <c:v>3.9591026851498601</c:v>
                </c:pt>
                <c:pt idx="36">
                  <c:v>3.9729788426947699</c:v>
                </c:pt>
                <c:pt idx="37">
                  <c:v>3.9868550002396801</c:v>
                </c:pt>
                <c:pt idx="38">
                  <c:v>4.0007381979457</c:v>
                </c:pt>
                <c:pt idx="39">
                  <c:v>4.0146178755711697</c:v>
                </c:pt>
                <c:pt idx="40">
                  <c:v>4.02850107327719</c:v>
                </c:pt>
                <c:pt idx="41">
                  <c:v>4.04237899086238</c:v>
                </c:pt>
                <c:pt idx="42">
                  <c:v>4.0562569084475601</c:v>
                </c:pt>
                <c:pt idx="43">
                  <c:v>4.0701365860730299</c:v>
                </c:pt>
                <c:pt idx="44">
                  <c:v>4.0840180237387704</c:v>
                </c:pt>
                <c:pt idx="45">
                  <c:v>4.0978871411225697</c:v>
                </c:pt>
                <c:pt idx="46">
                  <c:v>4.1117544984660999</c:v>
                </c:pt>
                <c:pt idx="47">
                  <c:v>4.1256218558096203</c:v>
                </c:pt>
                <c:pt idx="48">
                  <c:v>4.1417948659161903</c:v>
                </c:pt>
                <c:pt idx="49">
                  <c:v>4.1602634085542096</c:v>
                </c:pt>
                <c:pt idx="50">
                  <c:v>4.1787293111318098</c:v>
                </c:pt>
                <c:pt idx="51">
                  <c:v>4.1994844100958604</c:v>
                </c:pt>
                <c:pt idx="52">
                  <c:v>4.2225236893315801</c:v>
                </c:pt>
                <c:pt idx="53">
                  <c:v>4.2524457380740399</c:v>
                </c:pt>
                <c:pt idx="54">
                  <c:v>4.2960953569611098</c:v>
                </c:pt>
                <c:pt idx="55">
                  <c:v>4.3465166708130702</c:v>
                </c:pt>
                <c:pt idx="56">
                  <c:v>4.3899585649465198</c:v>
                </c:pt>
                <c:pt idx="57">
                  <c:v>4.4196200397259604</c:v>
                </c:pt>
                <c:pt idx="58">
                  <c:v>4.4424185454517602</c:v>
                </c:pt>
                <c:pt idx="59">
                  <c:v>4.4629067343077899</c:v>
                </c:pt>
                <c:pt idx="60">
                  <c:v>4.4811086308438197</c:v>
                </c:pt>
                <c:pt idx="61">
                  <c:v>4.4993026071986097</c:v>
                </c:pt>
                <c:pt idx="62">
                  <c:v>4.51520853119312</c:v>
                </c:pt>
                <c:pt idx="63">
                  <c:v>4.52883476301868</c:v>
                </c:pt>
                <c:pt idx="64">
                  <c:v>4.5424609948442303</c:v>
                </c:pt>
                <c:pt idx="65">
                  <c:v>4.5560854666295203</c:v>
                </c:pt>
                <c:pt idx="66">
                  <c:v>4.5697011382134098</c:v>
                </c:pt>
                <c:pt idx="67">
                  <c:v>4.58331680979731</c:v>
                </c:pt>
                <c:pt idx="68">
                  <c:v>4.5969272012603701</c:v>
                </c:pt>
                <c:pt idx="69">
                  <c:v>4.6105428728442597</c:v>
                </c:pt>
                <c:pt idx="70">
                  <c:v>4.6241532643073304</c:v>
                </c:pt>
                <c:pt idx="71">
                  <c:v>4.6377654158106703</c:v>
                </c:pt>
                <c:pt idx="72">
                  <c:v>4.6513740472334497</c:v>
                </c:pt>
                <c:pt idx="73">
                  <c:v>4.6649897188173499</c:v>
                </c:pt>
                <c:pt idx="74">
                  <c:v>4.6786036303609704</c:v>
                </c:pt>
                <c:pt idx="75">
                  <c:v>4.6922193019448599</c:v>
                </c:pt>
                <c:pt idx="76">
                  <c:v>4.7058384936093098</c:v>
                </c:pt>
                <c:pt idx="77">
                  <c:v>4.7194612053543104</c:v>
                </c:pt>
                <c:pt idx="78">
                  <c:v>4.7330891972201501</c:v>
                </c:pt>
                <c:pt idx="79">
                  <c:v>4.7467136690054303</c:v>
                </c:pt>
                <c:pt idx="80">
                  <c:v>4.7603469409921004</c:v>
                </c:pt>
                <c:pt idx="81">
                  <c:v>4.7762607851678602</c:v>
                </c:pt>
                <c:pt idx="82">
                  <c:v>4.7944494814018102</c:v>
                </c:pt>
                <c:pt idx="83">
                  <c:v>4.8126487378774296</c:v>
                </c:pt>
                <c:pt idx="84">
                  <c:v>4.8308585545947098</c:v>
                </c:pt>
                <c:pt idx="85">
                  <c:v>4.8490710113724003</c:v>
                </c:pt>
                <c:pt idx="86">
                  <c:v>4.8695760966150896</c:v>
                </c:pt>
                <c:pt idx="87">
                  <c:v>4.8923746023408903</c:v>
                </c:pt>
                <c:pt idx="88">
                  <c:v>4.9174639764914101</c:v>
                </c:pt>
                <c:pt idx="89">
                  <c:v>4.9471400156041403</c:v>
                </c:pt>
                <c:pt idx="90">
                  <c:v>4.9836919453995296</c:v>
                </c:pt>
                <c:pt idx="91">
                  <c:v>5.0294249386296404</c:v>
                </c:pt>
                <c:pt idx="92">
                  <c:v>5.0797795309547302</c:v>
                </c:pt>
                <c:pt idx="93">
                  <c:v>5.1301845244332203</c:v>
                </c:pt>
                <c:pt idx="94">
                  <c:v>5.1806322388893298</c:v>
                </c:pt>
                <c:pt idx="95">
                  <c:v>5.2311231543340702</c:v>
                </c:pt>
                <c:pt idx="96">
                  <c:v>5.2770601522326697</c:v>
                </c:pt>
                <c:pt idx="97">
                  <c:v>5.3161379598307796</c:v>
                </c:pt>
                <c:pt idx="98">
                  <c:v>5.3483403167562997</c:v>
                </c:pt>
                <c:pt idx="99">
                  <c:v>5.3759562287246396</c:v>
                </c:pt>
                <c:pt idx="100">
                  <c:v>5.4012884884333996</c:v>
                </c:pt>
                <c:pt idx="101">
                  <c:v>5.4243214315241204</c:v>
                </c:pt>
                <c:pt idx="102">
                  <c:v>5.4450699303371399</c:v>
                </c:pt>
                <c:pt idx="103">
                  <c:v>5.4635147124314098</c:v>
                </c:pt>
                <c:pt idx="104">
                  <c:v>5.4819687347371397</c:v>
                </c:pt>
                <c:pt idx="105">
                  <c:v>5.5004319972543296</c:v>
                </c:pt>
                <c:pt idx="106">
                  <c:v>5.5188992198621403</c:v>
                </c:pt>
                <c:pt idx="107">
                  <c:v>5.5350673898579501</c:v>
                </c:pt>
                <c:pt idx="108">
                  <c:v>5.5489312271209199</c:v>
                </c:pt>
                <c:pt idx="109">
                  <c:v>5.5627985844644403</c:v>
                </c:pt>
                <c:pt idx="110">
                  <c:v>5.5766694618885202</c:v>
                </c:pt>
                <c:pt idx="111">
                  <c:v>5.5905420993528798</c:v>
                </c:pt>
                <c:pt idx="112">
                  <c:v>5.6044270570991799</c:v>
                </c:pt>
                <c:pt idx="113">
                  <c:v>5.6183084947649196</c:v>
                </c:pt>
                <c:pt idx="114">
                  <c:v>5.6321934525112098</c:v>
                </c:pt>
                <c:pt idx="115">
                  <c:v>5.6460889704991697</c:v>
                </c:pt>
                <c:pt idx="116">
                  <c:v>5.6599897686079599</c:v>
                </c:pt>
                <c:pt idx="117">
                  <c:v>5.6738870466362004</c:v>
                </c:pt>
                <c:pt idx="118">
                  <c:v>5.6854725117604197</c:v>
                </c:pt>
                <c:pt idx="119">
                  <c:v>5.69706501704575</c:v>
                </c:pt>
                <c:pt idx="120">
                  <c:v>5.70865488227067</c:v>
                </c:pt>
                <c:pt idx="121">
                  <c:v>5.7179346946318503</c:v>
                </c:pt>
                <c:pt idx="122">
                  <c:v>5.7272092268722004</c:v>
                </c:pt>
                <c:pt idx="123">
                  <c:v>5.73880437221794</c:v>
                </c:pt>
                <c:pt idx="124">
                  <c:v>5.7504074377449399</c:v>
                </c:pt>
                <c:pt idx="125">
                  <c:v>5.7596898901665297</c:v>
                </c:pt>
                <c:pt idx="126">
                  <c:v>5.7689723425881301</c:v>
                </c:pt>
                <c:pt idx="127">
                  <c:v>5.7782547950097296</c:v>
                </c:pt>
                <c:pt idx="128">
                  <c:v>5.7898367400533903</c:v>
                </c:pt>
                <c:pt idx="129">
                  <c:v>5.7991209525152696</c:v>
                </c:pt>
                <c:pt idx="130">
                  <c:v>5.8061153525765903</c:v>
                </c:pt>
                <c:pt idx="131">
                  <c:v>5.8177192981237198</c:v>
                </c:pt>
                <c:pt idx="132">
                  <c:v>5.8293241236909896</c:v>
                </c:pt>
                <c:pt idx="133">
                  <c:v>5.8386092161730003</c:v>
                </c:pt>
                <c:pt idx="134">
                  <c:v>5.8478943086550199</c:v>
                </c:pt>
                <c:pt idx="135">
                  <c:v>5.8571846812578601</c:v>
                </c:pt>
                <c:pt idx="136">
                  <c:v>5.8664671336794498</c:v>
                </c:pt>
                <c:pt idx="137">
                  <c:v>5.8757575062822998</c:v>
                </c:pt>
                <c:pt idx="138">
                  <c:v>5.8850425987643096</c:v>
                </c:pt>
                <c:pt idx="139">
                  <c:v>5.8943303313067297</c:v>
                </c:pt>
                <c:pt idx="140">
                  <c:v>5.90361014366791</c:v>
                </c:pt>
                <c:pt idx="141">
                  <c:v>5.9128925960895096</c:v>
                </c:pt>
                <c:pt idx="142">
                  <c:v>5.9221750485111002</c:v>
                </c:pt>
                <c:pt idx="143">
                  <c:v>5.9314575009326997</c:v>
                </c:pt>
                <c:pt idx="144">
                  <c:v>5.9407399533543002</c:v>
                </c:pt>
                <c:pt idx="145">
                  <c:v>5.9523377387604599</c:v>
                </c:pt>
                <c:pt idx="146">
                  <c:v>5.9662438169900804</c:v>
                </c:pt>
                <c:pt idx="147">
                  <c:v>5.9801481351794203</c:v>
                </c:pt>
                <c:pt idx="148">
                  <c:v>5.9940577334896004</c:v>
                </c:pt>
                <c:pt idx="149">
                  <c:v>6.0079462113164501</c:v>
                </c:pt>
                <c:pt idx="150">
                  <c:v>6.0218311690627502</c:v>
                </c:pt>
                <c:pt idx="151">
                  <c:v>6.0357108466882101</c:v>
                </c:pt>
                <c:pt idx="152">
                  <c:v>6.0495887642734001</c:v>
                </c:pt>
                <c:pt idx="153">
                  <c:v>6.0657494540980297</c:v>
                </c:pt>
                <c:pt idx="154">
                  <c:v>6.0842193167662497</c:v>
                </c:pt>
                <c:pt idx="155">
                  <c:v>6.1049733597061397</c:v>
                </c:pt>
                <c:pt idx="156">
                  <c:v>6.13259050370268</c:v>
                </c:pt>
                <c:pt idx="157">
                  <c:v>6.1739372098894103</c:v>
                </c:pt>
                <c:pt idx="158">
                  <c:v>6.2197430047855304</c:v>
                </c:pt>
                <c:pt idx="159">
                  <c:v>6.2540042421602298</c:v>
                </c:pt>
                <c:pt idx="160">
                  <c:v>6.2767853234872897</c:v>
                </c:pt>
                <c:pt idx="161">
                  <c:v>6.2949938201743603</c:v>
                </c:pt>
                <c:pt idx="162">
                  <c:v>6.3109160245414397</c:v>
                </c:pt>
                <c:pt idx="163">
                  <c:v>6.3245352162058897</c:v>
                </c:pt>
                <c:pt idx="164">
                  <c:v>6.3381473677092304</c:v>
                </c:pt>
                <c:pt idx="165">
                  <c:v>6.3517595192125702</c:v>
                </c:pt>
                <c:pt idx="166">
                  <c:v>6.3653611104742502</c:v>
                </c:pt>
                <c:pt idx="167">
                  <c:v>6.3766772894360697</c:v>
                </c:pt>
                <c:pt idx="168">
                  <c:v>6.38572741654108</c:v>
                </c:pt>
                <c:pt idx="169">
                  <c:v>6.3947881038877599</c:v>
                </c:pt>
                <c:pt idx="170">
                  <c:v>6.4038303108115304</c:v>
                </c:pt>
                <c:pt idx="171">
                  <c:v>6.4128804379165398</c:v>
                </c:pt>
                <c:pt idx="172">
                  <c:v>6.4196337124599001</c:v>
                </c:pt>
                <c:pt idx="173">
                  <c:v>6.4286706392628297</c:v>
                </c:pt>
                <c:pt idx="174">
                  <c:v>6.4399938583857601</c:v>
                </c:pt>
                <c:pt idx="175">
                  <c:v>6.44825900752718</c:v>
                </c:pt>
                <c:pt idx="176">
                  <c:v>6.4557814196716397</c:v>
                </c:pt>
                <c:pt idx="177">
                  <c:v>6.4648170264443703</c:v>
                </c:pt>
                <c:pt idx="178">
                  <c:v>6.4738460330660601</c:v>
                </c:pt>
                <c:pt idx="179">
                  <c:v>6.4828763597179497</c:v>
                </c:pt>
                <c:pt idx="180">
                  <c:v>6.4919053663396404</c:v>
                </c:pt>
                <c:pt idx="181">
                  <c:v>6.5009370130217503</c:v>
                </c:pt>
                <c:pt idx="182">
                  <c:v>6.5099673396736399</c:v>
                </c:pt>
                <c:pt idx="183">
                  <c:v>6.5189963462953298</c:v>
                </c:pt>
                <c:pt idx="184">
                  <c:v>6.52802667294723</c:v>
                </c:pt>
                <c:pt idx="185">
                  <c:v>6.5370609596897502</c:v>
                </c:pt>
                <c:pt idx="186">
                  <c:v>6.5460926063718503</c:v>
                </c:pt>
                <c:pt idx="187">
                  <c:v>6.5551229330237497</c:v>
                </c:pt>
                <c:pt idx="188">
                  <c:v>6.5641664599777201</c:v>
                </c:pt>
                <c:pt idx="189">
                  <c:v>6.5732042668007997</c:v>
                </c:pt>
                <c:pt idx="190">
                  <c:v>6.5845213257827497</c:v>
                </c:pt>
                <c:pt idx="191">
                  <c:v>6.59356089264611</c:v>
                </c:pt>
                <c:pt idx="192">
                  <c:v>6.6018330819486302</c:v>
                </c:pt>
                <c:pt idx="193">
                  <c:v>6.6108744088522604</c:v>
                </c:pt>
                <c:pt idx="194">
                  <c:v>6.6206927935382396</c:v>
                </c:pt>
                <c:pt idx="195">
                  <c:v>6.6297508408245003</c:v>
                </c:pt>
                <c:pt idx="196">
                  <c:v>6.6410661397661803</c:v>
                </c:pt>
                <c:pt idx="197">
                  <c:v>6.6523867188286996</c:v>
                </c:pt>
                <c:pt idx="198">
                  <c:v>6.6637090579314897</c:v>
                </c:pt>
                <c:pt idx="199">
                  <c:v>6.6773106491931697</c:v>
                </c:pt>
                <c:pt idx="200">
                  <c:v>6.6909228006965096</c:v>
                </c:pt>
                <c:pt idx="201">
                  <c:v>6.7045331921595697</c:v>
                </c:pt>
                <c:pt idx="202">
                  <c:v>6.7181488637434699</c:v>
                </c:pt>
                <c:pt idx="203">
                  <c:v>6.7317891758912403</c:v>
                </c:pt>
                <c:pt idx="204">
                  <c:v>6.7454294880390098</c:v>
                </c:pt>
                <c:pt idx="205">
                  <c:v>6.7613433322147802</c:v>
                </c:pt>
                <c:pt idx="206">
                  <c:v>6.7818373292037197</c:v>
                </c:pt>
                <c:pt idx="207">
                  <c:v>6.8046189385428599</c:v>
                </c:pt>
                <c:pt idx="208">
                  <c:v>6.8319930461205596</c:v>
                </c:pt>
                <c:pt idx="209">
                  <c:v>6.8685325718225698</c:v>
                </c:pt>
                <c:pt idx="210">
                  <c:v>6.9142749519341598</c:v>
                </c:pt>
                <c:pt idx="211">
                  <c:v>6.96466170499522</c:v>
                </c:pt>
                <c:pt idx="212">
                  <c:v>7.0151108594842997</c:v>
                </c:pt>
                <c:pt idx="213">
                  <c:v>7.0656118551597098</c:v>
                </c:pt>
                <c:pt idx="214">
                  <c:v>7.1138529111181903</c:v>
                </c:pt>
                <c:pt idx="215">
                  <c:v>7.15522714593489</c:v>
                </c:pt>
                <c:pt idx="216">
                  <c:v>7.1897197238417396</c:v>
                </c:pt>
                <c:pt idx="217">
                  <c:v>7.2219231807924196</c:v>
                </c:pt>
                <c:pt idx="218">
                  <c:v>7.2518388368171696</c:v>
                </c:pt>
                <c:pt idx="219">
                  <c:v>7.2794547487855104</c:v>
                </c:pt>
                <c:pt idx="220">
                  <c:v>7.30477944032108</c:v>
                </c:pt>
              </c:numCache>
            </c:numRef>
          </c:xVal>
          <c:yVal>
            <c:numRef>
              <c:f>'COOH Data'!$H$6:$H$292</c:f>
              <c:numCache>
                <c:formatCode>General</c:formatCode>
                <c:ptCount val="287"/>
                <c:pt idx="0">
                  <c:v>1.4644013191810129E-4</c:v>
                </c:pt>
                <c:pt idx="1">
                  <c:v>4.3626955967281258E-4</c:v>
                </c:pt>
                <c:pt idx="2">
                  <c:v>-6.6101448435468686E-5</c:v>
                </c:pt>
                <c:pt idx="3">
                  <c:v>4.3626955967281258E-4</c:v>
                </c:pt>
                <c:pt idx="4">
                  <c:v>4.3626955967281258E-4</c:v>
                </c:pt>
                <c:pt idx="5">
                  <c:v>4.3626955967281258E-4</c:v>
                </c:pt>
                <c:pt idx="6">
                  <c:v>4.3626955967281258E-4</c:v>
                </c:pt>
                <c:pt idx="7">
                  <c:v>4.3626955967281258E-4</c:v>
                </c:pt>
                <c:pt idx="8">
                  <c:v>6.6813310187652231E-4</c:v>
                </c:pt>
                <c:pt idx="9">
                  <c:v>1.0738943007330885E-3</c:v>
                </c:pt>
                <c:pt idx="10">
                  <c:v>1.3444017666375029E-3</c:v>
                </c:pt>
                <c:pt idx="11">
                  <c:v>2.8128708672611976E-3</c:v>
                </c:pt>
                <c:pt idx="12">
                  <c:v>4.4359156626873203E-3</c:v>
                </c:pt>
                <c:pt idx="13">
                  <c:v>7.2762440546831281E-3</c:v>
                </c:pt>
                <c:pt idx="14">
                  <c:v>1.127589015769764E-2</c:v>
                </c:pt>
                <c:pt idx="15">
                  <c:v>1.7188410483893048E-2</c:v>
                </c:pt>
                <c:pt idx="16">
                  <c:v>2.5593463888778686E-2</c:v>
                </c:pt>
                <c:pt idx="17">
                  <c:v>3.7244606884516619E-2</c:v>
                </c:pt>
                <c:pt idx="18">
                  <c:v>5.1446248844495855E-2</c:v>
                </c:pt>
                <c:pt idx="19">
                  <c:v>6.6430430259412462E-2</c:v>
                </c:pt>
                <c:pt idx="20">
                  <c:v>8.1308340884152494E-2</c:v>
                </c:pt>
                <c:pt idx="21">
                  <c:v>9.56548975580091E-2</c:v>
                </c:pt>
                <c:pt idx="22">
                  <c:v>0.11112792460773865</c:v>
                </c:pt>
                <c:pt idx="23">
                  <c:v>0.12604834354854941</c:v>
                </c:pt>
                <c:pt idx="24">
                  <c:v>0.14071371259293602</c:v>
                </c:pt>
                <c:pt idx="25">
                  <c:v>0.15506026926679187</c:v>
                </c:pt>
                <c:pt idx="26">
                  <c:v>0.16972563831117884</c:v>
                </c:pt>
                <c:pt idx="27">
                  <c:v>0.18582566302295025</c:v>
                </c:pt>
                <c:pt idx="28">
                  <c:v>0.20256331247578274</c:v>
                </c:pt>
                <c:pt idx="29">
                  <c:v>0.21744122310052341</c:v>
                </c:pt>
                <c:pt idx="30">
                  <c:v>0.23104388424314329</c:v>
                </c:pt>
                <c:pt idx="31">
                  <c:v>0.24528417012682294</c:v>
                </c:pt>
                <c:pt idx="32">
                  <c:v>0.25952445601050256</c:v>
                </c:pt>
                <c:pt idx="33">
                  <c:v>0.27397728347453587</c:v>
                </c:pt>
                <c:pt idx="34">
                  <c:v>0.28928027725998262</c:v>
                </c:pt>
                <c:pt idx="35">
                  <c:v>0.30458327104542937</c:v>
                </c:pt>
                <c:pt idx="36">
                  <c:v>0.31988626483087612</c:v>
                </c:pt>
                <c:pt idx="37">
                  <c:v>0.33518925861632287</c:v>
                </c:pt>
                <c:pt idx="38">
                  <c:v>0.35134241872318434</c:v>
                </c:pt>
                <c:pt idx="39">
                  <c:v>0.36707049566933708</c:v>
                </c:pt>
                <c:pt idx="40">
                  <c:v>0.3832236557761986</c:v>
                </c:pt>
                <c:pt idx="41">
                  <c:v>0.39873919114199902</c:v>
                </c:pt>
                <c:pt idx="42">
                  <c:v>0.41425472650779943</c:v>
                </c:pt>
                <c:pt idx="43">
                  <c:v>0.42998280345395223</c:v>
                </c:pt>
                <c:pt idx="44">
                  <c:v>0.44592342198045998</c:v>
                </c:pt>
                <c:pt idx="45">
                  <c:v>0.46037624944449329</c:v>
                </c:pt>
                <c:pt idx="46">
                  <c:v>0.47461653532817294</c:v>
                </c:pt>
                <c:pt idx="47">
                  <c:v>0.48885682121185259</c:v>
                </c:pt>
                <c:pt idx="48">
                  <c:v>0.50479743973836033</c:v>
                </c:pt>
                <c:pt idx="49">
                  <c:v>0.52121627682066163</c:v>
                </c:pt>
                <c:pt idx="50">
                  <c:v>0.53731630153243437</c:v>
                </c:pt>
                <c:pt idx="51">
                  <c:v>0.55312939511072934</c:v>
                </c:pt>
                <c:pt idx="52">
                  <c:v>0.56804981405154065</c:v>
                </c:pt>
                <c:pt idx="53">
                  <c:v>0.58394261072246811</c:v>
                </c:pt>
                <c:pt idx="54">
                  <c:v>0.59719506130655076</c:v>
                </c:pt>
                <c:pt idx="55">
                  <c:v>0.59800658370426363</c:v>
                </c:pt>
                <c:pt idx="56">
                  <c:v>0.58617429731617843</c:v>
                </c:pt>
                <c:pt idx="57">
                  <c:v>0.57060031301578085</c:v>
                </c:pt>
                <c:pt idx="58">
                  <c:v>0.55644504376424342</c:v>
                </c:pt>
                <c:pt idx="59">
                  <c:v>0.5400262066819409</c:v>
                </c:pt>
                <c:pt idx="60">
                  <c:v>0.52424499434069805</c:v>
                </c:pt>
                <c:pt idx="61">
                  <c:v>0.50750734488786553</c:v>
                </c:pt>
                <c:pt idx="62">
                  <c:v>0.49119477859574046</c:v>
                </c:pt>
                <c:pt idx="63">
                  <c:v>0.47631686797099976</c:v>
                </c:pt>
                <c:pt idx="64">
                  <c:v>0.46143895734626039</c:v>
                </c:pt>
                <c:pt idx="65">
                  <c:v>0.44634850514116736</c:v>
                </c:pt>
                <c:pt idx="66">
                  <c:v>0.43019534503430584</c:v>
                </c:pt>
                <c:pt idx="67">
                  <c:v>0.41404218492744577</c:v>
                </c:pt>
                <c:pt idx="68">
                  <c:v>0.39725140007952453</c:v>
                </c:pt>
                <c:pt idx="69">
                  <c:v>0.3810982399726644</c:v>
                </c:pt>
                <c:pt idx="70">
                  <c:v>0.36430745512474316</c:v>
                </c:pt>
                <c:pt idx="71">
                  <c:v>0.3477292118571757</c:v>
                </c:pt>
                <c:pt idx="72">
                  <c:v>0.3307258854289008</c:v>
                </c:pt>
                <c:pt idx="73">
                  <c:v>0.31457272532204061</c:v>
                </c:pt>
                <c:pt idx="74">
                  <c:v>0.29820702363482676</c:v>
                </c:pt>
                <c:pt idx="75">
                  <c:v>0.28205386352796535</c:v>
                </c:pt>
                <c:pt idx="76">
                  <c:v>0.26632578658181255</c:v>
                </c:pt>
                <c:pt idx="77">
                  <c:v>0.2510227927963658</c:v>
                </c:pt>
                <c:pt idx="78">
                  <c:v>0.23635742375197882</c:v>
                </c:pt>
                <c:pt idx="79">
                  <c:v>0.22126697154688571</c:v>
                </c:pt>
                <c:pt idx="80">
                  <c:v>0.20723922724355848</c:v>
                </c:pt>
                <c:pt idx="81">
                  <c:v>0.19188309806302301</c:v>
                </c:pt>
                <c:pt idx="82">
                  <c:v>0.1745078238691308</c:v>
                </c:pt>
                <c:pt idx="83">
                  <c:v>0.15840779915735809</c:v>
                </c:pt>
                <c:pt idx="84">
                  <c:v>0.14358302392770614</c:v>
                </c:pt>
                <c:pt idx="85">
                  <c:v>0.12907706106858577</c:v>
                </c:pt>
                <c:pt idx="86">
                  <c:v>0.11469862315767632</c:v>
                </c:pt>
                <c:pt idx="87">
                  <c:v>0.10054335390613801</c:v>
                </c:pt>
                <c:pt idx="88">
                  <c:v>8.630306802245824E-2</c:v>
                </c:pt>
                <c:pt idx="89">
                  <c:v>7.2487865299485185E-2</c:v>
                </c:pt>
                <c:pt idx="90">
                  <c:v>5.8814356963414756E-2</c:v>
                </c:pt>
                <c:pt idx="91">
                  <c:v>4.6924909771522902E-2</c:v>
                </c:pt>
                <c:pt idx="92">
                  <c:v>3.9679174077655907E-2</c:v>
                </c:pt>
                <c:pt idx="93">
                  <c:v>3.8519856366637135E-2</c:v>
                </c:pt>
                <c:pt idx="94">
                  <c:v>4.25195024696517E-2</c:v>
                </c:pt>
                <c:pt idx="95">
                  <c:v>5.1736078272250345E-2</c:v>
                </c:pt>
                <c:pt idx="96">
                  <c:v>6.4482132439506026E-2</c:v>
                </c:pt>
                <c:pt idx="97">
                  <c:v>7.9103221987985819E-2</c:v>
                </c:pt>
                <c:pt idx="98">
                  <c:v>9.3635752544651493E-2</c:v>
                </c:pt>
                <c:pt idx="99">
                  <c:v>0.10776976763815442</c:v>
                </c:pt>
                <c:pt idx="100">
                  <c:v>0.12286021984324787</c:v>
                </c:pt>
                <c:pt idx="101">
                  <c:v>0.13701548909478642</c:v>
                </c:pt>
                <c:pt idx="102">
                  <c:v>0.15203155174675551</c:v>
                </c:pt>
                <c:pt idx="103">
                  <c:v>0.16558107749428666</c:v>
                </c:pt>
                <c:pt idx="104">
                  <c:v>0.18024644653867367</c:v>
                </c:pt>
                <c:pt idx="105">
                  <c:v>0.19602765887991519</c:v>
                </c:pt>
                <c:pt idx="106">
                  <c:v>0.21228708977695285</c:v>
                </c:pt>
                <c:pt idx="107">
                  <c:v>0.22764321895748835</c:v>
                </c:pt>
                <c:pt idx="108">
                  <c:v>0.24145842168046061</c:v>
                </c:pt>
                <c:pt idx="109">
                  <c:v>0.25569870756414026</c:v>
                </c:pt>
                <c:pt idx="110">
                  <c:v>0.27036407660852724</c:v>
                </c:pt>
                <c:pt idx="111">
                  <c:v>0.28524198723326794</c:v>
                </c:pt>
                <c:pt idx="112">
                  <c:v>0.30160768892048179</c:v>
                </c:pt>
                <c:pt idx="113">
                  <c:v>0.31754830744698825</c:v>
                </c:pt>
                <c:pt idx="114">
                  <c:v>0.33391400913420211</c:v>
                </c:pt>
                <c:pt idx="115">
                  <c:v>0.351554960303538</c:v>
                </c:pt>
                <c:pt idx="116">
                  <c:v>0.36983353621393233</c:v>
                </c:pt>
                <c:pt idx="117">
                  <c:v>0.38768702896362067</c:v>
                </c:pt>
                <c:pt idx="118">
                  <c:v>0.40309629353924353</c:v>
                </c:pt>
                <c:pt idx="119">
                  <c:v>0.41935572443628127</c:v>
                </c:pt>
                <c:pt idx="120">
                  <c:v>0.43529634296278769</c:v>
                </c:pt>
                <c:pt idx="121">
                  <c:v>0.44900527489558512</c:v>
                </c:pt>
                <c:pt idx="122">
                  <c:v>0.46207658208732016</c:v>
                </c:pt>
                <c:pt idx="123">
                  <c:v>0.47865482535488763</c:v>
                </c:pt>
                <c:pt idx="124">
                  <c:v>0.49618950573404608</c:v>
                </c:pt>
                <c:pt idx="125">
                  <c:v>0.51021725003737206</c:v>
                </c:pt>
                <c:pt idx="126">
                  <c:v>0.52424499434069805</c:v>
                </c:pt>
                <c:pt idx="127">
                  <c:v>0.53827273864402525</c:v>
                </c:pt>
                <c:pt idx="128">
                  <c:v>0.55325692005894211</c:v>
                </c:pt>
                <c:pt idx="129">
                  <c:v>0.56749720594262176</c:v>
                </c:pt>
                <c:pt idx="130">
                  <c:v>0.58195003340665508</c:v>
                </c:pt>
                <c:pt idx="131">
                  <c:v>0.59959098457598969</c:v>
                </c:pt>
                <c:pt idx="132">
                  <c:v>0.61733820653550053</c:v>
                </c:pt>
                <c:pt idx="133">
                  <c:v>0.63168476320935629</c:v>
                </c:pt>
                <c:pt idx="134">
                  <c:v>0.6460313198832135</c:v>
                </c:pt>
                <c:pt idx="135">
                  <c:v>0.66101550129813036</c:v>
                </c:pt>
                <c:pt idx="136">
                  <c:v>0.67504324560145623</c:v>
                </c:pt>
                <c:pt idx="137">
                  <c:v>0.69002742701637321</c:v>
                </c:pt>
                <c:pt idx="138">
                  <c:v>0.7043739836902303</c:v>
                </c:pt>
                <c:pt idx="139">
                  <c:v>0.71903935273461606</c:v>
                </c:pt>
                <c:pt idx="140">
                  <c:v>0.73274828466741215</c:v>
                </c:pt>
                <c:pt idx="141">
                  <c:v>0.74677602897073936</c:v>
                </c:pt>
                <c:pt idx="142">
                  <c:v>0.76080377327406523</c:v>
                </c:pt>
                <c:pt idx="143">
                  <c:v>0.77483151757739122</c:v>
                </c:pt>
                <c:pt idx="144">
                  <c:v>0.78885926188071731</c:v>
                </c:pt>
                <c:pt idx="145">
                  <c:v>0.80575631751881593</c:v>
                </c:pt>
                <c:pt idx="146">
                  <c:v>0.82467251817027132</c:v>
                </c:pt>
                <c:pt idx="147">
                  <c:v>0.84337617724137304</c:v>
                </c:pt>
                <c:pt idx="148">
                  <c:v>0.86271746105353442</c:v>
                </c:pt>
                <c:pt idx="149">
                  <c:v>0.87950824590145571</c:v>
                </c:pt>
                <c:pt idx="150">
                  <c:v>0.89587394758866956</c:v>
                </c:pt>
                <c:pt idx="151">
                  <c:v>0.91160202453482364</c:v>
                </c:pt>
                <c:pt idx="152">
                  <c:v>0.92711755990062406</c:v>
                </c:pt>
                <c:pt idx="153">
                  <c:v>0.94157038736465726</c:v>
                </c:pt>
                <c:pt idx="154">
                  <c:v>0.95814863063222355</c:v>
                </c:pt>
                <c:pt idx="155">
                  <c:v>0.97383419926230719</c:v>
                </c:pt>
                <c:pt idx="156">
                  <c:v>0.98811699346205728</c:v>
                </c:pt>
                <c:pt idx="157">
                  <c:v>1</c:v>
                </c:pt>
                <c:pt idx="158">
                  <c:v>0.99690204544999994</c:v>
                </c:pt>
                <c:pt idx="159">
                  <c:v>0.98333480790410532</c:v>
                </c:pt>
                <c:pt idx="160">
                  <c:v>0.9670753770070678</c:v>
                </c:pt>
                <c:pt idx="161">
                  <c:v>0.95209119559215216</c:v>
                </c:pt>
                <c:pt idx="162">
                  <c:v>0.93774463891829507</c:v>
                </c:pt>
                <c:pt idx="163">
                  <c:v>0.92201656197214088</c:v>
                </c:pt>
                <c:pt idx="164">
                  <c:v>0.90543831870457336</c:v>
                </c:pt>
                <c:pt idx="165">
                  <c:v>0.88886007543700596</c:v>
                </c:pt>
                <c:pt idx="166">
                  <c:v>0.87100658268731768</c:v>
                </c:pt>
                <c:pt idx="167">
                  <c:v>0.85389698546886661</c:v>
                </c:pt>
                <c:pt idx="168">
                  <c:v>0.83986924116554051</c:v>
                </c:pt>
                <c:pt idx="169">
                  <c:v>0.82711674634433541</c:v>
                </c:pt>
                <c:pt idx="170">
                  <c:v>0.81213256492941854</c:v>
                </c:pt>
                <c:pt idx="171">
                  <c:v>0.79810482062609256</c:v>
                </c:pt>
                <c:pt idx="172">
                  <c:v>0.78343945158170547</c:v>
                </c:pt>
                <c:pt idx="173">
                  <c:v>0.76781764542572895</c:v>
                </c:pt>
                <c:pt idx="174">
                  <c:v>0.75155821452869132</c:v>
                </c:pt>
                <c:pt idx="175">
                  <c:v>0.7349799712611238</c:v>
                </c:pt>
                <c:pt idx="176">
                  <c:v>0.72095222695779793</c:v>
                </c:pt>
                <c:pt idx="177">
                  <c:v>0.70517101461655496</c:v>
                </c:pt>
                <c:pt idx="178">
                  <c:v>0.68859277134898755</c:v>
                </c:pt>
                <c:pt idx="179">
                  <c:v>0.67217393426668492</c:v>
                </c:pt>
                <c:pt idx="180">
                  <c:v>0.65559569099911741</c:v>
                </c:pt>
                <c:pt idx="181">
                  <c:v>0.639336260102081</c:v>
                </c:pt>
                <c:pt idx="182">
                  <c:v>0.62291742301977837</c:v>
                </c:pt>
                <c:pt idx="183">
                  <c:v>0.60633917975221097</c:v>
                </c:pt>
                <c:pt idx="184">
                  <c:v>0.58992034266990834</c:v>
                </c:pt>
                <c:pt idx="185">
                  <c:v>0.57397972414340059</c:v>
                </c:pt>
                <c:pt idx="186">
                  <c:v>0.55772029324636418</c:v>
                </c:pt>
                <c:pt idx="187">
                  <c:v>0.54130145616406167</c:v>
                </c:pt>
                <c:pt idx="188">
                  <c:v>0.52647668093440969</c:v>
                </c:pt>
                <c:pt idx="189">
                  <c:v>0.51096114556860928</c:v>
                </c:pt>
                <c:pt idx="190">
                  <c:v>0.49395781914033443</c:v>
                </c:pt>
                <c:pt idx="191">
                  <c:v>0.47865482535488763</c:v>
                </c:pt>
                <c:pt idx="192">
                  <c:v>0.4629267484087336</c:v>
                </c:pt>
                <c:pt idx="193">
                  <c:v>0.44783629620364052</c:v>
                </c:pt>
                <c:pt idx="194">
                  <c:v>0.43433990585119808</c:v>
                </c:pt>
                <c:pt idx="195">
                  <c:v>0.4212685986594617</c:v>
                </c:pt>
                <c:pt idx="196">
                  <c:v>0.40405273065083447</c:v>
                </c:pt>
                <c:pt idx="197">
                  <c:v>0.38747448738326695</c:v>
                </c:pt>
                <c:pt idx="198">
                  <c:v>0.3711087856960531</c:v>
                </c:pt>
                <c:pt idx="199">
                  <c:v>0.35325529294636482</c:v>
                </c:pt>
                <c:pt idx="200">
                  <c:v>0.33667704967879736</c:v>
                </c:pt>
                <c:pt idx="201">
                  <c:v>0.31988626483087612</c:v>
                </c:pt>
                <c:pt idx="202">
                  <c:v>0.30373310472401593</c:v>
                </c:pt>
                <c:pt idx="203">
                  <c:v>0.29055552674210344</c:v>
                </c:pt>
                <c:pt idx="204">
                  <c:v>0.2773779487601909</c:v>
                </c:pt>
                <c:pt idx="205">
                  <c:v>0.26202181957965537</c:v>
                </c:pt>
                <c:pt idx="206">
                  <c:v>0.24630436971251957</c:v>
                </c:pt>
                <c:pt idx="207">
                  <c:v>0.2301087012895876</c:v>
                </c:pt>
                <c:pt idx="208">
                  <c:v>0.21504253955082073</c:v>
                </c:pt>
                <c:pt idx="209">
                  <c:v>0.19987111912463956</c:v>
                </c:pt>
                <c:pt idx="210">
                  <c:v>0.18911522702796682</c:v>
                </c:pt>
                <c:pt idx="211">
                  <c:v>0.1857532056660125</c:v>
                </c:pt>
                <c:pt idx="212">
                  <c:v>0.18992674942567953</c:v>
                </c:pt>
                <c:pt idx="213">
                  <c:v>0.20036060882484719</c:v>
                </c:pt>
                <c:pt idx="214">
                  <c:v>0.21461442008182244</c:v>
                </c:pt>
                <c:pt idx="215">
                  <c:v>0.22982177015610997</c:v>
                </c:pt>
                <c:pt idx="216">
                  <c:v>0.24419109914214779</c:v>
                </c:pt>
                <c:pt idx="217">
                  <c:v>0.25885646818653479</c:v>
                </c:pt>
                <c:pt idx="218">
                  <c:v>0.27397728347453587</c:v>
                </c:pt>
                <c:pt idx="219">
                  <c:v>0.28811129856803935</c:v>
                </c:pt>
                <c:pt idx="220">
                  <c:v>0.302287821977612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6-49D4-A90A-3051FCA37E35}"/>
            </c:ext>
          </c:extLst>
        </c:ser>
        <c:ser>
          <c:idx val="0"/>
          <c:order val="2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'COOH Data'!$I$8:$I$96</c:f>
              <c:numCache>
                <c:formatCode>0.00</c:formatCode>
                <c:ptCount val="89"/>
                <c:pt idx="0" formatCode="General">
                  <c:v>3.7883165079309</c:v>
                </c:pt>
                <c:pt idx="1">
                  <c:v>3.7885165079309</c:v>
                </c:pt>
                <c:pt idx="2">
                  <c:v>4.0787888838882997</c:v>
                </c:pt>
                <c:pt idx="3" formatCode="General">
                  <c:v>4.0789888838883002</c:v>
                </c:pt>
                <c:pt idx="4">
                  <c:v>4.0791888838883006</c:v>
                </c:pt>
                <c:pt idx="5">
                  <c:v>4.3537674539629991</c:v>
                </c:pt>
                <c:pt idx="6" formatCode="General">
                  <c:v>4.3539674539629996</c:v>
                </c:pt>
                <c:pt idx="7">
                  <c:v>4.354167453963</c:v>
                </c:pt>
                <c:pt idx="8">
                  <c:v>4.4528894681073998</c:v>
                </c:pt>
                <c:pt idx="9" formatCode="General">
                  <c:v>4.4530894681074003</c:v>
                </c:pt>
                <c:pt idx="10">
                  <c:v>4.4532894681074007</c:v>
                </c:pt>
                <c:pt idx="11">
                  <c:v>5.0806580433735995</c:v>
                </c:pt>
                <c:pt idx="12" formatCode="General">
                  <c:v>5.0808580433735999</c:v>
                </c:pt>
                <c:pt idx="13">
                  <c:v>5.0810580433736003</c:v>
                </c:pt>
                <c:pt idx="14">
                  <c:v>5.6150396504230997</c:v>
                </c:pt>
                <c:pt idx="15" formatCode="General">
                  <c:v>5.6152396504231001</c:v>
                </c:pt>
                <c:pt idx="16">
                  <c:v>5.6154396504231006</c:v>
                </c:pt>
                <c:pt idx="17">
                  <c:v>5.8304246968826998</c:v>
                </c:pt>
                <c:pt idx="18" formatCode="General">
                  <c:v>5.8306246968827002</c:v>
                </c:pt>
                <c:pt idx="19">
                  <c:v>5.8308246968827007</c:v>
                </c:pt>
                <c:pt idx="20">
                  <c:v>5.8825965264245994</c:v>
                </c:pt>
                <c:pt idx="21" formatCode="General">
                  <c:v>5.8827965264245998</c:v>
                </c:pt>
                <c:pt idx="22">
                  <c:v>5.8829965264246002</c:v>
                </c:pt>
                <c:pt idx="23">
                  <c:v>5.8987372719712994</c:v>
                </c:pt>
                <c:pt idx="24" formatCode="General">
                  <c:v>5.8989372719712998</c:v>
                </c:pt>
                <c:pt idx="25">
                  <c:v>5.8991372719713002</c:v>
                </c:pt>
                <c:pt idx="26">
                  <c:v>6.107765442641</c:v>
                </c:pt>
                <c:pt idx="27" formatCode="General">
                  <c:v>6.1079654426410004</c:v>
                </c:pt>
                <c:pt idx="28">
                  <c:v>6.1081654426410008</c:v>
                </c:pt>
                <c:pt idx="29">
                  <c:v>6.2775769056309993</c:v>
                </c:pt>
                <c:pt idx="30" formatCode="General">
                  <c:v>6.2777769056309998</c:v>
                </c:pt>
                <c:pt idx="31">
                  <c:v>6.2779769056310002</c:v>
                </c:pt>
                <c:pt idx="32">
                  <c:v>6.3397577641639993</c:v>
                </c:pt>
                <c:pt idx="33" formatCode="General">
                  <c:v>6.3399577641639997</c:v>
                </c:pt>
                <c:pt idx="34">
                  <c:v>6.3401577641640001</c:v>
                </c:pt>
                <c:pt idx="35">
                  <c:v>6.3700868805147994</c:v>
                </c:pt>
                <c:pt idx="36" formatCode="General">
                  <c:v>6.3702868805147999</c:v>
                </c:pt>
                <c:pt idx="37">
                  <c:v>6.3704868805148003</c:v>
                </c:pt>
                <c:pt idx="38">
                  <c:v>6.4908495911724993</c:v>
                </c:pt>
                <c:pt idx="39" formatCode="General">
                  <c:v>6.4910495911724997</c:v>
                </c:pt>
                <c:pt idx="40">
                  <c:v>6.4912495911725001</c:v>
                </c:pt>
                <c:pt idx="41">
                  <c:v>6.7188367067787995</c:v>
                </c:pt>
                <c:pt idx="42" formatCode="General">
                  <c:v>6.7190367067787999</c:v>
                </c:pt>
                <c:pt idx="43">
                  <c:v>6.7192367067788004</c:v>
                </c:pt>
                <c:pt idx="44">
                  <c:v>6.9015706410013999</c:v>
                </c:pt>
                <c:pt idx="45" formatCode="General">
                  <c:v>6.9017706410014004</c:v>
                </c:pt>
                <c:pt idx="46">
                  <c:v>6.9019706410014008</c:v>
                </c:pt>
                <c:pt idx="47">
                  <c:v>7.0260097860965995</c:v>
                </c:pt>
                <c:pt idx="48" formatCode="General">
                  <c:v>7.0262097860966</c:v>
                </c:pt>
                <c:pt idx="49">
                  <c:v>7.0264097860966004</c:v>
                </c:pt>
                <c:pt idx="50">
                  <c:v>7.0414810336602995</c:v>
                </c:pt>
                <c:pt idx="51" formatCode="General">
                  <c:v>7.0416810336603</c:v>
                </c:pt>
                <c:pt idx="52">
                  <c:v>7.0418810336603004</c:v>
                </c:pt>
                <c:pt idx="53">
                  <c:v>7.2447131296262999</c:v>
                </c:pt>
                <c:pt idx="54" formatCode="General">
                  <c:v>7.2449131296263003</c:v>
                </c:pt>
                <c:pt idx="55">
                  <c:v>7.2451131296263007</c:v>
                </c:pt>
                <c:pt idx="56">
                  <c:v>7.2604444144545992</c:v>
                </c:pt>
                <c:pt idx="57" formatCode="General">
                  <c:v>7.2606444144545996</c:v>
                </c:pt>
                <c:pt idx="58">
                  <c:v>7.2608444144546</c:v>
                </c:pt>
                <c:pt idx="59">
                  <c:v>7.3112752051697996</c:v>
                </c:pt>
                <c:pt idx="60" formatCode="General">
                  <c:v>7.3114752051698</c:v>
                </c:pt>
                <c:pt idx="61">
                  <c:v>7.3116752051698004</c:v>
                </c:pt>
              </c:numCache>
            </c:numRef>
          </c:xVal>
          <c:yVal>
            <c:numRef>
              <c:f>'COOH Data'!$K$8:$K$96</c:f>
              <c:numCache>
                <c:formatCode>0.00E+00</c:formatCode>
                <c:ptCount val="89"/>
                <c:pt idx="0">
                  <c:v>1.1901155502306724E-9</c:v>
                </c:pt>
                <c:pt idx="1">
                  <c:v>0</c:v>
                </c:pt>
                <c:pt idx="2">
                  <c:v>0</c:v>
                </c:pt>
                <c:pt idx="3">
                  <c:v>0.10305298823222578</c:v>
                </c:pt>
                <c:pt idx="4">
                  <c:v>0</c:v>
                </c:pt>
                <c:pt idx="5">
                  <c:v>0</c:v>
                </c:pt>
                <c:pt idx="6">
                  <c:v>0.53130870155446652</c:v>
                </c:pt>
                <c:pt idx="7">
                  <c:v>0</c:v>
                </c:pt>
                <c:pt idx="8">
                  <c:v>0</c:v>
                </c:pt>
                <c:pt idx="9">
                  <c:v>6.0008465652668954E-4</c:v>
                </c:pt>
                <c:pt idx="10">
                  <c:v>0</c:v>
                </c:pt>
                <c:pt idx="11">
                  <c:v>0</c:v>
                </c:pt>
                <c:pt idx="12">
                  <c:v>7.1545510615848774E-6</c:v>
                </c:pt>
                <c:pt idx="13">
                  <c:v>0</c:v>
                </c:pt>
                <c:pt idx="14">
                  <c:v>0</c:v>
                </c:pt>
                <c:pt idx="15">
                  <c:v>5.3528636762955072E-2</c:v>
                </c:pt>
                <c:pt idx="16">
                  <c:v>0</c:v>
                </c:pt>
                <c:pt idx="17">
                  <c:v>0</c:v>
                </c:pt>
                <c:pt idx="18">
                  <c:v>6.4266801016252468E-4</c:v>
                </c:pt>
                <c:pt idx="19">
                  <c:v>0</c:v>
                </c:pt>
                <c:pt idx="20">
                  <c:v>0</c:v>
                </c:pt>
                <c:pt idx="21">
                  <c:v>0.24161210920348136</c:v>
                </c:pt>
                <c:pt idx="22">
                  <c:v>0</c:v>
                </c:pt>
                <c:pt idx="23">
                  <c:v>0</c:v>
                </c:pt>
                <c:pt idx="24">
                  <c:v>8.3400654676668191E-5</c:v>
                </c:pt>
                <c:pt idx="25">
                  <c:v>0</c:v>
                </c:pt>
                <c:pt idx="26">
                  <c:v>0</c:v>
                </c:pt>
                <c:pt idx="27">
                  <c:v>0.21690717255929728</c:v>
                </c:pt>
                <c:pt idx="28">
                  <c:v>0</c:v>
                </c:pt>
                <c:pt idx="29">
                  <c:v>0</c:v>
                </c:pt>
                <c:pt idx="30">
                  <c:v>0.67495604868823778</c:v>
                </c:pt>
                <c:pt idx="31">
                  <c:v>0</c:v>
                </c:pt>
                <c:pt idx="32">
                  <c:v>0</c:v>
                </c:pt>
                <c:pt idx="33">
                  <c:v>2.7158686795140917E-5</c:v>
                </c:pt>
                <c:pt idx="34">
                  <c:v>0</c:v>
                </c:pt>
                <c:pt idx="35">
                  <c:v>0</c:v>
                </c:pt>
                <c:pt idx="36">
                  <c:v>4.4553708738470752E-9</c:v>
                </c:pt>
                <c:pt idx="37">
                  <c:v>0</c:v>
                </c:pt>
                <c:pt idx="38">
                  <c:v>0</c:v>
                </c:pt>
                <c:pt idx="39">
                  <c:v>4.4902672657284301E-4</c:v>
                </c:pt>
                <c:pt idx="40">
                  <c:v>0</c:v>
                </c:pt>
                <c:pt idx="41">
                  <c:v>0</c:v>
                </c:pt>
                <c:pt idx="42">
                  <c:v>1.2294262441434178E-2</c:v>
                </c:pt>
                <c:pt idx="43">
                  <c:v>0</c:v>
                </c:pt>
                <c:pt idx="44">
                  <c:v>0</c:v>
                </c:pt>
                <c:pt idx="45">
                  <c:v>9.2483602076548713E-3</c:v>
                </c:pt>
                <c:pt idx="46">
                  <c:v>0</c:v>
                </c:pt>
                <c:pt idx="47">
                  <c:v>0</c:v>
                </c:pt>
                <c:pt idx="48">
                  <c:v>5.6861474827034526E-5</c:v>
                </c:pt>
                <c:pt idx="49">
                  <c:v>0</c:v>
                </c:pt>
                <c:pt idx="50">
                  <c:v>0</c:v>
                </c:pt>
                <c:pt idx="51">
                  <c:v>4.2496218880503783E-2</c:v>
                </c:pt>
                <c:pt idx="52">
                  <c:v>0</c:v>
                </c:pt>
                <c:pt idx="53">
                  <c:v>0</c:v>
                </c:pt>
                <c:pt idx="54">
                  <c:v>6.7260898364527894E-2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3.5555969416491022E-2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56-49D4-A90A-3051FCA37E35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'COOH Data'!$R$5:$R$334</c:f>
              <c:numCache>
                <c:formatCode>General</c:formatCode>
                <c:ptCount val="330"/>
                <c:pt idx="0">
                  <c:v>7.3060542381832052</c:v>
                </c:pt>
                <c:pt idx="1">
                  <c:v>7.2760411045756452</c:v>
                </c:pt>
                <c:pt idx="2">
                  <c:v>7.2462735489169487</c:v>
                </c:pt>
                <c:pt idx="3">
                  <c:v>7.2167485693811981</c:v>
                </c:pt>
                <c:pt idx="4">
                  <c:v>7.187463212867768</c:v>
                </c:pt>
                <c:pt idx="5">
                  <c:v>7.1584145740166862</c:v>
                </c:pt>
                <c:pt idx="6">
                  <c:v>7.1295997942477856</c:v>
                </c:pt>
                <c:pt idx="7">
                  <c:v>7.1010160608229667</c:v>
                </c:pt>
                <c:pt idx="8">
                  <c:v>7.0726606059309178</c:v>
                </c:pt>
                <c:pt idx="9">
                  <c:v>7.0445307057936928</c:v>
                </c:pt>
                <c:pt idx="10">
                  <c:v>7.0166236797945105</c:v>
                </c:pt>
                <c:pt idx="11">
                  <c:v>6.9889368896262116</c:v>
                </c:pt>
                <c:pt idx="12">
                  <c:v>6.961467738459798</c:v>
                </c:pt>
                <c:pt idx="13">
                  <c:v>6.9342136701324932</c:v>
                </c:pt>
                <c:pt idx="14">
                  <c:v>6.9071721683548182</c:v>
                </c:pt>
                <c:pt idx="15">
                  <c:v>6.8803407559361265</c:v>
                </c:pt>
                <c:pt idx="16">
                  <c:v>6.8537169940281366</c:v>
                </c:pt>
                <c:pt idx="17">
                  <c:v>6.8272984813859576</c:v>
                </c:pt>
                <c:pt idx="18">
                  <c:v>6.8010828536461316</c:v>
                </c:pt>
                <c:pt idx="19">
                  <c:v>6.7750677826212566</c:v>
                </c:pt>
                <c:pt idx="20">
                  <c:v>6.7492509756107237</c:v>
                </c:pt>
                <c:pt idx="21">
                  <c:v>6.7236301747271687</c:v>
                </c:pt>
                <c:pt idx="22">
                  <c:v>6.6982031562381952</c:v>
                </c:pt>
                <c:pt idx="23">
                  <c:v>6.6729677299229806</c:v>
                </c:pt>
                <c:pt idx="24">
                  <c:v>6.6479217384433777</c:v>
                </c:pt>
                <c:pt idx="25">
                  <c:v>6.6230630567291131</c:v>
                </c:pt>
                <c:pt idx="26">
                  <c:v>6.5983895913767423</c:v>
                </c:pt>
                <c:pt idx="27">
                  <c:v>6.5738992800619824</c:v>
                </c:pt>
                <c:pt idx="28">
                  <c:v>6.549590090965081</c:v>
                </c:pt>
                <c:pt idx="29">
                  <c:v>6.5254600222088941</c:v>
                </c:pt>
                <c:pt idx="30">
                  <c:v>6.5015071013093344</c:v>
                </c:pt>
                <c:pt idx="31">
                  <c:v>6.4777293846378781</c:v>
                </c:pt>
                <c:pt idx="32">
                  <c:v>6.4541249568958357</c:v>
                </c:pt>
                <c:pt idx="33">
                  <c:v>6.4306919306000507</c:v>
                </c:pt>
                <c:pt idx="34">
                  <c:v>6.407428445579793</c:v>
                </c:pt>
                <c:pt idx="35">
                  <c:v>6.3843326684845003</c:v>
                </c:pt>
                <c:pt idx="36">
                  <c:v>6.3614027923021546</c:v>
                </c:pt>
                <c:pt idx="37">
                  <c:v>6.3386370358879853</c:v>
                </c:pt>
                <c:pt idx="38">
                  <c:v>6.3160336435032596</c:v>
                </c:pt>
                <c:pt idx="39">
                  <c:v>6.2935908843639083</c:v>
                </c:pt>
                <c:pt idx="40">
                  <c:v>6.2713070521987353</c:v>
                </c:pt>
                <c:pt idx="41">
                  <c:v>6.2491804648169849</c:v>
                </c:pt>
                <c:pt idx="42">
                  <c:v>6.2272094636850328</c:v>
                </c:pt>
                <c:pt idx="43">
                  <c:v>6.2053924135119614</c:v>
                </c:pt>
                <c:pt idx="44">
                  <c:v>6.1837277018438401</c:v>
                </c:pt>
                <c:pt idx="45">
                  <c:v>6.1622137386664511</c:v>
                </c:pt>
                <c:pt idx="46">
                  <c:v>6.1408489560162947</c:v>
                </c:pt>
                <c:pt idx="47">
                  <c:v>6.1196318075996539</c:v>
                </c:pt>
                <c:pt idx="48">
                  <c:v>6.0985607684195271</c:v>
                </c:pt>
                <c:pt idx="49">
                  <c:v>6.077634334410245</c:v>
                </c:pt>
                <c:pt idx="50">
                  <c:v>6.0568510220795799</c:v>
                </c:pt>
                <c:pt idx="51">
                  <c:v>6.036209368158179</c:v>
                </c:pt>
                <c:pt idx="52">
                  <c:v>6.0157079292561377</c:v>
                </c:pt>
                <c:pt idx="53">
                  <c:v>5.9953452815265464</c:v>
                </c:pt>
                <c:pt idx="54">
                  <c:v>5.9751200203358552</c:v>
                </c:pt>
                <c:pt idx="55">
                  <c:v>5.9550307599408745</c:v>
                </c:pt>
                <c:pt idx="56">
                  <c:v>5.9350761331722826</c:v>
                </c:pt>
                <c:pt idx="57">
                  <c:v>5.9152547911244753</c:v>
                </c:pt>
                <c:pt idx="58">
                  <c:v>5.8955654028515925</c:v>
                </c:pt>
                <c:pt idx="59">
                  <c:v>5.8760066550696202</c:v>
                </c:pt>
                <c:pt idx="60">
                  <c:v>5.8565772518643833</c:v>
                </c:pt>
                <c:pt idx="61">
                  <c:v>5.8372759144053195</c:v>
                </c:pt>
                <c:pt idx="62">
                  <c:v>5.8181013806648991</c:v>
                </c:pt>
                <c:pt idx="63">
                  <c:v>5.799052405143545</c:v>
                </c:pt>
                <c:pt idx="64">
                  <c:v>5.7801277585999529</c:v>
                </c:pt>
                <c:pt idx="65">
                  <c:v>5.7613262277866637</c:v>
                </c:pt>
                <c:pt idx="66">
                  <c:v>5.7426466151907825</c:v>
                </c:pt>
                <c:pt idx="67">
                  <c:v>5.7240877387797324</c:v>
                </c:pt>
                <c:pt idx="68">
                  <c:v>5.7056484317519089</c:v>
                </c:pt>
                <c:pt idx="69">
                  <c:v>5.6873275422921559</c:v>
                </c:pt>
                <c:pt idx="70">
                  <c:v>5.6691239333319157</c:v>
                </c:pt>
                <c:pt idx="71">
                  <c:v>5.6510364823139918</c:v>
                </c:pt>
                <c:pt idx="72">
                  <c:v>5.6330640809617902</c:v>
                </c:pt>
                <c:pt idx="73">
                  <c:v>5.6152056350529431</c:v>
                </c:pt>
                <c:pt idx="74">
                  <c:v>5.5974600641972456</c:v>
                </c:pt>
                <c:pt idx="75">
                  <c:v>5.579826301618767</c:v>
                </c:pt>
                <c:pt idx="76">
                  <c:v>5.5623032939420813</c:v>
                </c:pt>
                <c:pt idx="77">
                  <c:v>5.5448900009825133</c:v>
                </c:pt>
                <c:pt idx="78">
                  <c:v>5.5275853955403029</c:v>
                </c:pt>
                <c:pt idx="79">
                  <c:v>5.5103884631986215</c:v>
                </c:pt>
                <c:pt idx="80">
                  <c:v>5.4932982021253434</c:v>
                </c:pt>
                <c:pt idx="81">
                  <c:v>5.4763136228784886</c:v>
                </c:pt>
                <c:pt idx="82">
                  <c:v>5.4594337482152797</c:v>
                </c:pt>
                <c:pt idx="83">
                  <c:v>5.4426576129046964</c:v>
                </c:pt>
                <c:pt idx="84">
                  <c:v>5.4259842635435005</c:v>
                </c:pt>
                <c:pt idx="85">
                  <c:v>5.4094127583756109</c:v>
                </c:pt>
                <c:pt idx="86">
                  <c:v>5.3929421671147884</c:v>
                </c:pt>
                <c:pt idx="87">
                  <c:v>5.3765715707705546</c:v>
                </c:pt>
                <c:pt idx="88">
                  <c:v>5.3603000614772585</c:v>
                </c:pt>
                <c:pt idx="89">
                  <c:v>5.3441267423262495</c:v>
                </c:pt>
                <c:pt idx="90">
                  <c:v>5.3280507272010746</c:v>
                </c:pt>
                <c:pt idx="91">
                  <c:v>5.3120711406156378</c:v>
                </c:pt>
                <c:pt idx="92">
                  <c:v>5.2961871175552755</c:v>
                </c:pt>
                <c:pt idx="93">
                  <c:v>5.2803978033206551</c:v>
                </c:pt>
                <c:pt idx="94">
                  <c:v>5.2647023533744797</c:v>
                </c:pt>
                <c:pt idx="95">
                  <c:v>5.2490999331908972</c:v>
                </c:pt>
                <c:pt idx="96">
                  <c:v>5.2335897181075977</c:v>
                </c:pt>
                <c:pt idx="97">
                  <c:v>5.2181708931805133</c:v>
                </c:pt>
                <c:pt idx="98">
                  <c:v>5.2028426530410821</c:v>
                </c:pt>
                <c:pt idx="99">
                  <c:v>5.1876042017560247</c:v>
                </c:pt>
                <c:pt idx="100">
                  <c:v>5.1724547526895703</c:v>
                </c:pt>
                <c:pt idx="101">
                  <c:v>5.1573935283680941</c:v>
                </c:pt>
                <c:pt idx="102">
                  <c:v>5.1424197603471171</c:v>
                </c:pt>
                <c:pt idx="103">
                  <c:v>5.1275326890806028</c:v>
                </c:pt>
                <c:pt idx="104">
                  <c:v>5.1127315637925355</c:v>
                </c:pt>
                <c:pt idx="105">
                  <c:v>5.098015642350699</c:v>
                </c:pt>
                <c:pt idx="106">
                  <c:v>5.0833841911426401</c:v>
                </c:pt>
                <c:pt idx="107">
                  <c:v>5.0688364849537608</c:v>
                </c:pt>
                <c:pt idx="108">
                  <c:v>5.0543718068474925</c:v>
                </c:pt>
                <c:pt idx="109">
                  <c:v>5.0399894480475202</c:v>
                </c:pt>
                <c:pt idx="110">
                  <c:v>5.0256887078220105</c:v>
                </c:pt>
                <c:pt idx="111">
                  <c:v>5.0114688933698055</c:v>
                </c:pt>
                <c:pt idx="112">
                  <c:v>4.9973293197085447</c:v>
                </c:pt>
                <c:pt idx="113">
                  <c:v>4.9832693095646698</c:v>
                </c:pt>
                <c:pt idx="114">
                  <c:v>4.9692881932652906</c:v>
                </c:pt>
                <c:pt idx="115">
                  <c:v>4.955385308631854</c:v>
                </c:pt>
                <c:pt idx="116">
                  <c:v>4.9415600008756071</c:v>
                </c:pt>
                <c:pt idx="117">
                  <c:v>4.9278116224947928</c:v>
                </c:pt>
                <c:pt idx="118">
                  <c:v>4.9141395331735627</c:v>
                </c:pt>
                <c:pt idx="119">
                  <c:v>4.9005430996825687</c:v>
                </c:pt>
                <c:pt idx="120">
                  <c:v>4.8870216957811978</c:v>
                </c:pt>
                <c:pt idx="121">
                  <c:v>4.8735747021214229</c:v>
                </c:pt>
                <c:pt idx="122">
                  <c:v>4.860201506153234</c:v>
                </c:pt>
                <c:pt idx="123">
                  <c:v>4.846901502031626</c:v>
                </c:pt>
                <c:pt idx="124">
                  <c:v>4.8336740905251068</c:v>
                </c:pt>
                <c:pt idx="125">
                  <c:v>4.8205186789256995</c:v>
                </c:pt>
                <c:pt idx="126">
                  <c:v>4.8074346809604114</c:v>
                </c:pt>
                <c:pt idx="127">
                  <c:v>4.7944215167041371</c:v>
                </c:pt>
                <c:pt idx="128">
                  <c:v>4.7814786124939834</c:v>
                </c:pt>
                <c:pt idx="129">
                  <c:v>4.7686054008449617</c:v>
                </c:pt>
                <c:pt idx="130">
                  <c:v>4.7558013203670502</c:v>
                </c:pt>
                <c:pt idx="131">
                  <c:v>4.7430658156835888</c:v>
                </c:pt>
                <c:pt idx="132">
                  <c:v>4.7303983373509721</c:v>
                </c:pt>
                <c:pt idx="133">
                  <c:v>4.7177983417796421</c:v>
                </c:pt>
                <c:pt idx="134">
                  <c:v>4.7052652911563184</c:v>
                </c:pt>
                <c:pt idx="135">
                  <c:v>4.692798653367487</c:v>
                </c:pt>
                <c:pt idx="136">
                  <c:v>4.6803979019240849</c:v>
                </c:pt>
                <c:pt idx="137">
                  <c:v>4.6680625158873861</c:v>
                </c:pt>
                <c:pt idx="138">
                  <c:v>4.6557919797960565</c:v>
                </c:pt>
                <c:pt idx="139">
                  <c:v>4.6435857835943439</c:v>
                </c:pt>
                <c:pt idx="140">
                  <c:v>4.6314434225614116</c:v>
                </c:pt>
                <c:pt idx="141">
                  <c:v>4.6193643972417657</c:v>
                </c:pt>
                <c:pt idx="142">
                  <c:v>4.607348213376774</c:v>
                </c:pt>
                <c:pt idx="143">
                  <c:v>4.5953943818372496</c:v>
                </c:pt>
                <c:pt idx="144">
                  <c:v>4.583502418557079</c:v>
                </c:pt>
                <c:pt idx="145">
                  <c:v>4.5716718444678834</c:v>
                </c:pt>
                <c:pt idx="146">
                  <c:v>4.559902185434682</c:v>
                </c:pt>
                <c:pt idx="147">
                  <c:v>4.5481929721925525</c:v>
                </c:pt>
                <c:pt idx="148">
                  <c:v>4.5365437402842659</c:v>
                </c:pt>
                <c:pt idx="149">
                  <c:v>4.5249540299988684</c:v>
                </c:pt>
                <c:pt idx="150">
                  <c:v>4.5134233863112119</c:v>
                </c:pt>
                <c:pt idx="151">
                  <c:v>4.5019513588224038</c:v>
                </c:pt>
                <c:pt idx="152">
                  <c:v>4.4905375017011586</c:v>
                </c:pt>
                <c:pt idx="153">
                  <c:v>4.4791813736260471</c:v>
                </c:pt>
                <c:pt idx="154">
                  <c:v>4.4678825377286122</c:v>
                </c:pt>
                <c:pt idx="155">
                  <c:v>4.4566405615373474</c:v>
                </c:pt>
                <c:pt idx="156">
                  <c:v>4.4454550169225167</c:v>
                </c:pt>
                <c:pt idx="157">
                  <c:v>4.4343254800418093</c:v>
                </c:pt>
                <c:pt idx="158">
                  <c:v>4.423251531286799</c:v>
                </c:pt>
                <c:pt idx="159">
                  <c:v>4.412232755230213</c:v>
                </c:pt>
                <c:pt idx="160">
                  <c:v>4.401268740573979</c:v>
                </c:pt>
                <c:pt idx="161">
                  <c:v>4.3903590800980528</c:v>
                </c:pt>
                <c:pt idx="162">
                  <c:v>4.3795033706099957</c:v>
                </c:pt>
                <c:pt idx="163">
                  <c:v>4.3687012128953135</c:v>
                </c:pt>
                <c:pt idx="164">
                  <c:v>4.3579522116685059</c:v>
                </c:pt>
                <c:pt idx="165">
                  <c:v>4.3472559755248597</c:v>
                </c:pt>
                <c:pt idx="166">
                  <c:v>4.336612116892935</c:v>
                </c:pt>
                <c:pt idx="167">
                  <c:v>4.3260202519877522</c:v>
                </c:pt>
                <c:pt idx="168">
                  <c:v>4.315480000764671</c:v>
                </c:pt>
                <c:pt idx="169">
                  <c:v>4.3049909868739231</c:v>
                </c:pt>
                <c:pt idx="170">
                  <c:v>4.2945528376158295</c:v>
                </c:pt>
                <c:pt idx="171">
                  <c:v>4.2841651838966479</c:v>
                </c:pt>
                <c:pt idx="172">
                  <c:v>4.2738276601850735</c:v>
                </c:pt>
                <c:pt idx="173">
                  <c:v>4.2635399044693596</c:v>
                </c:pt>
                <c:pt idx="174">
                  <c:v>4.2533015582150595</c:v>
                </c:pt>
                <c:pt idx="175">
                  <c:v>4.243112266323374</c:v>
                </c:pt>
                <c:pt idx="176">
                  <c:v>4.2329716770900987</c:v>
                </c:pt>
                <c:pt idx="177">
                  <c:v>4.2228794421651559</c:v>
                </c:pt>
                <c:pt idx="178">
                  <c:v>4.2128352165127074</c:v>
                </c:pt>
                <c:pt idx="179">
                  <c:v>4.2028386583718298</c:v>
                </c:pt>
                <c:pt idx="180">
                  <c:v>4.1928894292177548</c:v>
                </c:pt>
                <c:pt idx="181">
                  <c:v>4.1829871937236502</c:v>
                </c:pt>
                <c:pt idx="182">
                  <c:v>4.1731316197229544</c:v>
                </c:pt>
                <c:pt idx="183">
                  <c:v>4.1633223781722295</c:v>
                </c:pt>
                <c:pt idx="184">
                  <c:v>4.1535591431145393</c:v>
                </c:pt>
                <c:pt idx="185">
                  <c:v>4.1438415916433486</c:v>
                </c:pt>
                <c:pt idx="186">
                  <c:v>4.1341694038669221</c:v>
                </c:pt>
                <c:pt idx="187">
                  <c:v>4.12454226287322</c:v>
                </c:pt>
                <c:pt idx="188">
                  <c:v>4.1149598546952868</c:v>
                </c:pt>
                <c:pt idx="189">
                  <c:v>4.1054218682771193</c:v>
                </c:pt>
                <c:pt idx="190">
                  <c:v>4.0959279954400065</c:v>
                </c:pt>
                <c:pt idx="191">
                  <c:v>4.0864779308493411</c:v>
                </c:pt>
                <c:pt idx="192">
                  <c:v>4.0770713719818801</c:v>
                </c:pt>
                <c:pt idx="193">
                  <c:v>4.0677080190934705</c:v>
                </c:pt>
                <c:pt idx="194">
                  <c:v>4.0583875751872007</c:v>
                </c:pt>
                <c:pt idx="195">
                  <c:v>4.0491097459820047</c:v>
                </c:pt>
                <c:pt idx="196">
                  <c:v>4.039874239881688</c:v>
                </c:pt>
                <c:pt idx="197">
                  <c:v>4.030680767944375</c:v>
                </c:pt>
                <c:pt idx="198">
                  <c:v>4.0215290438523832</c:v>
                </c:pt>
                <c:pt idx="199">
                  <c:v>4.0124187838824916</c:v>
                </c:pt>
                <c:pt idx="200">
                  <c:v>4.0033497068766222</c:v>
                </c:pt>
                <c:pt idx="201">
                  <c:v>3.994321534212919</c:v>
                </c:pt>
                <c:pt idx="202">
                  <c:v>3.9853339897772093</c:v>
                </c:pt>
                <c:pt idx="203">
                  <c:v>3.9763867999348617</c:v>
                </c:pt>
                <c:pt idx="204">
                  <c:v>3.9674796935030079</c:v>
                </c:pt>
                <c:pt idx="205">
                  <c:v>3.9586124017231481</c:v>
                </c:pt>
                <c:pt idx="206">
                  <c:v>3.949784658234119</c:v>
                </c:pt>
                <c:pt idx="207">
                  <c:v>3.9409961990454221</c:v>
                </c:pt>
                <c:pt idx="208">
                  <c:v>3.9322467625109097</c:v>
                </c:pt>
                <c:pt idx="209">
                  <c:v>3.9235360893028162</c:v>
                </c:pt>
                <c:pt idx="210">
                  <c:v>3.9148639223861381</c:v>
                </c:pt>
                <c:pt idx="211">
                  <c:v>3.9062300069933524</c:v>
                </c:pt>
                <c:pt idx="212">
                  <c:v>3.8976340905994649</c:v>
                </c:pt>
                <c:pt idx="213">
                  <c:v>3.8890759228973959</c:v>
                </c:pt>
                <c:pt idx="214">
                  <c:v>3.8805552557736775</c:v>
                </c:pt>
                <c:pt idx="215">
                  <c:v>3.8720718432844783</c:v>
                </c:pt>
                <c:pt idx="216">
                  <c:v>3.8636254416319415</c:v>
                </c:pt>
                <c:pt idx="217">
                  <c:v>3.8552158091408266</c:v>
                </c:pt>
                <c:pt idx="218">
                  <c:v>3.8468427062354635</c:v>
                </c:pt>
                <c:pt idx="219">
                  <c:v>3.8385058954169966</c:v>
                </c:pt>
                <c:pt idx="220">
                  <c:v>3.830205141240933</c:v>
                </c:pt>
                <c:pt idx="221">
                  <c:v>3.8219402102949753</c:v>
                </c:pt>
                <c:pt idx="222">
                  <c:v>3.813710871177145</c:v>
                </c:pt>
                <c:pt idx="223">
                  <c:v>3.8055168944741862</c:v>
                </c:pt>
                <c:pt idx="224">
                  <c:v>3.7973580527402446</c:v>
                </c:pt>
                <c:pt idx="225">
                  <c:v>3.7892341204758249</c:v>
                </c:pt>
                <c:pt idx="226">
                  <c:v>3.7811448741070142</c:v>
                </c:pt>
                <c:pt idx="227">
                  <c:v>3.7730900919649719</c:v>
                </c:pt>
                <c:pt idx="228">
                  <c:v>3.7650695542656845</c:v>
                </c:pt>
                <c:pt idx="229">
                  <c:v>3.7570830430899695</c:v>
                </c:pt>
                <c:pt idx="230">
                  <c:v>3.7491303423637437</c:v>
                </c:pt>
                <c:pt idx="231">
                  <c:v>3.7412112378385336</c:v>
                </c:pt>
                <c:pt idx="232">
                  <c:v>3.7333255170722368</c:v>
                </c:pt>
                <c:pt idx="233">
                  <c:v>3.7254729694101258</c:v>
                </c:pt>
                <c:pt idx="234">
                  <c:v>3.7176533859660865</c:v>
                </c:pt>
                <c:pt idx="235">
                  <c:v>3.7098665596040994</c:v>
                </c:pt>
                <c:pt idx="236">
                  <c:v>3.7021122849199464</c:v>
                </c:pt>
                <c:pt idx="237">
                  <c:v>3.6943903582231519</c:v>
                </c:pt>
                <c:pt idx="238">
                  <c:v>3.686700577519149</c:v>
                </c:pt>
                <c:pt idx="239">
                  <c:v>3.6790427424916614</c:v>
                </c:pt>
                <c:pt idx="240">
                  <c:v>3.6714166544853124</c:v>
                </c:pt>
                <c:pt idx="241">
                  <c:v>3.6638221164884457</c:v>
                </c:pt>
                <c:pt idx="242">
                  <c:v>3.6562589331161601</c:v>
                </c:pt>
                <c:pt idx="243">
                  <c:v>3.6487269105935547</c:v>
                </c:pt>
                <c:pt idx="244">
                  <c:v>3.6412258567391773</c:v>
                </c:pt>
                <c:pt idx="245">
                  <c:v>3.633755580948681</c:v>
                </c:pt>
                <c:pt idx="246">
                  <c:v>3.6263158941786782</c:v>
                </c:pt>
                <c:pt idx="247">
                  <c:v>3.6189066089307933</c:v>
                </c:pt>
                <c:pt idx="248">
                  <c:v>3.6115275392359156</c:v>
                </c:pt>
                <c:pt idx="249">
                  <c:v>3.6041785006386333</c:v>
                </c:pt>
                <c:pt idx="250">
                  <c:v>3.596859310181868</c:v>
                </c:pt>
                <c:pt idx="251">
                  <c:v>3.5895697863916909</c:v>
                </c:pt>
                <c:pt idx="252">
                  <c:v>3.5823097492623224</c:v>
                </c:pt>
                <c:pt idx="253">
                  <c:v>3.5750790202413203</c:v>
                </c:pt>
                <c:pt idx="254">
                  <c:v>3.5678774222149352</c:v>
                </c:pt>
                <c:pt idx="255">
                  <c:v>3.560704779493653</c:v>
                </c:pt>
                <c:pt idx="256">
                  <c:v>3.5535609177979075</c:v>
                </c:pt>
                <c:pt idx="257">
                  <c:v>3.5464456642439641</c:v>
                </c:pt>
                <c:pt idx="258">
                  <c:v>3.5393588473299737</c:v>
                </c:pt>
                <c:pt idx="259">
                  <c:v>3.5323002969221933</c:v>
                </c:pt>
                <c:pt idx="260">
                  <c:v>3.5252698442413704</c:v>
                </c:pt>
                <c:pt idx="261">
                  <c:v>3.5182673218492906</c:v>
                </c:pt>
                <c:pt idx="262">
                  <c:v>3.511292563635485</c:v>
                </c:pt>
                <c:pt idx="263">
                  <c:v>3.5043454048040981</c:v>
                </c:pt>
                <c:pt idx="264">
                  <c:v>3.4974256818609026</c:v>
                </c:pt>
                <c:pt idx="265">
                  <c:v>3.4905332326004785</c:v>
                </c:pt>
                <c:pt idx="266">
                  <c:v>3.4836678960935377</c:v>
                </c:pt>
                <c:pt idx="267">
                  <c:v>3.4768295126743967</c:v>
                </c:pt>
                <c:pt idx="268">
                  <c:v>3.4700179239286029</c:v>
                </c:pt>
                <c:pt idx="269">
                  <c:v>3.4632329726806983</c:v>
                </c:pt>
                <c:pt idx="270">
                  <c:v>3.4564745029821298</c:v>
                </c:pt>
                <c:pt idx="271">
                  <c:v>3.4497423600993042</c:v>
                </c:pt>
                <c:pt idx="272">
                  <c:v>3.4430363905017769</c:v>
                </c:pt>
                <c:pt idx="273">
                  <c:v>3.4363564418505819</c:v>
                </c:pt>
                <c:pt idx="274">
                  <c:v>3.4297023629866943</c:v>
                </c:pt>
                <c:pt idx="275">
                  <c:v>3.4230740039196301</c:v>
                </c:pt>
                <c:pt idx="276">
                  <c:v>3.4164712158161752</c:v>
                </c:pt>
                <c:pt idx="277">
                  <c:v>3.409893850989246</c:v>
                </c:pt>
                <c:pt idx="278">
                  <c:v>3.4033417628868787</c:v>
                </c:pt>
                <c:pt idx="279">
                  <c:v>3.3968148060813421</c:v>
                </c:pt>
                <c:pt idx="280">
                  <c:v>3.390312836258381</c:v>
                </c:pt>
                <c:pt idx="281">
                  <c:v>3.3838357102065775</c:v>
                </c:pt>
                <c:pt idx="282">
                  <c:v>3.3773832858068369</c:v>
                </c:pt>
                <c:pt idx="283">
                  <c:v>3.3709554220219955</c:v>
                </c:pt>
                <c:pt idx="284">
                  <c:v>3.3645519788865399</c:v>
                </c:pt>
                <c:pt idx="285">
                  <c:v>3.3581728174964516</c:v>
                </c:pt>
                <c:pt idx="286">
                  <c:v>3.3518177999991621</c:v>
                </c:pt>
                <c:pt idx="287">
                  <c:v>3.3454867895836209</c:v>
                </c:pt>
                <c:pt idx="288">
                  <c:v>3.3391796504704816</c:v>
                </c:pt>
                <c:pt idx="289">
                  <c:v>3.3328962479023923</c:v>
                </c:pt>
                <c:pt idx="290">
                  <c:v>3.3266364481343973</c:v>
                </c:pt>
                <c:pt idx="291">
                  <c:v>3.3204001184244509</c:v>
                </c:pt>
                <c:pt idx="292">
                  <c:v>3.3141871270240304</c:v>
                </c:pt>
                <c:pt idx="293">
                  <c:v>3.307997343168863</c:v>
                </c:pt>
                <c:pt idx="294">
                  <c:v>3.301830637069747</c:v>
                </c:pt>
                <c:pt idx="295">
                  <c:v>3.295686879903482</c:v>
                </c:pt>
                <c:pt idx="296">
                  <c:v>3.2895659438039</c:v>
                </c:pt>
                <c:pt idx="297">
                  <c:v>3.2834677018529921</c:v>
                </c:pt>
                <c:pt idx="298">
                  <c:v>3.2773920280721383</c:v>
                </c:pt>
                <c:pt idx="299">
                  <c:v>3.27133879741343</c:v>
                </c:pt>
                <c:pt idx="300">
                  <c:v>3.2653078857510929</c:v>
                </c:pt>
                <c:pt idx="301">
                  <c:v>3.2592991698730023</c:v>
                </c:pt>
                <c:pt idx="302">
                  <c:v>3.2533125274722905</c:v>
                </c:pt>
                <c:pt idx="303">
                  <c:v>3.2473478371390514</c:v>
                </c:pt>
                <c:pt idx="304">
                  <c:v>3.2414049783521306</c:v>
                </c:pt>
                <c:pt idx="305">
                  <c:v>3.235483831471007</c:v>
                </c:pt>
                <c:pt idx="306">
                  <c:v>3.2295842777277675</c:v>
                </c:pt>
                <c:pt idx="307">
                  <c:v>3.2237061992191625</c:v>
                </c:pt>
                <c:pt idx="308">
                  <c:v>3.2178494788987537</c:v>
                </c:pt>
                <c:pt idx="309">
                  <c:v>3.2120140005691447</c:v>
                </c:pt>
                <c:pt idx="310">
                  <c:v>3.206199648874295</c:v>
                </c:pt>
                <c:pt idx="311">
                  <c:v>3.2004063092919206</c:v>
                </c:pt>
                <c:pt idx="312">
                  <c:v>3.1946338681259725</c:v>
                </c:pt>
                <c:pt idx="313">
                  <c:v>3.1888822124992022</c:v>
                </c:pt>
                <c:pt idx="314">
                  <c:v>3.1831512303458021</c:v>
                </c:pt>
                <c:pt idx="315">
                  <c:v>3.1774408104041258</c:v>
                </c:pt>
                <c:pt idx="316">
                  <c:v>3.1717508422094909</c:v>
                </c:pt>
                <c:pt idx="317">
                  <c:v>3.1660812160870528</c:v>
                </c:pt>
                <c:pt idx="318">
                  <c:v>3.1604318231447612</c:v>
                </c:pt>
                <c:pt idx="319">
                  <c:v>3.1548025552663868</c:v>
                </c:pt>
                <c:pt idx="320">
                  <c:v>3.1491933051046228</c:v>
                </c:pt>
                <c:pt idx="321">
                  <c:v>3.1436039660742647</c:v>
                </c:pt>
                <c:pt idx="322">
                  <c:v>3.1380344323454565</c:v>
                </c:pt>
                <c:pt idx="323">
                  <c:v>3.1324845988370131</c:v>
                </c:pt>
                <c:pt idx="324">
                  <c:v>3.1269543612098105</c:v>
                </c:pt>
                <c:pt idx="325">
                  <c:v>3.1214436158602465</c:v>
                </c:pt>
                <c:pt idx="326">
                  <c:v>3.1159522599137723</c:v>
                </c:pt>
                <c:pt idx="327">
                  <c:v>3.1104801912184894</c:v>
                </c:pt>
                <c:pt idx="328">
                  <c:v>3.1050273083388178</c:v>
                </c:pt>
                <c:pt idx="329">
                  <c:v>3.0995935105492247</c:v>
                </c:pt>
              </c:numCache>
            </c:numRef>
          </c:xVal>
          <c:yVal>
            <c:numRef>
              <c:f>'COOH Data'!$T$5:$T$334</c:f>
              <c:numCache>
                <c:formatCode>0.00E+00</c:formatCode>
                <c:ptCount val="330"/>
                <c:pt idx="0">
                  <c:v>1.0783932148669921E-2</c:v>
                </c:pt>
                <c:pt idx="1">
                  <c:v>1.415575458988428E-2</c:v>
                </c:pt>
                <c:pt idx="2">
                  <c:v>1.8407879505577551E-2</c:v>
                </c:pt>
                <c:pt idx="3">
                  <c:v>2.3715364261358261E-2</c:v>
                </c:pt>
                <c:pt idx="4">
                  <c:v>3.0272279147536565E-2</c:v>
                </c:pt>
                <c:pt idx="5">
                  <c:v>3.8289453918889667E-2</c:v>
                </c:pt>
                <c:pt idx="6">
                  <c:v>4.7990870116122672E-2</c:v>
                </c:pt>
                <c:pt idx="7">
                  <c:v>5.9608595820624569E-2</c:v>
                </c:pt>
                <c:pt idx="8">
                  <c:v>7.3376238975974603E-2</c:v>
                </c:pt>
                <c:pt idx="9">
                  <c:v>8.9520992648101747E-2</c:v>
                </c:pt>
                <c:pt idx="10">
                  <c:v>0.10825445490183506</c:v>
                </c:pt>
                <c:pt idx="11">
                  <c:v>0.12976251954503817</c:v>
                </c:pt>
                <c:pt idx="12">
                  <c:v>0.15419474249661491</c:v>
                </c:pt>
                <c:pt idx="13">
                  <c:v>0.18165368192442169</c:v>
                </c:pt>
                <c:pt idx="14">
                  <c:v>0.21218477879911588</c:v>
                </c:pt>
                <c:pt idx="15">
                  <c:v>0.24576737966039919</c:v>
                </c:pt>
                <c:pt idx="16">
                  <c:v>0.28230749901923358</c:v>
                </c:pt>
                <c:pt idx="17">
                  <c:v>0.32163287181559641</c:v>
                </c:pt>
                <c:pt idx="18">
                  <c:v>0.36349075717130697</c:v>
                </c:pt>
                <c:pt idx="19">
                  <c:v>0.40754882747405785</c:v>
                </c:pt>
                <c:pt idx="20">
                  <c:v>0.45339931921461774</c:v>
                </c:pt>
                <c:pt idx="21">
                  <c:v>0.50056644444614029</c:v>
                </c:pt>
                <c:pt idx="22">
                  <c:v>0.5485168766809323</c:v>
                </c:pt>
                <c:pt idx="23">
                  <c:v>0.59667294579762509</c:v>
                </c:pt>
                <c:pt idx="24">
                  <c:v>0.64442801611174705</c:v>
                </c:pt>
                <c:pt idx="25">
                  <c:v>0.69116339174206276</c:v>
                </c:pt>
                <c:pt idx="26">
                  <c:v>0.73626600294725442</c:v>
                </c:pt>
                <c:pt idx="27">
                  <c:v>0.77914608223266313</c:v>
                </c:pt>
                <c:pt idx="28">
                  <c:v>0.81925404218898112</c:v>
                </c:pt>
                <c:pt idx="29">
                  <c:v>0.85609581702724435</c:v>
                </c:pt>
                <c:pt idx="30">
                  <c:v>0.88924602200963054</c:v>
                </c:pt>
                <c:pt idx="31">
                  <c:v>0.9183584119506778</c:v>
                </c:pt>
                <c:pt idx="32">
                  <c:v>0.94317327204155732</c:v>
                </c:pt>
                <c:pt idx="33">
                  <c:v>0.96352154052534211</c:v>
                </c:pt>
                <c:pt idx="34">
                  <c:v>0.97932563196973621</c:v>
                </c:pt>
                <c:pt idx="35">
                  <c:v>0.99059709132179541</c:v>
                </c:pt>
                <c:pt idx="36">
                  <c:v>0.99743135315591602</c:v>
                </c:pt>
                <c:pt idx="37">
                  <c:v>1</c:v>
                </c:pt>
                <c:pt idx="38">
                  <c:v>0.99854100307790961</c:v>
                </c:pt>
                <c:pt idx="39">
                  <c:v>0.99334748542072604</c:v>
                </c:pt>
                <c:pt idx="40">
                  <c:v>0.9847555706675104</c:v>
                </c:pt>
                <c:pt idx="41">
                  <c:v>0.97313187278442403</c:v>
                </c:pt>
                <c:pt idx="42">
                  <c:v>0.95886114599826999</c:v>
                </c:pt>
                <c:pt idx="43">
                  <c:v>0.94233455546031031</c:v>
                </c:pt>
                <c:pt idx="44">
                  <c:v>0.92393895339317789</c:v>
                </c:pt>
                <c:pt idx="45">
                  <c:v>0.90404745895560024</c:v>
                </c:pt>
                <c:pt idx="46">
                  <c:v>0.8830115489114887</c:v>
                </c:pt>
                <c:pt idx="47">
                  <c:v>0.8611547760348367</c:v>
                </c:pt>
                <c:pt idx="48">
                  <c:v>0.83876814783661735</c:v>
                </c:pt>
                <c:pt idx="49">
                  <c:v>0.81610712346745773</c:v>
                </c:pt>
                <c:pt idx="50">
                  <c:v>0.79339012421812727</c:v>
                </c:pt>
                <c:pt idx="51">
                  <c:v>0.77079840447111703</c:v>
                </c:pt>
                <c:pt idx="52">
                  <c:v>0.74847709575877974</c:v>
                </c:pt>
                <c:pt idx="53">
                  <c:v>0.72653721634424051</c:v>
                </c:pt>
                <c:pt idx="54">
                  <c:v>0.70505843130047985</c:v>
                </c:pt>
                <c:pt idx="55">
                  <c:v>0.68409235171350924</c:v>
                </c:pt>
                <c:pt idx="56">
                  <c:v>0.66366617432006336</c:v>
                </c:pt>
                <c:pt idx="57">
                  <c:v>0.64378648239496372</c:v>
                </c:pt>
                <c:pt idx="58">
                  <c:v>0.6244430528212086</c:v>
                </c:pt>
                <c:pt idx="59">
                  <c:v>0.60561254094488848</c:v>
                </c:pt>
                <c:pt idx="60">
                  <c:v>0.58726194221891836</c:v>
                </c:pt>
                <c:pt idx="61">
                  <c:v>0.56935175626698198</c:v>
                </c:pt>
                <c:pt idx="62">
                  <c:v>0.55183880368608762</c:v>
                </c:pt>
                <c:pt idx="63">
                  <c:v>0.53467866783209239</c:v>
                </c:pt>
                <c:pt idx="64">
                  <c:v>0.51782775250118873</c:v>
                </c:pt>
                <c:pt idx="65">
                  <c:v>0.50124496162227727</c:v>
                </c:pt>
                <c:pt idx="66">
                  <c:v>0.48489301883822161</c:v>
                </c:pt>
                <c:pt idx="67">
                  <c:v>0.46873945339033296</c:v>
                </c:pt>
                <c:pt idx="68">
                  <c:v>0.45275728437063367</c:v>
                </c:pt>
                <c:pt idx="69">
                  <c:v>0.43692543858959548</c:v>
                </c:pt>
                <c:pt idx="70">
                  <c:v>0.42122893847547566</c:v>
                </c:pt>
                <c:pt idx="71">
                  <c:v>0.40565889602467997</c:v>
                </c:pt>
                <c:pt idx="72">
                  <c:v>0.39021234727904142</c:v>
                </c:pt>
                <c:pt idx="73">
                  <c:v>0.37489195948507803</c:v>
                </c:pt>
                <c:pt idx="74">
                  <c:v>0.35970564030067986</c:v>
                </c:pt>
                <c:pt idx="75">
                  <c:v>0.34466607540036032</c:v>
                </c:pt>
                <c:pt idx="76">
                  <c:v>0.32979021777353812</c:v>
                </c:pt>
                <c:pt idx="77">
                  <c:v>0.31509874903562368</c:v>
                </c:pt>
                <c:pt idx="78">
                  <c:v>0.30061553025578885</c:v>
                </c:pt>
                <c:pt idx="79">
                  <c:v>0.28636705718588407</c:v>
                </c:pt>
                <c:pt idx="80">
                  <c:v>0.27238193236122854</c:v>
                </c:pt>
                <c:pt idx="81">
                  <c:v>0.25869036432649506</c:v>
                </c:pt>
                <c:pt idx="82">
                  <c:v>0.24532370219763266</c:v>
                </c:pt>
                <c:pt idx="83">
                  <c:v>0.23231401188024597</c:v>
                </c:pt>
                <c:pt idx="84">
                  <c:v>0.21969369850251697</c:v>
                </c:pt>
                <c:pt idx="85">
                  <c:v>0.20749517796945818</c:v>
                </c:pt>
                <c:pt idx="86">
                  <c:v>0.1957505989934108</c:v>
                </c:pt>
                <c:pt idx="87">
                  <c:v>0.18449161550057819</c:v>
                </c:pt>
                <c:pt idx="88">
                  <c:v>0.17374920795810089</c:v>
                </c:pt>
                <c:pt idx="89">
                  <c:v>0.16355355092128776</c:v>
                </c:pt>
                <c:pt idx="90">
                  <c:v>0.15393392298004854</c:v>
                </c:pt>
                <c:pt idx="91">
                  <c:v>0.14491865430410297</c:v>
                </c:pt>
                <c:pt idx="92">
                  <c:v>0.13653510616568865</c:v>
                </c:pt>
                <c:pt idx="93">
                  <c:v>0.12880967617235783</c:v>
                </c:pt>
                <c:pt idx="94">
                  <c:v>0.12176782248400721</c:v>
                </c:pt>
                <c:pt idx="95">
                  <c:v>0.11543410002736705</c:v>
                </c:pt>
                <c:pt idx="96">
                  <c:v>0.10983220166168675</c:v>
                </c:pt>
                <c:pt idx="97">
                  <c:v>0.1049849973903375</c:v>
                </c:pt>
                <c:pt idx="98">
                  <c:v>0.10091456504805112</c:v>
                </c:pt>
                <c:pt idx="99">
                  <c:v>9.7642206410324131E-2</c:v>
                </c:pt>
                <c:pt idx="100">
                  <c:v>9.518844335303038E-2</c:v>
                </c:pt>
                <c:pt idx="101">
                  <c:v>9.3572989515242067E-2</c:v>
                </c:pt>
                <c:pt idx="102">
                  <c:v>9.2814693861513906E-2</c:v>
                </c:pt>
                <c:pt idx="103">
                  <c:v>9.2931453573561418E-2</c:v>
                </c:pt>
                <c:pt idx="104">
                  <c:v>9.3940094796114565E-2</c:v>
                </c:pt>
                <c:pt idx="105">
                  <c:v>9.5856220886898769E-2</c:v>
                </c:pt>
                <c:pt idx="106">
                  <c:v>9.8694028946137755E-2</c:v>
                </c:pt>
                <c:pt idx="107">
                  <c:v>0.10246609649702602</c:v>
                </c:pt>
                <c:pt idx="108">
                  <c:v>0.10718314122744357</c:v>
                </c:pt>
                <c:pt idx="109">
                  <c:v>0.11285375765931668</c:v>
                </c:pt>
                <c:pt idx="110">
                  <c:v>0.11948413546280855</c:v>
                </c:pt>
                <c:pt idx="111">
                  <c:v>0.12707776485901487</c:v>
                </c:pt>
                <c:pt idx="112">
                  <c:v>0.13563513514075762</c:v>
                </c:pt>
                <c:pt idx="113">
                  <c:v>0.14515343277604786</c:v>
                </c:pt>
                <c:pt idx="114">
                  <c:v>0.1556262458340239</c:v>
                </c:pt>
                <c:pt idx="115">
                  <c:v>0.16704328158616391</c:v>
                </c:pt>
                <c:pt idx="116">
                  <c:v>0.17939010408624212</c:v>
                </c:pt>
                <c:pt idx="117">
                  <c:v>0.19264789832569074</c:v>
                </c:pt>
                <c:pt idx="118">
                  <c:v>0.20679326720411595</c:v>
                </c:pt>
                <c:pt idx="119">
                  <c:v>0.22179806705903993</c:v>
                </c:pt>
                <c:pt idx="120">
                  <c:v>0.23762928687870988</c:v>
                </c:pt>
                <c:pt idx="121">
                  <c:v>0.25424897559247939</c:v>
                </c:pt>
                <c:pt idx="122">
                  <c:v>0.27161422101423999</c:v>
                </c:pt>
                <c:pt idx="123">
                  <c:v>0.2896771831241246</c:v>
                </c:pt>
                <c:pt idx="124">
                  <c:v>0.30838518343368237</c:v>
                </c:pt>
                <c:pt idx="125">
                  <c:v>0.32768085121027196</c:v>
                </c:pt>
                <c:pt idx="126">
                  <c:v>0.34750232635893324</c:v>
                </c:pt>
                <c:pt idx="127">
                  <c:v>0.36778351779436291</c:v>
                </c:pt>
                <c:pt idx="128">
                  <c:v>0.3884544152013728</c:v>
                </c:pt>
                <c:pt idx="129">
                  <c:v>0.40944145119754033</c:v>
                </c:pt>
                <c:pt idx="130">
                  <c:v>0.43066791009246896</c:v>
                </c:pt>
                <c:pt idx="131">
                  <c:v>0.45205437869876863</c:v>
                </c:pt>
                <c:pt idx="132">
                  <c:v>0.47351923400266721</c:v>
                </c:pt>
                <c:pt idx="133">
                  <c:v>0.49497916195630987</c:v>
                </c:pt>
                <c:pt idx="134">
                  <c:v>0.51634970121695523</c:v>
                </c:pt>
                <c:pt idx="135">
                  <c:v>0.5375458053349087</c:v>
                </c:pt>
                <c:pt idx="136">
                  <c:v>0.55848241668433907</c:v>
                </c:pt>
                <c:pt idx="137">
                  <c:v>0.57907504533884435</c:v>
                </c:pt>
                <c:pt idx="138">
                  <c:v>0.59924034611445731</c:v>
                </c:pt>
                <c:pt idx="139">
                  <c:v>0.61889668713203771</c:v>
                </c:pt>
                <c:pt idx="140">
                  <c:v>0.63796470348186962</c:v>
                </c:pt>
                <c:pt idx="141">
                  <c:v>0.65636782989833242</c:v>
                </c:pt>
                <c:pt idx="142">
                  <c:v>0.67403280676147104</c:v>
                </c:pt>
                <c:pt idx="143">
                  <c:v>0.69089015422486666</c:v>
                </c:pt>
                <c:pt idx="144">
                  <c:v>0.70687460981413663</c:v>
                </c:pt>
                <c:pt idx="145">
                  <c:v>0.7219255254350041</c:v>
                </c:pt>
                <c:pt idx="146">
                  <c:v>0.73598722036259501</c:v>
                </c:pt>
                <c:pt idx="147">
                  <c:v>0.74900928744175288</c:v>
                </c:pt>
                <c:pt idx="148">
                  <c:v>0.76094685039963306</c:v>
                </c:pt>
                <c:pt idx="149">
                  <c:v>0.77176077084531169</c:v>
                </c:pt>
                <c:pt idx="150">
                  <c:v>0.78141780419550477</c:v>
                </c:pt>
                <c:pt idx="151">
                  <c:v>0.78989070441052567</c:v>
                </c:pt>
                <c:pt idx="152">
                  <c:v>0.79715827804170358</c:v>
                </c:pt>
                <c:pt idx="153">
                  <c:v>0.803205388671693</c:v>
                </c:pt>
                <c:pt idx="154">
                  <c:v>0.80802291336652476</c:v>
                </c:pt>
                <c:pt idx="155">
                  <c:v>0.81160765324631845</c:v>
                </c:pt>
                <c:pt idx="156">
                  <c:v>0.81396220071636094</c:v>
                </c:pt>
                <c:pt idx="157">
                  <c:v>0.81509476627812272</c:v>
                </c:pt>
                <c:pt idx="158">
                  <c:v>0.81501896815880492</c:v>
                </c:pt>
                <c:pt idx="159">
                  <c:v>0.8137535882571979</c:v>
                </c:pt>
                <c:pt idx="160">
                  <c:v>0.81132229810284351</c:v>
                </c:pt>
                <c:pt idx="161">
                  <c:v>0.80775335866609044</c:v>
                </c:pt>
                <c:pt idx="162">
                  <c:v>0.80307929794023192</c:v>
                </c:pt>
                <c:pt idx="163">
                  <c:v>0.79733657024636473</c:v>
                </c:pt>
                <c:pt idx="164">
                  <c:v>0.79056520119015461</c:v>
                </c:pt>
                <c:pt idx="165">
                  <c:v>0.78280842213125801</c:v>
                </c:pt>
                <c:pt idx="166">
                  <c:v>0.77411229791506564</c:v>
                </c:pt>
                <c:pt idx="167">
                  <c:v>0.76452535146717515</c:v>
                </c:pt>
                <c:pt idx="168">
                  <c:v>0.75409818866866196</c:v>
                </c:pt>
                <c:pt idx="169">
                  <c:v>0.74288312671940537</c:v>
                </c:pt>
                <c:pt idx="170">
                  <c:v>0.73093382896295256</c:v>
                </c:pt>
                <c:pt idx="171">
                  <c:v>0.71830494889366958</c:v>
                </c:pt>
                <c:pt idx="172">
                  <c:v>0.70505178580130379</c:v>
                </c:pt>
                <c:pt idx="173">
                  <c:v>0.69122995423255229</c:v>
                </c:pt>
                <c:pt idx="174">
                  <c:v>0.67689506916971054</c:v>
                </c:pt>
                <c:pt idx="175">
                  <c:v>0.66210244854552192</c:v>
                </c:pt>
                <c:pt idx="176">
                  <c:v>0.64690683443575325</c:v>
                </c:pt>
                <c:pt idx="177">
                  <c:v>0.6313621339991895</c:v>
                </c:pt>
                <c:pt idx="178">
                  <c:v>0.615521180972321</c:v>
                </c:pt>
                <c:pt idx="179">
                  <c:v>0.59943551827487207</c:v>
                </c:pt>
                <c:pt idx="180">
                  <c:v>0.58315520204501359</c:v>
                </c:pt>
                <c:pt idx="181">
                  <c:v>0.56672862720126416</c:v>
                </c:pt>
                <c:pt idx="182">
                  <c:v>0.55020237442300179</c:v>
                </c:pt>
                <c:pt idx="183">
                  <c:v>0.53362107825413307</c:v>
                </c:pt>
                <c:pt idx="184">
                  <c:v>0.51702731586577144</c:v>
                </c:pt>
                <c:pt idx="185">
                  <c:v>0.50046151586376864</c:v>
                </c:pt>
                <c:pt idx="186">
                  <c:v>0.48396188639585297</c:v>
                </c:pt>
                <c:pt idx="187">
                  <c:v>0.46756436170080456</c:v>
                </c:pt>
                <c:pt idx="188">
                  <c:v>0.45130256614815273</c:v>
                </c:pt>
                <c:pt idx="189">
                  <c:v>0.43520779474043109</c:v>
                </c:pt>
                <c:pt idx="190">
                  <c:v>0.41930900899081108</c:v>
                </c:pt>
                <c:pt idx="191">
                  <c:v>0.40363284704543551</c:v>
                </c:pt>
                <c:pt idx="192">
                  <c:v>0.38820364689159503</c:v>
                </c:pt>
                <c:pt idx="193">
                  <c:v>0.37304348147820598</c:v>
                </c:pt>
                <c:pt idx="194">
                  <c:v>0.35817220457352233</c:v>
                </c:pt>
                <c:pt idx="195">
                  <c:v>0.34360750619455582</c:v>
                </c:pt>
                <c:pt idx="196">
                  <c:v>0.32936497646288415</c:v>
                </c:pt>
                <c:pt idx="197">
                  <c:v>0.31545817677054033</c:v>
                </c:pt>
                <c:pt idx="198">
                  <c:v>0.30189871717653399</c:v>
                </c:pt>
                <c:pt idx="199">
                  <c:v>0.28869633899842084</c:v>
                </c:pt>
                <c:pt idx="200">
                  <c:v>0.27585900161221116</c:v>
                </c:pt>
                <c:pt idx="201">
                  <c:v>0.26339297252780564</c:v>
                </c:pt>
                <c:pt idx="202">
                  <c:v>0.25130291986408232</c:v>
                </c:pt>
                <c:pt idx="203">
                  <c:v>0.23959200640748546</c:v>
                </c:pt>
                <c:pt idx="204">
                  <c:v>0.2282619844991953</c:v>
                </c:pt>
                <c:pt idx="205">
                  <c:v>0.2173132910580918</c:v>
                </c:pt>
                <c:pt idx="206">
                  <c:v>0.20674514210898318</c:v>
                </c:pt>
                <c:pt idx="207">
                  <c:v>0.19655562624732315</c:v>
                </c:pt>
                <c:pt idx="208">
                  <c:v>0.18674179653222245</c:v>
                </c:pt>
                <c:pt idx="209">
                  <c:v>0.1772997603588424</c:v>
                </c:pt>
                <c:pt idx="210">
                  <c:v>0.16822476691818636</c:v>
                </c:pt>
                <c:pt idx="211">
                  <c:v>0.15951129190717628</c:v>
                </c:pt>
                <c:pt idx="212">
                  <c:v>0.15115311920408597</c:v>
                </c:pt>
                <c:pt idx="213">
                  <c:v>0.14314341927361948</c:v>
                </c:pt>
                <c:pt idx="214">
                  <c:v>0.13547482411236836</c:v>
                </c:pt>
                <c:pt idx="215">
                  <c:v>0.12813949858838858</c:v>
                </c:pt>
                <c:pt idx="216">
                  <c:v>0.12112920806877402</c:v>
                </c:pt>
                <c:pt idx="217">
                  <c:v>0.11443538226566828</c:v>
                </c:pt>
                <c:pt idx="218">
                  <c:v>0.10804917526485355</c:v>
                </c:pt>
                <c:pt idx="219">
                  <c:v>0.10196152173126388</c:v>
                </c:pt>
                <c:pt idx="220">
                  <c:v>9.6163189313048431E-2</c:v>
                </c:pt>
                <c:pt idx="221">
                  <c:v>9.064482729000202E-2</c:v>
                </c:pt>
                <c:pt idx="222">
                  <c:v>8.5397011533563397E-2</c:v>
                </c:pt>
                <c:pt idx="223">
                  <c:v>8.0410285863980316E-2</c:v>
                </c:pt>
                <c:pt idx="224">
                  <c:v>7.567519990630045E-2</c:v>
                </c:pt>
                <c:pt idx="225">
                  <c:v>7.1182343560122832E-2</c:v>
                </c:pt>
                <c:pt idx="226">
                  <c:v>6.6922378209310254E-2</c:v>
                </c:pt>
                <c:pt idx="227">
                  <c:v>6.288606480662122E-2</c:v>
                </c:pt>
                <c:pt idx="228">
                  <c:v>5.9064288975405957E-2</c:v>
                </c:pt>
                <c:pt idx="229">
                  <c:v>5.5448083275406429E-2</c:v>
                </c:pt>
                <c:pt idx="230">
                  <c:v>5.2028646783354005E-2</c:v>
                </c:pt>
                <c:pt idx="231">
                  <c:v>4.8797362140940985E-2</c:v>
                </c:pt>
                <c:pt idx="232">
                  <c:v>4.5745810223309917E-2</c:v>
                </c:pt>
                <c:pt idx="233">
                  <c:v>4.286578258073382E-2</c:v>
                </c:pt>
                <c:pt idx="234">
                  <c:v>4.0149291804399433E-2</c:v>
                </c:pt>
                <c:pt idx="235">
                  <c:v>3.75885799647502E-2</c:v>
                </c:pt>
                <c:pt idx="236">
                  <c:v>3.5176125267328183E-2</c:v>
                </c:pt>
                <c:pt idx="237">
                  <c:v>3.2904647067211301E-2</c:v>
                </c:pt>
                <c:pt idx="238">
                  <c:v>3.0767109378324137E-2</c:v>
                </c:pt>
                <c:pt idx="239">
                  <c:v>2.8756723009063182E-2</c:v>
                </c:pt>
                <c:pt idx="240">
                  <c:v>2.6866946450015108E-2</c:v>
                </c:pt>
                <c:pt idx="241">
                  <c:v>2.509148563401534E-2</c:v>
                </c:pt>
                <c:pt idx="242">
                  <c:v>2.3424292682787437E-2</c:v>
                </c:pt>
                <c:pt idx="243">
                  <c:v>2.185956374831929E-2</c:v>
                </c:pt>
                <c:pt idx="244">
                  <c:v>2.0391736051203181E-2</c:v>
                </c:pt>
                <c:pt idx="245">
                  <c:v>1.9015484211693939E-2</c:v>
                </c:pt>
                <c:pt idx="246">
                  <c:v>1.7725715963577342E-2</c:v>
                </c:pt>
                <c:pt idx="247">
                  <c:v>1.6517567334497284E-2</c:v>
                </c:pt>
                <c:pt idx="248">
                  <c:v>1.5386397370805696E-2</c:v>
                </c:pt>
                <c:pt idx="249">
                  <c:v>1.432778247908454E-2</c:v>
                </c:pt>
                <c:pt idx="250">
                  <c:v>1.333751045093364E-2</c:v>
                </c:pt>
                <c:pt idx="251">
                  <c:v>1.2411574232256731E-2</c:v>
                </c:pt>
                <c:pt idx="252">
                  <c:v>1.1546165493076648E-2</c:v>
                </c:pt>
                <c:pt idx="253">
                  <c:v>1.0737668048976152E-2</c:v>
                </c:pt>
                <c:pt idx="254">
                  <c:v>9.9826511804962052E-3</c:v>
                </c:pt>
                <c:pt idx="255">
                  <c:v>9.2778628924130458E-3</c:v>
                </c:pt>
                <c:pt idx="256">
                  <c:v>8.6202231505504521E-3</c:v>
                </c:pt>
                <c:pt idx="257">
                  <c:v>8.0068171297467891E-3</c:v>
                </c:pt>
                <c:pt idx="258">
                  <c:v>7.4348885029330933E-3</c:v>
                </c:pt>
                <c:pt idx="259">
                  <c:v>6.9018327977656479E-3</c:v>
                </c:pt>
                <c:pt idx="260">
                  <c:v>6.4051908439037531E-3</c:v>
                </c:pt>
                <c:pt idx="261">
                  <c:v>5.9426423311364314E-3</c:v>
                </c:pt>
                <c:pt idx="262">
                  <c:v>5.511999495640919E-3</c:v>
                </c:pt>
                <c:pt idx="263">
                  <c:v>5.1112009490890953E-3</c:v>
                </c:pt>
                <c:pt idx="264">
                  <c:v>4.7383056630375241E-3</c:v>
                </c:pt>
                <c:pt idx="265">
                  <c:v>4.3914871187126919E-3</c:v>
                </c:pt>
                <c:pt idx="266">
                  <c:v>4.0690276304156071E-3</c:v>
                </c:pt>
                <c:pt idx="267">
                  <c:v>3.7693128489649477E-3</c:v>
                </c:pt>
                <c:pt idx="268">
                  <c:v>3.4908264498949198E-3</c:v>
                </c:pt>
                <c:pt idx="269">
                  <c:v>3.232145009750856E-3</c:v>
                </c:pt>
                <c:pt idx="270">
                  <c:v>2.9919330724185005E-3</c:v>
                </c:pt>
                <c:pt idx="271">
                  <c:v>2.7689384063263865E-3</c:v>
                </c:pt>
                <c:pt idx="272">
                  <c:v>2.5619874522010634E-3</c:v>
                </c:pt>
                <c:pt idx="273">
                  <c:v>2.3699809603028878E-3</c:v>
                </c:pt>
                <c:pt idx="274">
                  <c:v>2.1918898151433493E-3</c:v>
                </c:pt>
                <c:pt idx="275">
                  <c:v>2.0267510449231397E-3</c:v>
                </c:pt>
                <c:pt idx="276">
                  <c:v>1.8736640125711212E-3</c:v>
                </c:pt>
                <c:pt idx="277">
                  <c:v>1.7317867844734848E-3</c:v>
                </c:pt>
                <c:pt idx="278">
                  <c:v>1.6003326727155138E-3</c:v>
                </c:pt>
                <c:pt idx="279">
                  <c:v>1.4785669462653646E-3</c:v>
                </c:pt>
                <c:pt idx="280">
                  <c:v>1.3658037061896348E-3</c:v>
                </c:pt>
                <c:pt idx="281">
                  <c:v>1.2614029198691876E-3</c:v>
                </c:pt>
                <c:pt idx="282">
                  <c:v>1.164767608858616E-3</c:v>
                </c:pt>
                <c:pt idx="283">
                  <c:v>1.0753411850424374E-3</c:v>
                </c:pt>
                <c:pt idx="284">
                  <c:v>9.926049295906935E-4</c:v>
                </c:pt>
                <c:pt idx="285">
                  <c:v>9.1607560917296416E-4</c:v>
                </c:pt>
                <c:pt idx="286">
                  <c:v>8.4530322392376977E-4</c:v>
                </c:pt>
                <c:pt idx="287">
                  <c:v>7.7986888162321938E-4</c:v>
                </c:pt>
                <c:pt idx="288">
                  <c:v>7.193827926489562E-4</c:v>
                </c:pt>
                <c:pt idx="289">
                  <c:v>6.6348238027485388E-4</c:v>
                </c:pt>
                <c:pt idx="290">
                  <c:v>6.1183050107144904E-4</c:v>
                </c:pt>
                <c:pt idx="291">
                  <c:v>5.6411377015338159E-4</c:v>
                </c:pt>
                <c:pt idx="292">
                  <c:v>5.2004098624716818E-4</c:v>
                </c:pt>
                <c:pt idx="293">
                  <c:v>4.7934165163511218E-4</c:v>
                </c:pt>
                <c:pt idx="294">
                  <c:v>4.4176458214760354E-4</c:v>
                </c:pt>
                <c:pt idx="295">
                  <c:v>4.0707660261866312E-4</c:v>
                </c:pt>
                <c:pt idx="296">
                  <c:v>3.7506132325354898E-4</c:v>
                </c:pt>
                <c:pt idx="297">
                  <c:v>3.4551799262895439E-4</c:v>
                </c:pt>
                <c:pt idx="298">
                  <c:v>3.1826042314336844E-4</c:v>
                </c:pt>
                <c:pt idx="299">
                  <c:v>2.9311598490013773E-4</c:v>
                </c:pt>
                <c:pt idx="300">
                  <c:v>2.6992466420955145E-4</c:v>
                </c:pt>
                <c:pt idx="301">
                  <c:v>2.4853818302727771E-4</c:v>
                </c:pt>
                <c:pt idx="302">
                  <c:v>2.2881917579688926E-4</c:v>
                </c:pt>
                <c:pt idx="303">
                  <c:v>2.106404204165234E-4</c:v>
                </c:pt>
                <c:pt idx="304">
                  <c:v>1.9388412000119801E-4</c:v>
                </c:pt>
                <c:pt idx="305">
                  <c:v>1.7844123254898974E-4</c:v>
                </c:pt>
                <c:pt idx="306">
                  <c:v>1.6421084550282804E-4</c:v>
                </c:pt>
                <c:pt idx="307">
                  <c:v>1.5109959255385936E-4</c:v>
                </c:pt>
                <c:pt idx="308">
                  <c:v>1.3902110998381277E-4</c:v>
                </c:pt>
                <c:pt idx="309">
                  <c:v>1.2789553018829197E-4</c:v>
                </c:pt>
                <c:pt idx="310">
                  <c:v>1.1764900992587875E-4</c:v>
                </c:pt>
                <c:pt idx="311">
                  <c:v>1.0821329122124042E-4</c:v>
                </c:pt>
                <c:pt idx="312">
                  <c:v>9.952529269517095E-5</c:v>
                </c:pt>
                <c:pt idx="313">
                  <c:v>9.152672945839468E-5</c:v>
                </c:pt>
                <c:pt idx="314">
                  <c:v>8.4163759681702284E-5</c:v>
                </c:pt>
                <c:pt idx="315">
                  <c:v>7.7386656052028533E-5</c:v>
                </c:pt>
                <c:pt idx="316">
                  <c:v>7.1149500547273856E-5</c:v>
                </c:pt>
                <c:pt idx="317">
                  <c:v>6.5409900889891112E-5</c:v>
                </c:pt>
                <c:pt idx="318">
                  <c:v>6.012872733038022E-5</c:v>
                </c:pt>
                <c:pt idx="319">
                  <c:v>5.5269868266272163E-5</c:v>
                </c:pt>
                <c:pt idx="320">
                  <c:v>5.0800003556381157E-5</c:v>
                </c:pt>
                <c:pt idx="321">
                  <c:v>4.6688394176614964E-5</c:v>
                </c:pt>
                <c:pt idx="322">
                  <c:v>4.2906687251794108E-5</c:v>
                </c:pt>
                <c:pt idx="323">
                  <c:v>3.9428735226218255E-5</c:v>
                </c:pt>
                <c:pt idx="324">
                  <c:v>3.623042837725077E-5</c:v>
                </c:pt>
                <c:pt idx="325">
                  <c:v>3.3289539555959813E-5</c:v>
                </c:pt>
                <c:pt idx="326">
                  <c:v>3.0585580460979195E-5</c:v>
                </c:pt>
                <c:pt idx="327">
                  <c:v>2.8099668504299511E-5</c:v>
                </c:pt>
                <c:pt idx="328">
                  <c:v>2.5814403609116821E-5</c:v>
                </c:pt>
                <c:pt idx="329">
                  <c:v>2.3713754148861755E-5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56-49D4-A90A-3051FCA3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'COOH Data'!$M$5:$M$217</c15:sqref>
                        </c15:formulaRef>
                      </c:ext>
                    </c:extLst>
                    <c:numCache>
                      <c:formatCode>General</c:formatCode>
                      <c:ptCount val="213"/>
                      <c:pt idx="0">
                        <c:v>2.5935191692841602</c:v>
                      </c:pt>
                      <c:pt idx="1">
                        <c:v>2.66306529645238</c:v>
                      </c:pt>
                      <c:pt idx="2">
                        <c:v>2.7326114236205998</c:v>
                      </c:pt>
                      <c:pt idx="3">
                        <c:v>2.8021575507888201</c:v>
                      </c:pt>
                      <c:pt idx="4">
                        <c:v>2.87170367795704</c:v>
                      </c:pt>
                      <c:pt idx="5">
                        <c:v>2.9412498051252598</c:v>
                      </c:pt>
                      <c:pt idx="6">
                        <c:v>3.01206040733291</c:v>
                      </c:pt>
                      <c:pt idx="7">
                        <c:v>3.0803420594617101</c:v>
                      </c:pt>
                      <c:pt idx="8">
                        <c:v>3.14988818662993</c:v>
                      </c:pt>
                      <c:pt idx="9">
                        <c:v>3.2194343137981498</c:v>
                      </c:pt>
                      <c:pt idx="10">
                        <c:v>3.2858192533678099</c:v>
                      </c:pt>
                      <c:pt idx="11">
                        <c:v>3.3395594425432602</c:v>
                      </c:pt>
                      <c:pt idx="12">
                        <c:v>3.3806548813244799</c:v>
                      </c:pt>
                      <c:pt idx="13">
                        <c:v>3.4154279449085898</c:v>
                      </c:pt>
                      <c:pt idx="14">
                        <c:v>3.44387863329559</c:v>
                      </c:pt>
                      <c:pt idx="15">
                        <c:v>3.4691681340840299</c:v>
                      </c:pt>
                      <c:pt idx="16">
                        <c:v>3.4912964472739199</c:v>
                      </c:pt>
                      <c:pt idx="17">
                        <c:v>3.51026357286525</c:v>
                      </c:pt>
                      <c:pt idx="18">
                        <c:v>3.52923069845659</c:v>
                      </c:pt>
                      <c:pt idx="19">
                        <c:v>3.5481978240479202</c:v>
                      </c:pt>
                      <c:pt idx="20">
                        <c:v>3.5671649496392499</c:v>
                      </c:pt>
                      <c:pt idx="21">
                        <c:v>3.5861320752305899</c:v>
                      </c:pt>
                      <c:pt idx="22">
                        <c:v>3.6265952764920999</c:v>
                      </c:pt>
                      <c:pt idx="23">
                        <c:v>3.60509920082192</c:v>
                      </c:pt>
                      <c:pt idx="24">
                        <c:v>3.61774395121614</c:v>
                      </c:pt>
                      <c:pt idx="25">
                        <c:v>3.6525170148002499</c:v>
                      </c:pt>
                      <c:pt idx="26">
                        <c:v>3.6651617651944699</c:v>
                      </c:pt>
                      <c:pt idx="27">
                        <c:v>3.6778065155887001</c:v>
                      </c:pt>
                      <c:pt idx="28">
                        <c:v>3.6904512659829201</c:v>
                      </c:pt>
                      <c:pt idx="29">
                        <c:v>3.70309601637714</c:v>
                      </c:pt>
                      <c:pt idx="30">
                        <c:v>3.71574076677136</c:v>
                      </c:pt>
                      <c:pt idx="31">
                        <c:v>3.72838551716558</c:v>
                      </c:pt>
                      <c:pt idx="32">
                        <c:v>3.7410302675598102</c:v>
                      </c:pt>
                      <c:pt idx="33">
                        <c:v>3.7536750179540301</c:v>
                      </c:pt>
                      <c:pt idx="34">
                        <c:v>3.7663197683482501</c:v>
                      </c:pt>
                      <c:pt idx="35">
                        <c:v>3.7789645187424701</c:v>
                      </c:pt>
                      <c:pt idx="36">
                        <c:v>3.7916092691366901</c:v>
                      </c:pt>
                      <c:pt idx="37">
                        <c:v>3.8042540195309198</c:v>
                      </c:pt>
                      <c:pt idx="38">
                        <c:v>3.8168987699251402</c:v>
                      </c:pt>
                      <c:pt idx="39">
                        <c:v>3.83270470791792</c:v>
                      </c:pt>
                      <c:pt idx="40">
                        <c:v>3.8516718335092501</c:v>
                      </c:pt>
                      <c:pt idx="41">
                        <c:v>3.8706389591005799</c:v>
                      </c:pt>
                      <c:pt idx="42">
                        <c:v>3.88960608469191</c:v>
                      </c:pt>
                      <c:pt idx="43">
                        <c:v>3.90857321028325</c:v>
                      </c:pt>
                      <c:pt idx="44">
                        <c:v>3.9307015234731399</c:v>
                      </c:pt>
                      <c:pt idx="45">
                        <c:v>3.9623133994586901</c:v>
                      </c:pt>
                      <c:pt idx="46">
                        <c:v>4.0160535886341302</c:v>
                      </c:pt>
                      <c:pt idx="47">
                        <c:v>4.0697937778095801</c:v>
                      </c:pt>
                      <c:pt idx="48">
                        <c:v>4.10456684139369</c:v>
                      </c:pt>
                      <c:pt idx="49">
                        <c:v>4.1330175297806901</c:v>
                      </c:pt>
                      <c:pt idx="50">
                        <c:v>4.1551458429705797</c:v>
                      </c:pt>
                      <c:pt idx="51">
                        <c:v>4.1709517809633496</c:v>
                      </c:pt>
                      <c:pt idx="52">
                        <c:v>4.1804353437590196</c:v>
                      </c:pt>
                      <c:pt idx="53">
                        <c:v>4.2057248445474604</c:v>
                      </c:pt>
                      <c:pt idx="54">
                        <c:v>4.2246919701388004</c:v>
                      </c:pt>
                      <c:pt idx="55">
                        <c:v>4.2404979081315801</c:v>
                      </c:pt>
                      <c:pt idx="56">
                        <c:v>4.2531426585257996</c:v>
                      </c:pt>
                      <c:pt idx="57">
                        <c:v>4.2657874089200201</c:v>
                      </c:pt>
                      <c:pt idx="58">
                        <c:v>4.2784321593142396</c:v>
                      </c:pt>
                      <c:pt idx="59">
                        <c:v>4.29107690970846</c:v>
                      </c:pt>
                      <c:pt idx="60">
                        <c:v>4.3037216601026902</c:v>
                      </c:pt>
                      <c:pt idx="61">
                        <c:v>4.3163664104969097</c:v>
                      </c:pt>
                      <c:pt idx="62">
                        <c:v>4.3290111608911301</c:v>
                      </c:pt>
                      <c:pt idx="63">
                        <c:v>4.3416559112853497</c:v>
                      </c:pt>
                      <c:pt idx="64">
                        <c:v>4.3543006616795701</c:v>
                      </c:pt>
                      <c:pt idx="65">
                        <c:v>4.3669454120737896</c:v>
                      </c:pt>
                      <c:pt idx="66">
                        <c:v>4.3795901624680198</c:v>
                      </c:pt>
                      <c:pt idx="67">
                        <c:v>4.3922349128622402</c:v>
                      </c:pt>
                      <c:pt idx="68">
                        <c:v>4.40804085085502</c:v>
                      </c:pt>
                      <c:pt idx="69">
                        <c:v>4.4270079764463501</c:v>
                      </c:pt>
                      <c:pt idx="70">
                        <c:v>4.4459751020376803</c:v>
                      </c:pt>
                      <c:pt idx="71">
                        <c:v>4.4649422276290203</c:v>
                      </c:pt>
                      <c:pt idx="72">
                        <c:v>4.4839093532203496</c:v>
                      </c:pt>
                      <c:pt idx="73">
                        <c:v>4.5028764788116797</c:v>
                      </c:pt>
                      <c:pt idx="74">
                        <c:v>4.5250047920015701</c:v>
                      </c:pt>
                      <c:pt idx="75">
                        <c:v>4.5502942927900101</c:v>
                      </c:pt>
                      <c:pt idx="76">
                        <c:v>4.5787449811770102</c:v>
                      </c:pt>
                      <c:pt idx="77">
                        <c:v>4.6135180447611202</c:v>
                      </c:pt>
                      <c:pt idx="78">
                        <c:v>4.6609358587394603</c:v>
                      </c:pt>
                      <c:pt idx="79">
                        <c:v>4.7241596107105703</c:v>
                      </c:pt>
                      <c:pt idx="80">
                        <c:v>4.7937057378787902</c:v>
                      </c:pt>
                      <c:pt idx="81">
                        <c:v>4.86325186504701</c:v>
                      </c:pt>
                      <c:pt idx="82">
                        <c:v>4.9327979922152299</c:v>
                      </c:pt>
                      <c:pt idx="83">
                        <c:v>4.9991829317848904</c:v>
                      </c:pt>
                      <c:pt idx="84">
                        <c:v>5.0560843085588898</c:v>
                      </c:pt>
                      <c:pt idx="85">
                        <c:v>5.1003409349386697</c:v>
                      </c:pt>
                      <c:pt idx="86">
                        <c:v>5.1382751861213398</c:v>
                      </c:pt>
                      <c:pt idx="87">
                        <c:v>5.1730482497054497</c:v>
                      </c:pt>
                      <c:pt idx="88">
                        <c:v>5.2014989380924499</c:v>
                      </c:pt>
                      <c:pt idx="89">
                        <c:v>5.2267884388808898</c:v>
                      </c:pt>
                      <c:pt idx="90">
                        <c:v>5.2520779396693396</c:v>
                      </c:pt>
                      <c:pt idx="91">
                        <c:v>5.2742062528592202</c:v>
                      </c:pt>
                      <c:pt idx="92">
                        <c:v>5.2931733784505601</c:v>
                      </c:pt>
                      <c:pt idx="93">
                        <c:v>5.3121405040418903</c:v>
                      </c:pt>
                      <c:pt idx="94">
                        <c:v>5.3311076296332196</c:v>
                      </c:pt>
                      <c:pt idx="95">
                        <c:v>5.3500747552245498</c:v>
                      </c:pt>
                      <c:pt idx="96">
                        <c:v>5.37694484981228</c:v>
                      </c:pt>
                      <c:pt idx="97">
                        <c:v>5.3880090064072199</c:v>
                      </c:pt>
                      <c:pt idx="98">
                        <c:v>5.4069761319985501</c:v>
                      </c:pt>
                      <c:pt idx="99">
                        <c:v>5.42594325758989</c:v>
                      </c:pt>
                      <c:pt idx="100">
                        <c:v>5.4417491955826698</c:v>
                      </c:pt>
                      <c:pt idx="101">
                        <c:v>5.4575551335754398</c:v>
                      </c:pt>
                      <c:pt idx="102">
                        <c:v>5.4733610715682204</c:v>
                      </c:pt>
                      <c:pt idx="103">
                        <c:v>5.4891670095610001</c:v>
                      </c:pt>
                      <c:pt idx="104">
                        <c:v>5.5081341351523303</c:v>
                      </c:pt>
                      <c:pt idx="105">
                        <c:v>5.5271012607436596</c:v>
                      </c:pt>
                      <c:pt idx="106">
                        <c:v>5.5460683863350004</c:v>
                      </c:pt>
                      <c:pt idx="107">
                        <c:v>5.5650355119263297</c:v>
                      </c:pt>
                      <c:pt idx="108">
                        <c:v>5.5840026375176599</c:v>
                      </c:pt>
                      <c:pt idx="109">
                        <c:v>5.6029697631089999</c:v>
                      </c:pt>
                      <c:pt idx="110">
                        <c:v>5.62193688870033</c:v>
                      </c:pt>
                      <c:pt idx="111">
                        <c:v>5.6409040142916602</c:v>
                      </c:pt>
                      <c:pt idx="112">
                        <c:v>5.6630323274815497</c:v>
                      </c:pt>
                      <c:pt idx="113">
                        <c:v>5.6883218282699897</c:v>
                      </c:pt>
                      <c:pt idx="114">
                        <c:v>5.7136113290584403</c:v>
                      </c:pt>
                      <c:pt idx="115">
                        <c:v>5.7420620174454404</c:v>
                      </c:pt>
                      <c:pt idx="116">
                        <c:v>5.7863186438252097</c:v>
                      </c:pt>
                      <c:pt idx="117">
                        <c:v>5.8495423957963197</c:v>
                      </c:pt>
                      <c:pt idx="118">
                        <c:v>5.90644377257032</c:v>
                      </c:pt>
                      <c:pt idx="119">
                        <c:v>5.9443780237529902</c:v>
                      </c:pt>
                      <c:pt idx="120">
                        <c:v>5.9759898997385399</c:v>
                      </c:pt>
                      <c:pt idx="121">
                        <c:v>6.00444058812554</c:v>
                      </c:pt>
                      <c:pt idx="122">
                        <c:v>6.0297300889139898</c:v>
                      </c:pt>
                      <c:pt idx="123">
                        <c:v>6.0518584021038802</c:v>
                      </c:pt>
                      <c:pt idx="124">
                        <c:v>6.0708255276952103</c:v>
                      </c:pt>
                      <c:pt idx="125">
                        <c:v>6.0897926532865396</c:v>
                      </c:pt>
                      <c:pt idx="126">
                        <c:v>6.1087597788778796</c:v>
                      </c:pt>
                      <c:pt idx="127">
                        <c:v>6.1277269044692098</c:v>
                      </c:pt>
                      <c:pt idx="128">
                        <c:v>6.1466940300605399</c:v>
                      </c:pt>
                      <c:pt idx="129">
                        <c:v>6.1656611556518701</c:v>
                      </c:pt>
                      <c:pt idx="130">
                        <c:v>6.1846282812432101</c:v>
                      </c:pt>
                      <c:pt idx="131">
                        <c:v>6.2035954068345402</c:v>
                      </c:pt>
                      <c:pt idx="132">
                        <c:v>6.2225625324258704</c:v>
                      </c:pt>
                      <c:pt idx="133">
                        <c:v>6.2415296580172104</c:v>
                      </c:pt>
                      <c:pt idx="134">
                        <c:v>6.2604967836085397</c:v>
                      </c:pt>
                      <c:pt idx="135">
                        <c:v>6.2794639091998699</c:v>
                      </c:pt>
                      <c:pt idx="136">
                        <c:v>6.2984310347912098</c:v>
                      </c:pt>
                      <c:pt idx="137">
                        <c:v>6.3205593479810904</c:v>
                      </c:pt>
                      <c:pt idx="138">
                        <c:v>6.3458488487695401</c:v>
                      </c:pt>
                      <c:pt idx="139">
                        <c:v>6.3742995371565403</c:v>
                      </c:pt>
                      <c:pt idx="140">
                        <c:v>6.4090726007406502</c:v>
                      </c:pt>
                      <c:pt idx="141">
                        <c:v>6.4628127899160903</c:v>
                      </c:pt>
                      <c:pt idx="142">
                        <c:v>6.5323589170843102</c:v>
                      </c:pt>
                      <c:pt idx="143">
                        <c:v>6.5766155434640901</c:v>
                      </c:pt>
                      <c:pt idx="144">
                        <c:v>6.6556452334279799</c:v>
                      </c:pt>
                      <c:pt idx="145">
                        <c:v>6.6777735466178703</c:v>
                      </c:pt>
                      <c:pt idx="146">
                        <c:v>6.6967406722092004</c:v>
                      </c:pt>
                      <c:pt idx="147">
                        <c:v>6.7157077978005297</c:v>
                      </c:pt>
                      <c:pt idx="148">
                        <c:v>6.7346749233918599</c:v>
                      </c:pt>
                      <c:pt idx="149">
                        <c:v>6.7536420489831999</c:v>
                      </c:pt>
                      <c:pt idx="150">
                        <c:v>6.77260917457453</c:v>
                      </c:pt>
                      <c:pt idx="151">
                        <c:v>6.7915763001658602</c:v>
                      </c:pt>
                      <c:pt idx="152">
                        <c:v>6.8105434257572002</c:v>
                      </c:pt>
                      <c:pt idx="153">
                        <c:v>6.8295105513485304</c:v>
                      </c:pt>
                      <c:pt idx="154">
                        <c:v>6.8484776769398596</c:v>
                      </c:pt>
                      <c:pt idx="155">
                        <c:v>6.8674448025311996</c:v>
                      </c:pt>
                      <c:pt idx="156">
                        <c:v>6.9085402413124202</c:v>
                      </c:pt>
                      <c:pt idx="157">
                        <c:v>6.9338297421008601</c:v>
                      </c:pt>
                      <c:pt idx="158">
                        <c:v>6.9591192428893001</c:v>
                      </c:pt>
                      <c:pt idx="159">
                        <c:v>6.9844087436777498</c:v>
                      </c:pt>
                      <c:pt idx="160">
                        <c:v>7.0128594320647499</c:v>
                      </c:pt>
                      <c:pt idx="161">
                        <c:v>7.0507936832474103</c:v>
                      </c:pt>
                      <c:pt idx="162">
                        <c:v>7.1076950600214097</c:v>
                      </c:pt>
                      <c:pt idx="163">
                        <c:v>7.1772411871896296</c:v>
                      </c:pt>
                      <c:pt idx="164">
                        <c:v>7.2341425639636299</c:v>
                      </c:pt>
                      <c:pt idx="165">
                        <c:v>7.2720768151463</c:v>
                      </c:pt>
                      <c:pt idx="166">
                        <c:v>7.3005275035333002</c:v>
                      </c:pt>
                      <c:pt idx="167">
                        <c:v>7.3258170043217401</c:v>
                      </c:pt>
                      <c:pt idx="168">
                        <c:v>7.3479453175116296</c:v>
                      </c:pt>
                      <c:pt idx="169">
                        <c:v>7.3669124431029598</c:v>
                      </c:pt>
                      <c:pt idx="170">
                        <c:v>7.3858795686942997</c:v>
                      </c:pt>
                      <c:pt idx="171">
                        <c:v>7.4048466942856299</c:v>
                      </c:pt>
                      <c:pt idx="172">
                        <c:v>7.4238138198769601</c:v>
                      </c:pt>
                      <c:pt idx="173">
                        <c:v>7.4427809454683</c:v>
                      </c:pt>
                      <c:pt idx="174">
                        <c:v>7.4617480710596302</c:v>
                      </c:pt>
                      <c:pt idx="175">
                        <c:v>7.4807151966509604</c:v>
                      </c:pt>
                      <c:pt idx="176">
                        <c:v>7.4996823222422897</c:v>
                      </c:pt>
                      <c:pt idx="177">
                        <c:v>7.5154882602350703</c:v>
                      </c:pt>
                      <c:pt idx="178">
                        <c:v>7.5281330106292996</c:v>
                      </c:pt>
                      <c:pt idx="179">
                        <c:v>7.54077776102352</c:v>
                      </c:pt>
                      <c:pt idx="180">
                        <c:v>7.5534225114177396</c:v>
                      </c:pt>
                      <c:pt idx="181">
                        <c:v>7.56606726181196</c:v>
                      </c:pt>
                      <c:pt idx="182">
                        <c:v>7.5787120122061804</c:v>
                      </c:pt>
                      <c:pt idx="183">
                        <c:v>7.5913567626003999</c:v>
                      </c:pt>
                      <c:pt idx="184">
                        <c:v>7.6071627005931797</c:v>
                      </c:pt>
                      <c:pt idx="185">
                        <c:v>7.6229686385859603</c:v>
                      </c:pt>
                      <c:pt idx="186">
                        <c:v>7.6356133889801798</c:v>
                      </c:pt>
                      <c:pt idx="187">
                        <c:v>7.6514193269729596</c:v>
                      </c:pt>
                      <c:pt idx="188">
                        <c:v>7.6703864525642897</c:v>
                      </c:pt>
                      <c:pt idx="189">
                        <c:v>7.6893535781556297</c:v>
                      </c:pt>
                      <c:pt idx="190">
                        <c:v>7.7083207037469599</c:v>
                      </c:pt>
                      <c:pt idx="191">
                        <c:v>7.7272878293382901</c:v>
                      </c:pt>
                      <c:pt idx="192">
                        <c:v>7.7462549549296202</c:v>
                      </c:pt>
                      <c:pt idx="193">
                        <c:v>7.7652220805209602</c:v>
                      </c:pt>
                      <c:pt idx="194">
                        <c:v>7.7841892061122904</c:v>
                      </c:pt>
                      <c:pt idx="195">
                        <c:v>7.8063175193021799</c:v>
                      </c:pt>
                      <c:pt idx="196">
                        <c:v>7.8316070200906198</c:v>
                      </c:pt>
                      <c:pt idx="197">
                        <c:v>7.8568965208790704</c:v>
                      </c:pt>
                      <c:pt idx="198">
                        <c:v>7.8853472092660697</c:v>
                      </c:pt>
                      <c:pt idx="199">
                        <c:v>7.9169590852516203</c:v>
                      </c:pt>
                      <c:pt idx="200">
                        <c:v>7.9517321488357302</c:v>
                      </c:pt>
                      <c:pt idx="201">
                        <c:v>7.9978854877746404</c:v>
                      </c:pt>
                      <c:pt idx="202">
                        <c:v>8.0560513395880609</c:v>
                      </c:pt>
                      <c:pt idx="203">
                        <c:v>8.1255974667562896</c:v>
                      </c:pt>
                      <c:pt idx="204">
                        <c:v>8.1951435939245094</c:v>
                      </c:pt>
                      <c:pt idx="205">
                        <c:v>8.2646897210927293</c:v>
                      </c:pt>
                      <c:pt idx="206">
                        <c:v>8.3342358482609509</c:v>
                      </c:pt>
                      <c:pt idx="207">
                        <c:v>8.4037819754291707</c:v>
                      </c:pt>
                      <c:pt idx="208">
                        <c:v>8.4733281025973906</c:v>
                      </c:pt>
                      <c:pt idx="209">
                        <c:v>8.5428742297656104</c:v>
                      </c:pt>
                      <c:pt idx="210">
                        <c:v>8.6124203569338302</c:v>
                      </c:pt>
                      <c:pt idx="211">
                        <c:v>8.6819664841020501</c:v>
                      </c:pt>
                      <c:pt idx="212">
                        <c:v>8.7230619228832698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'COOH Data'!$O$5:$O$217</c15:sqref>
                        </c15:formulaRef>
                      </c:ext>
                    </c:extLst>
                    <c:numCache>
                      <c:formatCode>General</c:formatCode>
                      <c:ptCount val="213"/>
                      <c:pt idx="0">
                        <c:v>8.1183667311995704E-4</c:v>
                      </c:pt>
                      <c:pt idx="1">
                        <c:v>2.0377977305895368E-3</c:v>
                      </c:pt>
                      <c:pt idx="2">
                        <c:v>2.0377977305895368E-3</c:v>
                      </c:pt>
                      <c:pt idx="3">
                        <c:v>1.2603590112183693E-3</c:v>
                      </c:pt>
                      <c:pt idx="4">
                        <c:v>2.0377977305895368E-3</c:v>
                      </c:pt>
                      <c:pt idx="5">
                        <c:v>2.0377977305895368E-3</c:v>
                      </c:pt>
                      <c:pt idx="6">
                        <c:v>3.2218967031698684E-3</c:v>
                      </c:pt>
                      <c:pt idx="7">
                        <c:v>5.895089838237692E-3</c:v>
                      </c:pt>
                      <c:pt idx="8">
                        <c:v>1.1097948960181526E-2</c:v>
                      </c:pt>
                      <c:pt idx="9">
                        <c:v>2.105514486597063E-2</c:v>
                      </c:pt>
                      <c:pt idx="10">
                        <c:v>3.7659441822380929E-2</c:v>
                      </c:pt>
                      <c:pt idx="11">
                        <c:v>5.8423463091557687E-2</c:v>
                      </c:pt>
                      <c:pt idx="12">
                        <c:v>7.9990980092128197E-2</c:v>
                      </c:pt>
                      <c:pt idx="13">
                        <c:v>0.10288356022868136</c:v>
                      </c:pt>
                      <c:pt idx="14">
                        <c:v>0.12538144070770771</c:v>
                      </c:pt>
                      <c:pt idx="15">
                        <c:v>0.14832335830145196</c:v>
                      </c:pt>
                      <c:pt idx="16">
                        <c:v>0.17077190132328746</c:v>
                      </c:pt>
                      <c:pt idx="17">
                        <c:v>0.19149363334344319</c:v>
                      </c:pt>
                      <c:pt idx="18">
                        <c:v>0.21418886365123307</c:v>
                      </c:pt>
                      <c:pt idx="19">
                        <c:v>0.23885759224665659</c:v>
                      </c:pt>
                      <c:pt idx="20">
                        <c:v>0.26418415360462416</c:v>
                      </c:pt>
                      <c:pt idx="21">
                        <c:v>0.29148421325022511</c:v>
                      </c:pt>
                      <c:pt idx="22">
                        <c:v>0.36634558162780506</c:v>
                      </c:pt>
                      <c:pt idx="23">
                        <c:v>0.32075777118346149</c:v>
                      </c:pt>
                      <c:pt idx="24">
                        <c:v>0.34147950320361692</c:v>
                      </c:pt>
                      <c:pt idx="25">
                        <c:v>0.40068445183263407</c:v>
                      </c:pt>
                      <c:pt idx="26">
                        <c:v>0.42189955842470034</c:v>
                      </c:pt>
                      <c:pt idx="27">
                        <c:v>0.44410141416058041</c:v>
                      </c:pt>
                      <c:pt idx="28">
                        <c:v>0.46778339361218774</c:v>
                      </c:pt>
                      <c:pt idx="29">
                        <c:v>0.48998524934806792</c:v>
                      </c:pt>
                      <c:pt idx="30">
                        <c:v>0.51366722879967519</c:v>
                      </c:pt>
                      <c:pt idx="31">
                        <c:v>0.53636245910746616</c:v>
                      </c:pt>
                      <c:pt idx="32">
                        <c:v>0.56053781313097917</c:v>
                      </c:pt>
                      <c:pt idx="33">
                        <c:v>0.58323304343877003</c:v>
                      </c:pt>
                      <c:pt idx="34">
                        <c:v>0.60642164831846923</c:v>
                      </c:pt>
                      <c:pt idx="35">
                        <c:v>0.62961025319816577</c:v>
                      </c:pt>
                      <c:pt idx="36">
                        <c:v>0.65131873436214016</c:v>
                      </c:pt>
                      <c:pt idx="37">
                        <c:v>0.67401396466992858</c:v>
                      </c:pt>
                      <c:pt idx="38">
                        <c:v>0.6962158204058112</c:v>
                      </c:pt>
                      <c:pt idx="39">
                        <c:v>0.72137792357314323</c:v>
                      </c:pt>
                      <c:pt idx="40">
                        <c:v>0.7509803978876517</c:v>
                      </c:pt>
                      <c:pt idx="41">
                        <c:v>0.77795154115198062</c:v>
                      </c:pt>
                      <c:pt idx="42">
                        <c:v>0.80229135336613222</c:v>
                      </c:pt>
                      <c:pt idx="43">
                        <c:v>0.82564441643646747</c:v>
                      </c:pt>
                      <c:pt idx="44">
                        <c:v>0.84669506483789503</c:v>
                      </c:pt>
                      <c:pt idx="45">
                        <c:v>0.87103487705204674</c:v>
                      </c:pt>
                      <c:pt idx="46">
                        <c:v>0.88777971100772846</c:v>
                      </c:pt>
                      <c:pt idx="47">
                        <c:v>0.87843549563067258</c:v>
                      </c:pt>
                      <c:pt idx="48">
                        <c:v>0.85656255627606459</c:v>
                      </c:pt>
                      <c:pt idx="49">
                        <c:v>0.82918026753514296</c:v>
                      </c:pt>
                      <c:pt idx="50">
                        <c:v>0.80393593527249296</c:v>
                      </c:pt>
                      <c:pt idx="51">
                        <c:v>0.78304974506170155</c:v>
                      </c:pt>
                      <c:pt idx="52">
                        <c:v>0.76578163504490615</c:v>
                      </c:pt>
                      <c:pt idx="53">
                        <c:v>0.72992974948622158</c:v>
                      </c:pt>
                      <c:pt idx="54">
                        <c:v>0.70361643898443704</c:v>
                      </c:pt>
                      <c:pt idx="55">
                        <c:v>0.67746758667328866</c:v>
                      </c:pt>
                      <c:pt idx="56">
                        <c:v>0.65674585465313318</c:v>
                      </c:pt>
                      <c:pt idx="57">
                        <c:v>0.63454399891725044</c:v>
                      </c:pt>
                      <c:pt idx="58">
                        <c:v>0.61184876860946225</c:v>
                      </c:pt>
                      <c:pt idx="59">
                        <c:v>0.59014028744548763</c:v>
                      </c:pt>
                      <c:pt idx="60">
                        <c:v>0.56695168256579109</c:v>
                      </c:pt>
                      <c:pt idx="61">
                        <c:v>0.54474982682990847</c:v>
                      </c:pt>
                      <c:pt idx="62">
                        <c:v>0.52106784737830103</c:v>
                      </c:pt>
                      <c:pt idx="63">
                        <c:v>0.49935936621432919</c:v>
                      </c:pt>
                      <c:pt idx="64">
                        <c:v>0.47715751047844912</c:v>
                      </c:pt>
                      <c:pt idx="65">
                        <c:v>0.45544902931447456</c:v>
                      </c:pt>
                      <c:pt idx="66">
                        <c:v>0.43374054815050267</c:v>
                      </c:pt>
                      <c:pt idx="67">
                        <c:v>0.41203206698653078</c:v>
                      </c:pt>
                      <c:pt idx="68">
                        <c:v>0.3868699638191988</c:v>
                      </c:pt>
                      <c:pt idx="69">
                        <c:v>0.35759640588596242</c:v>
                      </c:pt>
                      <c:pt idx="70">
                        <c:v>0.32898068071527031</c:v>
                      </c:pt>
                      <c:pt idx="71">
                        <c:v>0.30299628659475791</c:v>
                      </c:pt>
                      <c:pt idx="72">
                        <c:v>0.27766972523678984</c:v>
                      </c:pt>
                      <c:pt idx="73">
                        <c:v>0.25464557854772779</c:v>
                      </c:pt>
                      <c:pt idx="74">
                        <c:v>0.23096359909612099</c:v>
                      </c:pt>
                      <c:pt idx="75">
                        <c:v>0.20604818321474333</c:v>
                      </c:pt>
                      <c:pt idx="76">
                        <c:v>0.18241554122032733</c:v>
                      </c:pt>
                      <c:pt idx="77">
                        <c:v>0.15860199521621166</c:v>
                      </c:pt>
                      <c:pt idx="78">
                        <c:v>0.13524893214587722</c:v>
                      </c:pt>
                      <c:pt idx="79">
                        <c:v>0.11838449223336954</c:v>
                      </c:pt>
                      <c:pt idx="80">
                        <c:v>0.11318163311142547</c:v>
                      </c:pt>
                      <c:pt idx="81">
                        <c:v>0.11838449223336954</c:v>
                      </c:pt>
                      <c:pt idx="82">
                        <c:v>0.13076370876489132</c:v>
                      </c:pt>
                      <c:pt idx="83">
                        <c:v>0.14827402084426114</c:v>
                      </c:pt>
                      <c:pt idx="84">
                        <c:v>0.16990849582244757</c:v>
                      </c:pt>
                      <c:pt idx="85">
                        <c:v>0.19067134239026232</c:v>
                      </c:pt>
                      <c:pt idx="86">
                        <c:v>0.21287319812614372</c:v>
                      </c:pt>
                      <c:pt idx="87">
                        <c:v>0.23688409395902268</c:v>
                      </c:pt>
                      <c:pt idx="88">
                        <c:v>0.25982601155276563</c:v>
                      </c:pt>
                      <c:pt idx="89">
                        <c:v>0.28276792914651067</c:v>
                      </c:pt>
                      <c:pt idx="90">
                        <c:v>0.30793003231384269</c:v>
                      </c:pt>
                      <c:pt idx="91">
                        <c:v>0.33194092814672216</c:v>
                      </c:pt>
                      <c:pt idx="92">
                        <c:v>0.35430724207323833</c:v>
                      </c:pt>
                      <c:pt idx="93">
                        <c:v>0.37798922152484571</c:v>
                      </c:pt>
                      <c:pt idx="94">
                        <c:v>0.4026579501202695</c:v>
                      </c:pt>
                      <c:pt idx="95">
                        <c:v>0.42897126062205398</c:v>
                      </c:pt>
                      <c:pt idx="96">
                        <c:v>0.45791590217401829</c:v>
                      </c:pt>
                      <c:pt idx="97">
                        <c:v>0.48422921267580277</c:v>
                      </c:pt>
                      <c:pt idx="98">
                        <c:v>0.51251602146522279</c:v>
                      </c:pt>
                      <c:pt idx="99">
                        <c:v>0.54178957939845918</c:v>
                      </c:pt>
                      <c:pt idx="100">
                        <c:v>0.56793843170960756</c:v>
                      </c:pt>
                      <c:pt idx="101">
                        <c:v>0.59310053487693959</c:v>
                      </c:pt>
                      <c:pt idx="102">
                        <c:v>0.61826263804427162</c:v>
                      </c:pt>
                      <c:pt idx="103">
                        <c:v>0.64441149035542</c:v>
                      </c:pt>
                      <c:pt idx="104">
                        <c:v>0.67434288105120077</c:v>
                      </c:pt>
                      <c:pt idx="105">
                        <c:v>0.70558993727207264</c:v>
                      </c:pt>
                      <c:pt idx="106">
                        <c:v>0.73519241158658111</c:v>
                      </c:pt>
                      <c:pt idx="107">
                        <c:v>0.76380813675727055</c:v>
                      </c:pt>
                      <c:pt idx="108">
                        <c:v>0.79176602916541849</c:v>
                      </c:pt>
                      <c:pt idx="109">
                        <c:v>0.81972392157356366</c:v>
                      </c:pt>
                      <c:pt idx="110">
                        <c:v>0.84537939931280637</c:v>
                      </c:pt>
                      <c:pt idx="111">
                        <c:v>0.86939029514568344</c:v>
                      </c:pt>
                      <c:pt idx="112">
                        <c:v>0.89652589660065074</c:v>
                      </c:pt>
                      <c:pt idx="113">
                        <c:v>0.92193468705393689</c:v>
                      </c:pt>
                      <c:pt idx="114">
                        <c:v>0.94536997921959021</c:v>
                      </c:pt>
                      <c:pt idx="115">
                        <c:v>0.96727581021232645</c:v>
                      </c:pt>
                      <c:pt idx="116">
                        <c:v>0.98999296827886696</c:v>
                      </c:pt>
                      <c:pt idx="117">
                        <c:v>1</c:v>
                      </c:pt>
                      <c:pt idx="118">
                        <c:v>0.98808212073052182</c:v>
                      </c:pt>
                      <c:pt idx="119">
                        <c:v>0.96845990918490721</c:v>
                      </c:pt>
                      <c:pt idx="120">
                        <c:v>0.94477792973329977</c:v>
                      </c:pt>
                      <c:pt idx="121">
                        <c:v>0.92094793791012053</c:v>
                      </c:pt>
                      <c:pt idx="122">
                        <c:v>0.89479908559897214</c:v>
                      </c:pt>
                      <c:pt idx="123">
                        <c:v>0.87103487705204674</c:v>
                      </c:pt>
                      <c:pt idx="124">
                        <c:v>0.84833964674425577</c:v>
                      </c:pt>
                      <c:pt idx="125">
                        <c:v>0.82597333281773966</c:v>
                      </c:pt>
                      <c:pt idx="126">
                        <c:v>0.80130460422231586</c:v>
                      </c:pt>
                      <c:pt idx="127">
                        <c:v>0.77663587562689207</c:v>
                      </c:pt>
                      <c:pt idx="128">
                        <c:v>0.75163823065019608</c:v>
                      </c:pt>
                      <c:pt idx="129">
                        <c:v>0.72598275291095593</c:v>
                      </c:pt>
                      <c:pt idx="130">
                        <c:v>0.70032727517171312</c:v>
                      </c:pt>
                      <c:pt idx="131">
                        <c:v>0.67500071381374493</c:v>
                      </c:pt>
                      <c:pt idx="132">
                        <c:v>0.64967415245577698</c:v>
                      </c:pt>
                      <c:pt idx="133">
                        <c:v>0.62566325662289735</c:v>
                      </c:pt>
                      <c:pt idx="134">
                        <c:v>0.60263910993383696</c:v>
                      </c:pt>
                      <c:pt idx="135">
                        <c:v>0.57895713048222963</c:v>
                      </c:pt>
                      <c:pt idx="136">
                        <c:v>0.55856431484334634</c:v>
                      </c:pt>
                      <c:pt idx="137">
                        <c:v>0.53463564810578479</c:v>
                      </c:pt>
                      <c:pt idx="138">
                        <c:v>0.51070698136822335</c:v>
                      </c:pt>
                      <c:pt idx="139">
                        <c:v>0.48791307614605284</c:v>
                      </c:pt>
                      <c:pt idx="140">
                        <c:v>0.46622104080114252</c:v>
                      </c:pt>
                      <c:pt idx="141">
                        <c:v>0.44795870626822742</c:v>
                      </c:pt>
                      <c:pt idx="142">
                        <c:v>0.4528027475196934</c:v>
                      </c:pt>
                      <c:pt idx="143">
                        <c:v>0.46909905913727634</c:v>
                      </c:pt>
                      <c:pt idx="144">
                        <c:v>0.53586908453555537</c:v>
                      </c:pt>
                      <c:pt idx="145">
                        <c:v>0.5595510639871627</c:v>
                      </c:pt>
                      <c:pt idx="146">
                        <c:v>0.5812595451511372</c:v>
                      </c:pt>
                      <c:pt idx="147">
                        <c:v>0.60461260822146978</c:v>
                      </c:pt>
                      <c:pt idx="148">
                        <c:v>0.62796567129180503</c:v>
                      </c:pt>
                      <c:pt idx="149">
                        <c:v>0.6532922326497731</c:v>
                      </c:pt>
                      <c:pt idx="150">
                        <c:v>0.67796096124519689</c:v>
                      </c:pt>
                      <c:pt idx="151">
                        <c:v>0.70361643898443704</c:v>
                      </c:pt>
                      <c:pt idx="152">
                        <c:v>0.7292719167236773</c:v>
                      </c:pt>
                      <c:pt idx="153">
                        <c:v>0.75426956170037329</c:v>
                      </c:pt>
                      <c:pt idx="154">
                        <c:v>0.77926720667706917</c:v>
                      </c:pt>
                      <c:pt idx="155">
                        <c:v>0.80393593527249296</c:v>
                      </c:pt>
                      <c:pt idx="156">
                        <c:v>0.85532911984629401</c:v>
                      </c:pt>
                      <c:pt idx="157">
                        <c:v>0.88049122301362592</c:v>
                      </c:pt>
                      <c:pt idx="158">
                        <c:v>0.9063933880388203</c:v>
                      </c:pt>
                      <c:pt idx="159">
                        <c:v>0.92834855648874637</c:v>
                      </c:pt>
                      <c:pt idx="160">
                        <c:v>0.95069842459620102</c:v>
                      </c:pt>
                      <c:pt idx="161">
                        <c:v>0.97257606275625552</c:v>
                      </c:pt>
                      <c:pt idx="162">
                        <c:v>0.9914780755761271</c:v>
                      </c:pt>
                      <c:pt idx="163">
                        <c:v>0.9914780755761271</c:v>
                      </c:pt>
                      <c:pt idx="164">
                        <c:v>0.97201220610264694</c:v>
                      </c:pt>
                      <c:pt idx="165">
                        <c:v>0.94951432562362026</c:v>
                      </c:pt>
                      <c:pt idx="166">
                        <c:v>0.92810186920279225</c:v>
                      </c:pt>
                      <c:pt idx="167">
                        <c:v>0.90491326432309571</c:v>
                      </c:pt>
                      <c:pt idx="168">
                        <c:v>0.88320478315912121</c:v>
                      </c:pt>
                      <c:pt idx="169">
                        <c:v>0.86149630199514937</c:v>
                      </c:pt>
                      <c:pt idx="170">
                        <c:v>0.83847215530608621</c:v>
                      </c:pt>
                      <c:pt idx="171">
                        <c:v>0.81479017585447899</c:v>
                      </c:pt>
                      <c:pt idx="172">
                        <c:v>0.78880578173396654</c:v>
                      </c:pt>
                      <c:pt idx="173">
                        <c:v>0.76216355485090981</c:v>
                      </c:pt>
                      <c:pt idx="174">
                        <c:v>0.73420566244276209</c:v>
                      </c:pt>
                      <c:pt idx="175">
                        <c:v>0.70558993727207264</c:v>
                      </c:pt>
                      <c:pt idx="176">
                        <c:v>0.67598746295756396</c:v>
                      </c:pt>
                      <c:pt idx="177">
                        <c:v>0.64983861064641302</c:v>
                      </c:pt>
                      <c:pt idx="178">
                        <c:v>0.62961025319816577</c:v>
                      </c:pt>
                      <c:pt idx="179">
                        <c:v>0.60839514660610206</c:v>
                      </c:pt>
                      <c:pt idx="180">
                        <c:v>0.58767341458594657</c:v>
                      </c:pt>
                      <c:pt idx="181">
                        <c:v>0.56645830799388297</c:v>
                      </c:pt>
                      <c:pt idx="182">
                        <c:v>0.5452432014018167</c:v>
                      </c:pt>
                      <c:pt idx="183">
                        <c:v>0.52402809480975299</c:v>
                      </c:pt>
                      <c:pt idx="184">
                        <c:v>0.49771478430796851</c:v>
                      </c:pt>
                      <c:pt idx="185">
                        <c:v>0.47173039018745611</c:v>
                      </c:pt>
                      <c:pt idx="186">
                        <c:v>0.45051528359538984</c:v>
                      </c:pt>
                      <c:pt idx="187">
                        <c:v>0.42535318042805781</c:v>
                      </c:pt>
                      <c:pt idx="188">
                        <c:v>0.39575070611354929</c:v>
                      </c:pt>
                      <c:pt idx="189">
                        <c:v>0.36516148265522436</c:v>
                      </c:pt>
                      <c:pt idx="190">
                        <c:v>0.33720359024707647</c:v>
                      </c:pt>
                      <c:pt idx="191">
                        <c:v>0.30957461422020344</c:v>
                      </c:pt>
                      <c:pt idx="192">
                        <c:v>0.2832613037184189</c:v>
                      </c:pt>
                      <c:pt idx="193">
                        <c:v>0.25859257512299566</c:v>
                      </c:pt>
                      <c:pt idx="194">
                        <c:v>0.23392384652757187</c:v>
                      </c:pt>
                      <c:pt idx="195">
                        <c:v>0.20826836878833138</c:v>
                      </c:pt>
                      <c:pt idx="196">
                        <c:v>0.18039270547550262</c:v>
                      </c:pt>
                      <c:pt idx="197">
                        <c:v>0.15572397688007883</c:v>
                      </c:pt>
                      <c:pt idx="198">
                        <c:v>0.13090723591308284</c:v>
                      </c:pt>
                      <c:pt idx="199">
                        <c:v>0.10643585714642233</c:v>
                      </c:pt>
                      <c:pt idx="200">
                        <c:v>8.3773518476759928E-2</c:v>
                      </c:pt>
                      <c:pt idx="201">
                        <c:v>5.9269248071972216E-2</c:v>
                      </c:pt>
                      <c:pt idx="202">
                        <c:v>3.8457811584196727E-2</c:v>
                      </c:pt>
                      <c:pt idx="203">
                        <c:v>2.105514486597063E-2</c:v>
                      </c:pt>
                      <c:pt idx="204">
                        <c:v>1.1277357895420807E-2</c:v>
                      </c:pt>
                      <c:pt idx="205">
                        <c:v>5.895089838237692E-3</c:v>
                      </c:pt>
                      <c:pt idx="206">
                        <c:v>3.2039558096459142E-3</c:v>
                      </c:pt>
                      <c:pt idx="207">
                        <c:v>2.0377977305895368E-3</c:v>
                      </c:pt>
                      <c:pt idx="208">
                        <c:v>2.0377977305895368E-3</c:v>
                      </c:pt>
                      <c:pt idx="209">
                        <c:v>2.0377977305895368E-3</c:v>
                      </c:pt>
                      <c:pt idx="210">
                        <c:v>1.4995709248712692E-3</c:v>
                      </c:pt>
                      <c:pt idx="211">
                        <c:v>2.0377977305895368E-3</c:v>
                      </c:pt>
                      <c:pt idx="212">
                        <c:v>2.0377977305895368E-3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756-49D4-A90A-3051FCA37E35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7.6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lineMarker"/>
        <c:varyColors val="0"/>
        <c:ser>
          <c:idx val="1"/>
          <c:order val="0"/>
          <c:tx>
            <c:v>ADC(2)//def2-TZVPD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'CN Data'!$L$7:$L$318</c:f>
              <c:numCache>
                <c:formatCode>0.00</c:formatCode>
                <c:ptCount val="312"/>
                <c:pt idx="0">
                  <c:v>2.86444871083396</c:v>
                </c:pt>
                <c:pt idx="1">
                  <c:v>2.9152261134084601</c:v>
                </c:pt>
                <c:pt idx="2">
                  <c:v>2.9660035159829699</c:v>
                </c:pt>
                <c:pt idx="3">
                  <c:v>3.0167809185574801</c:v>
                </c:pt>
                <c:pt idx="4">
                  <c:v>3.0675583211319801</c:v>
                </c:pt>
                <c:pt idx="5">
                  <c:v>3.1183357237064899</c:v>
                </c:pt>
                <c:pt idx="6">
                  <c:v>3.1691131262810002</c:v>
                </c:pt>
                <c:pt idx="7">
                  <c:v>3.2198905288555002</c:v>
                </c:pt>
                <c:pt idx="8">
                  <c:v>3.27066793143001</c:v>
                </c:pt>
                <c:pt idx="9">
                  <c:v>3.3214453340045198</c:v>
                </c:pt>
                <c:pt idx="10">
                  <c:v>3.3722227365790198</c:v>
                </c:pt>
                <c:pt idx="11">
                  <c:v>3.4230001391535301</c:v>
                </c:pt>
                <c:pt idx="12">
                  <c:v>3.4737775417280399</c:v>
                </c:pt>
                <c:pt idx="13">
                  <c:v>3.5245549443025399</c:v>
                </c:pt>
                <c:pt idx="14">
                  <c:v>3.5753323468770501</c:v>
                </c:pt>
                <c:pt idx="15">
                  <c:v>3.6261097494515599</c:v>
                </c:pt>
                <c:pt idx="16">
                  <c:v>3.67688715202606</c:v>
                </c:pt>
                <c:pt idx="17">
                  <c:v>3.7230484270937998</c:v>
                </c:pt>
                <c:pt idx="18">
                  <c:v>3.76228551090137</c:v>
                </c:pt>
                <c:pt idx="19">
                  <c:v>3.7945984034487799</c:v>
                </c:pt>
                <c:pt idx="20">
                  <c:v>3.82229516848943</c:v>
                </c:pt>
                <c:pt idx="21">
                  <c:v>3.84768386977668</c:v>
                </c:pt>
                <c:pt idx="22">
                  <c:v>3.8707645073105499</c:v>
                </c:pt>
                <c:pt idx="23">
                  <c:v>3.8915370810910299</c:v>
                </c:pt>
                <c:pt idx="24">
                  <c:v>3.9100015911181201</c:v>
                </c:pt>
                <c:pt idx="25">
                  <c:v>3.9284661011452102</c:v>
                </c:pt>
                <c:pt idx="26">
                  <c:v>3.9446225474189198</c:v>
                </c:pt>
                <c:pt idx="27">
                  <c:v>3.95847092993924</c:v>
                </c:pt>
                <c:pt idx="28">
                  <c:v>3.9723193124595602</c:v>
                </c:pt>
                <c:pt idx="29">
                  <c:v>3.9861676949798799</c:v>
                </c:pt>
                <c:pt idx="30">
                  <c:v>4.0000160775001996</c:v>
                </c:pt>
                <c:pt idx="31">
                  <c:v>4.0138644600205202</c:v>
                </c:pt>
                <c:pt idx="32">
                  <c:v>4.0277128425408399</c:v>
                </c:pt>
                <c:pt idx="33">
                  <c:v>4.0415612250611597</c:v>
                </c:pt>
                <c:pt idx="34">
                  <c:v>4.0554096075814803</c:v>
                </c:pt>
                <c:pt idx="35">
                  <c:v>4.0692579901018</c:v>
                </c:pt>
                <c:pt idx="36">
                  <c:v>4.0831063726221197</c:v>
                </c:pt>
                <c:pt idx="37">
                  <c:v>4.0969547551424403</c:v>
                </c:pt>
                <c:pt idx="38">
                  <c:v>4.1108031376627601</c:v>
                </c:pt>
                <c:pt idx="39">
                  <c:v>4.1246515201830798</c:v>
                </c:pt>
                <c:pt idx="40">
                  <c:v>4.1384999027034004</c:v>
                </c:pt>
                <c:pt idx="41">
                  <c:v>4.1523482852237201</c:v>
                </c:pt>
                <c:pt idx="42">
                  <c:v>4.1661966677440398</c:v>
                </c:pt>
                <c:pt idx="43">
                  <c:v>4.1800450502643596</c:v>
                </c:pt>
                <c:pt idx="44">
                  <c:v>4.1938934327846802</c:v>
                </c:pt>
                <c:pt idx="45">
                  <c:v>4.2077418153049999</c:v>
                </c:pt>
                <c:pt idx="46">
                  <c:v>4.2215901978253196</c:v>
                </c:pt>
                <c:pt idx="47">
                  <c:v>4.2354385803456402</c:v>
                </c:pt>
                <c:pt idx="48">
                  <c:v>4.24928696286596</c:v>
                </c:pt>
                <c:pt idx="49">
                  <c:v>4.2631353453862797</c:v>
                </c:pt>
                <c:pt idx="50">
                  <c:v>4.2792917916599897</c:v>
                </c:pt>
                <c:pt idx="51">
                  <c:v>4.2977563016870803</c:v>
                </c:pt>
                <c:pt idx="52">
                  <c:v>4.31622081171417</c:v>
                </c:pt>
                <c:pt idx="53">
                  <c:v>4.3369933854946501</c:v>
                </c:pt>
                <c:pt idx="54">
                  <c:v>4.3600740230285204</c:v>
                </c:pt>
                <c:pt idx="55">
                  <c:v>4.3970030430827096</c:v>
                </c:pt>
                <c:pt idx="56">
                  <c:v>4.4477804456572096</c:v>
                </c:pt>
                <c:pt idx="57">
                  <c:v>4.49163365697156</c:v>
                </c:pt>
                <c:pt idx="58">
                  <c:v>4.5239465495189704</c:v>
                </c:pt>
                <c:pt idx="59">
                  <c:v>4.5470271870528398</c:v>
                </c:pt>
                <c:pt idx="60">
                  <c:v>4.5654916970799304</c:v>
                </c:pt>
                <c:pt idx="61">
                  <c:v>4.5839562071070299</c:v>
                </c:pt>
                <c:pt idx="62">
                  <c:v>4.6001126533807302</c:v>
                </c:pt>
                <c:pt idx="63">
                  <c:v>4.6139610359010499</c:v>
                </c:pt>
                <c:pt idx="64">
                  <c:v>4.6278094184213696</c:v>
                </c:pt>
                <c:pt idx="65">
                  <c:v>4.6416578009416902</c:v>
                </c:pt>
                <c:pt idx="66">
                  <c:v>4.65550618346201</c:v>
                </c:pt>
                <c:pt idx="67">
                  <c:v>4.6693545659823297</c:v>
                </c:pt>
                <c:pt idx="68">
                  <c:v>4.6832029485026503</c:v>
                </c:pt>
                <c:pt idx="69">
                  <c:v>4.69705133102297</c:v>
                </c:pt>
                <c:pt idx="70">
                  <c:v>4.7108997135432897</c:v>
                </c:pt>
                <c:pt idx="71">
                  <c:v>4.7247480960636103</c:v>
                </c:pt>
                <c:pt idx="72">
                  <c:v>4.7385964785839301</c:v>
                </c:pt>
                <c:pt idx="73">
                  <c:v>4.7524448611042498</c:v>
                </c:pt>
                <c:pt idx="74">
                  <c:v>4.7662932436245704</c:v>
                </c:pt>
                <c:pt idx="75">
                  <c:v>4.7801416261448901</c:v>
                </c:pt>
                <c:pt idx="76">
                  <c:v>4.7939900086652099</c:v>
                </c:pt>
                <c:pt idx="77">
                  <c:v>4.8078383911855296</c:v>
                </c:pt>
                <c:pt idx="78">
                  <c:v>4.8216867737058502</c:v>
                </c:pt>
                <c:pt idx="79" formatCode="General">
                  <c:v>4.8355351562261699</c:v>
                </c:pt>
                <c:pt idx="80" formatCode="General">
                  <c:v>4.8493835387464896</c:v>
                </c:pt>
                <c:pt idx="81" formatCode="General">
                  <c:v>4.8632319212668103</c:v>
                </c:pt>
                <c:pt idx="82" formatCode="General">
                  <c:v>4.87708030378713</c:v>
                </c:pt>
                <c:pt idx="83" formatCode="General">
                  <c:v>4.8909286863074497</c:v>
                </c:pt>
                <c:pt idx="84" formatCode="General">
                  <c:v>4.9047770688277703</c:v>
                </c:pt>
                <c:pt idx="85" formatCode="General">
                  <c:v>4.9209335151014804</c:v>
                </c:pt>
                <c:pt idx="86" formatCode="General">
                  <c:v>4.9393980251285701</c:v>
                </c:pt>
                <c:pt idx="87" formatCode="General">
                  <c:v>4.9578625351556704</c:v>
                </c:pt>
                <c:pt idx="88" formatCode="General">
                  <c:v>4.9763270451827601</c:v>
                </c:pt>
                <c:pt idx="89" formatCode="General">
                  <c:v>4.9970996189632402</c:v>
                </c:pt>
                <c:pt idx="90" formatCode="General">
                  <c:v>5.0201802564971096</c:v>
                </c:pt>
                <c:pt idx="91" formatCode="General">
                  <c:v>5.04787702153775</c:v>
                </c:pt>
                <c:pt idx="92" formatCode="General">
                  <c:v>5.0801899140851603</c:v>
                </c:pt>
                <c:pt idx="93" formatCode="General">
                  <c:v>5.1217350616461204</c:v>
                </c:pt>
                <c:pt idx="94" formatCode="General">
                  <c:v>5.1725124642206302</c:v>
                </c:pt>
                <c:pt idx="95" formatCode="General">
                  <c:v>5.2232898667951302</c:v>
                </c:pt>
                <c:pt idx="96" formatCode="General">
                  <c:v>5.27406726936964</c:v>
                </c:pt>
                <c:pt idx="97" formatCode="General">
                  <c:v>5.3248446719441498</c:v>
                </c:pt>
                <c:pt idx="98" formatCode="General">
                  <c:v>5.3686978832584904</c:v>
                </c:pt>
                <c:pt idx="99" formatCode="General">
                  <c:v>5.4033188395592902</c:v>
                </c:pt>
                <c:pt idx="100" formatCode="General">
                  <c:v>5.4310156045999296</c:v>
                </c:pt>
                <c:pt idx="101" formatCode="General">
                  <c:v>5.4540962421338</c:v>
                </c:pt>
                <c:pt idx="102" formatCode="General">
                  <c:v>5.4771768796676703</c:v>
                </c:pt>
                <c:pt idx="103" formatCode="General">
                  <c:v>5.4979494534481503</c:v>
                </c:pt>
                <c:pt idx="104" formatCode="General">
                  <c:v>5.51641396347524</c:v>
                </c:pt>
                <c:pt idx="105" formatCode="General">
                  <c:v>5.5348784735023298</c:v>
                </c:pt>
                <c:pt idx="106" formatCode="General">
                  <c:v>5.5533429835294301</c:v>
                </c:pt>
                <c:pt idx="107" formatCode="General">
                  <c:v>5.5718074935565198</c:v>
                </c:pt>
                <c:pt idx="108" formatCode="General">
                  <c:v>5.5879639398302299</c:v>
                </c:pt>
                <c:pt idx="109" formatCode="General">
                  <c:v>5.6018123223505496</c:v>
                </c:pt>
                <c:pt idx="110" formatCode="General">
                  <c:v>5.6156607048708702</c:v>
                </c:pt>
                <c:pt idx="111" formatCode="General">
                  <c:v>5.6295090873911899</c:v>
                </c:pt>
                <c:pt idx="112" formatCode="General">
                  <c:v>5.6433574699115097</c:v>
                </c:pt>
                <c:pt idx="113" formatCode="General">
                  <c:v>5.6572058524318303</c:v>
                </c:pt>
                <c:pt idx="114" formatCode="General">
                  <c:v>5.67105423495215</c:v>
                </c:pt>
                <c:pt idx="115" formatCode="General">
                  <c:v>5.6849026174724697</c:v>
                </c:pt>
                <c:pt idx="116" formatCode="General">
                  <c:v>5.6964429362394</c:v>
                </c:pt>
                <c:pt idx="117" formatCode="General">
                  <c:v>5.7056751912529498</c:v>
                </c:pt>
                <c:pt idx="118" formatCode="General">
                  <c:v>5.7149074462664897</c:v>
                </c:pt>
                <c:pt idx="119" formatCode="General">
                  <c:v>5.7264477650334298</c:v>
                </c:pt>
                <c:pt idx="120" formatCode="General">
                  <c:v>5.7402961475537504</c:v>
                </c:pt>
                <c:pt idx="121" formatCode="General">
                  <c:v>5.7541445300740701</c:v>
                </c:pt>
                <c:pt idx="122" formatCode="General">
                  <c:v>5.7656848488410004</c:v>
                </c:pt>
                <c:pt idx="123" formatCode="General">
                  <c:v>5.7772251676079396</c:v>
                </c:pt>
                <c:pt idx="124" formatCode="General">
                  <c:v>5.7910735501282504</c:v>
                </c:pt>
                <c:pt idx="125" formatCode="General">
                  <c:v>5.8003058051418002</c:v>
                </c:pt>
                <c:pt idx="126" formatCode="General">
                  <c:v>5.8118461239087296</c:v>
                </c:pt>
                <c:pt idx="127" formatCode="General">
                  <c:v>5.8210783789222802</c:v>
                </c:pt>
                <c:pt idx="128" formatCode="General">
                  <c:v>5.8303106339358299</c:v>
                </c:pt>
                <c:pt idx="129" formatCode="General">
                  <c:v>5.8418509527027602</c:v>
                </c:pt>
                <c:pt idx="130" formatCode="General">
                  <c:v>5.8533912714696896</c:v>
                </c:pt>
                <c:pt idx="131" formatCode="General">
                  <c:v>5.8626235264832403</c:v>
                </c:pt>
                <c:pt idx="132" formatCode="General">
                  <c:v>5.8741638452501697</c:v>
                </c:pt>
                <c:pt idx="133" formatCode="General">
                  <c:v>5.8857041640171097</c:v>
                </c:pt>
                <c:pt idx="134" formatCode="General">
                  <c:v>5.89724448278404</c:v>
                </c:pt>
                <c:pt idx="135" formatCode="General">
                  <c:v>5.9087848015509703</c:v>
                </c:pt>
                <c:pt idx="136" formatCode="General">
                  <c:v>5.9203251203179104</c:v>
                </c:pt>
                <c:pt idx="137" formatCode="General">
                  <c:v>5.9341735028382301</c:v>
                </c:pt>
                <c:pt idx="138" formatCode="General">
                  <c:v>5.9480218853585498</c:v>
                </c:pt>
                <c:pt idx="139" formatCode="General">
                  <c:v>5.9595622041254801</c:v>
                </c:pt>
                <c:pt idx="140" formatCode="General">
                  <c:v>5.9711025228924104</c:v>
                </c:pt>
                <c:pt idx="141" formatCode="General">
                  <c:v>5.9849509054127399</c:v>
                </c:pt>
                <c:pt idx="142" formatCode="General">
                  <c:v>5.9987992879330596</c:v>
                </c:pt>
                <c:pt idx="143" formatCode="General">
                  <c:v>6.0126476704533696</c:v>
                </c:pt>
                <c:pt idx="144" formatCode="General">
                  <c:v>6.0264960529736999</c:v>
                </c:pt>
                <c:pt idx="145" formatCode="General">
                  <c:v>6.0403444354940197</c:v>
                </c:pt>
                <c:pt idx="146" formatCode="General">
                  <c:v>6.0541928180143296</c:v>
                </c:pt>
                <c:pt idx="147" formatCode="General">
                  <c:v>6.06804120053466</c:v>
                </c:pt>
                <c:pt idx="148" formatCode="General">
                  <c:v>6.0818895830549797</c:v>
                </c:pt>
                <c:pt idx="149" formatCode="General">
                  <c:v>6.0957379655752897</c:v>
                </c:pt>
                <c:pt idx="150" formatCode="General">
                  <c:v>6.1118944118489997</c:v>
                </c:pt>
                <c:pt idx="151" formatCode="General">
                  <c:v>6.1280508581227098</c:v>
                </c:pt>
                <c:pt idx="152" formatCode="General">
                  <c:v>6.1442073043964198</c:v>
                </c:pt>
                <c:pt idx="153" formatCode="General">
                  <c:v>6.1626718144235104</c:v>
                </c:pt>
                <c:pt idx="154" formatCode="General">
                  <c:v>6.1811363244506001</c:v>
                </c:pt>
                <c:pt idx="155" formatCode="General">
                  <c:v>6.2019088982310802</c:v>
                </c:pt>
                <c:pt idx="156" formatCode="General">
                  <c:v>6.2249895357649496</c:v>
                </c:pt>
                <c:pt idx="157" formatCode="General">
                  <c:v>6.25268630080559</c:v>
                </c:pt>
                <c:pt idx="158" formatCode="General">
                  <c:v>6.29423144836655</c:v>
                </c:pt>
                <c:pt idx="159" formatCode="General">
                  <c:v>6.3450088509410598</c:v>
                </c:pt>
                <c:pt idx="160" formatCode="General">
                  <c:v>6.3934781897621802</c:v>
                </c:pt>
                <c:pt idx="161" formatCode="General">
                  <c:v>6.4304072098163596</c:v>
                </c:pt>
                <c:pt idx="162" formatCode="General">
                  <c:v>6.4557959111036203</c:v>
                </c:pt>
                <c:pt idx="163" formatCode="General">
                  <c:v>6.4765684848841003</c:v>
                </c:pt>
                <c:pt idx="164" formatCode="General">
                  <c:v>6.49503299491119</c:v>
                </c:pt>
                <c:pt idx="165" formatCode="General">
                  <c:v>6.5111894411849001</c:v>
                </c:pt>
                <c:pt idx="166" formatCode="General">
                  <c:v>6.5250378237052198</c:v>
                </c:pt>
                <c:pt idx="167" formatCode="General">
                  <c:v>6.5388862062255404</c:v>
                </c:pt>
                <c:pt idx="168" formatCode="General">
                  <c:v>6.5527345887458601</c:v>
                </c:pt>
                <c:pt idx="169" formatCode="General">
                  <c:v>6.5665829712661798</c:v>
                </c:pt>
                <c:pt idx="170" formatCode="General">
                  <c:v>6.5781232900331101</c:v>
                </c:pt>
                <c:pt idx="171" formatCode="General">
                  <c:v>6.5873555450466599</c:v>
                </c:pt>
                <c:pt idx="172" formatCode="General">
                  <c:v>6.5965878000601998</c:v>
                </c:pt>
                <c:pt idx="173" formatCode="General">
                  <c:v>6.6058200550737496</c:v>
                </c:pt>
                <c:pt idx="174" formatCode="General">
                  <c:v>6.6196684375940702</c:v>
                </c:pt>
                <c:pt idx="175" formatCode="General">
                  <c:v>6.6289006926076199</c:v>
                </c:pt>
                <c:pt idx="176" formatCode="General">
                  <c:v>6.6373635930367003</c:v>
                </c:pt>
                <c:pt idx="177" formatCode="General">
                  <c:v>6.6450571388813202</c:v>
                </c:pt>
                <c:pt idx="178" formatCode="General">
                  <c:v>6.65428939389487</c:v>
                </c:pt>
                <c:pt idx="179" formatCode="General">
                  <c:v>6.6635216489084197</c:v>
                </c:pt>
                <c:pt idx="180" formatCode="General">
                  <c:v>6.67506196767535</c:v>
                </c:pt>
                <c:pt idx="181" formatCode="General">
                  <c:v>6.6835248681044304</c:v>
                </c:pt>
                <c:pt idx="182" formatCode="General">
                  <c:v>6.69121841394906</c:v>
                </c:pt>
                <c:pt idx="183" formatCode="General">
                  <c:v>6.7004506689626</c:v>
                </c:pt>
                <c:pt idx="184" formatCode="General">
                  <c:v>6.7096829239761497</c:v>
                </c:pt>
                <c:pt idx="185" formatCode="General">
                  <c:v>6.7189151789897004</c:v>
                </c:pt>
                <c:pt idx="186" formatCode="General">
                  <c:v>6.7281474340032403</c:v>
                </c:pt>
                <c:pt idx="187" formatCode="General">
                  <c:v>6.7373796890167901</c:v>
                </c:pt>
                <c:pt idx="188" formatCode="General">
                  <c:v>6.7466119440303398</c:v>
                </c:pt>
                <c:pt idx="189" formatCode="General">
                  <c:v>6.7558441990438798</c:v>
                </c:pt>
                <c:pt idx="190" formatCode="General">
                  <c:v>6.7650764540574304</c:v>
                </c:pt>
                <c:pt idx="191" formatCode="General">
                  <c:v>6.7743087090709802</c:v>
                </c:pt>
                <c:pt idx="192" formatCode="General">
                  <c:v>6.7835409640845201</c:v>
                </c:pt>
                <c:pt idx="193" formatCode="General">
                  <c:v>6.7927732190980699</c:v>
                </c:pt>
                <c:pt idx="194" formatCode="General">
                  <c:v>6.8020054741116196</c:v>
                </c:pt>
                <c:pt idx="195" formatCode="General">
                  <c:v>6.8135457928785499</c:v>
                </c:pt>
                <c:pt idx="196" formatCode="General">
                  <c:v>6.8227780478920996</c:v>
                </c:pt>
                <c:pt idx="197" formatCode="General">
                  <c:v>6.8320103029056396</c:v>
                </c:pt>
                <c:pt idx="198" formatCode="General">
                  <c:v>6.8412425579191902</c:v>
                </c:pt>
                <c:pt idx="199" formatCode="General">
                  <c:v>6.8497054583482697</c:v>
                </c:pt>
                <c:pt idx="200" formatCode="General">
                  <c:v>6.8597070679462799</c:v>
                </c:pt>
                <c:pt idx="201" formatCode="General">
                  <c:v>6.8689393229598297</c:v>
                </c:pt>
                <c:pt idx="202" formatCode="General">
                  <c:v>6.8781715779733803</c:v>
                </c:pt>
                <c:pt idx="203" formatCode="General">
                  <c:v>6.8874038329869203</c:v>
                </c:pt>
                <c:pt idx="204" formatCode="General">
                  <c:v>6.89663608800047</c:v>
                </c:pt>
                <c:pt idx="205" formatCode="General">
                  <c:v>6.9081764067674003</c:v>
                </c:pt>
                <c:pt idx="206" formatCode="General">
                  <c:v>6.92202478928772</c:v>
                </c:pt>
                <c:pt idx="207" formatCode="General">
                  <c:v>6.9358731718080397</c:v>
                </c:pt>
                <c:pt idx="208" formatCode="General">
                  <c:v>6.9497215543283604</c:v>
                </c:pt>
                <c:pt idx="209" formatCode="General">
                  <c:v>6.9635699368486801</c:v>
                </c:pt>
                <c:pt idx="210" formatCode="General">
                  <c:v>6.9774183193689998</c:v>
                </c:pt>
                <c:pt idx="211" formatCode="General">
                  <c:v>6.9912667018893204</c:v>
                </c:pt>
                <c:pt idx="212" formatCode="General">
                  <c:v>7.0051150844096401</c:v>
                </c:pt>
                <c:pt idx="213" formatCode="General">
                  <c:v>7.0212715306833502</c:v>
                </c:pt>
                <c:pt idx="214" formatCode="General">
                  <c:v>7.0397360407104399</c:v>
                </c:pt>
                <c:pt idx="215" formatCode="General">
                  <c:v>7.0582005507375403</c:v>
                </c:pt>
                <c:pt idx="216" formatCode="General">
                  <c:v>7.0789731245180203</c:v>
                </c:pt>
                <c:pt idx="217" formatCode="General">
                  <c:v>7.1066698895586597</c:v>
                </c:pt>
                <c:pt idx="218" formatCode="General">
                  <c:v>7.1482150371196198</c:v>
                </c:pt>
                <c:pt idx="219" formatCode="General">
                  <c:v>7.1989924396941198</c:v>
                </c:pt>
                <c:pt idx="220" formatCode="General">
                  <c:v>7.2497698422686296</c:v>
                </c:pt>
                <c:pt idx="221" formatCode="General">
                  <c:v>7.29823918108975</c:v>
                </c:pt>
                <c:pt idx="222" formatCode="General">
                  <c:v>7.3397843286507101</c:v>
                </c:pt>
                <c:pt idx="223" formatCode="General">
                  <c:v>7.3720972211981204</c:v>
                </c:pt>
                <c:pt idx="224" formatCode="General">
                  <c:v>7.3997939862387598</c:v>
                </c:pt>
                <c:pt idx="225" formatCode="General">
                  <c:v>7.4251826875260196</c:v>
                </c:pt>
                <c:pt idx="226" formatCode="General">
                  <c:v>7.4459552613064997</c:v>
                </c:pt>
                <c:pt idx="227" formatCode="General">
                  <c:v>7.4644197713335902</c:v>
                </c:pt>
                <c:pt idx="228" formatCode="General">
                  <c:v>7.48288428136068</c:v>
                </c:pt>
                <c:pt idx="229" formatCode="General">
                  <c:v>7.5013487913877803</c:v>
                </c:pt>
                <c:pt idx="230" formatCode="General">
                  <c:v>7.5175052376614797</c:v>
                </c:pt>
                <c:pt idx="231" formatCode="General">
                  <c:v>7.5313536201818003</c:v>
                </c:pt>
                <c:pt idx="232" formatCode="General">
                  <c:v>7.54520200270212</c:v>
                </c:pt>
              </c:numCache>
            </c:numRef>
          </c:xVal>
          <c:yVal>
            <c:numRef>
              <c:f>'CN Data'!$O$7:$O$318</c:f>
              <c:numCache>
                <c:formatCode>0.00</c:formatCode>
                <c:ptCount val="312"/>
                <c:pt idx="0">
                  <c:v>-2.4696931042314898E-4</c:v>
                </c:pt>
                <c:pt idx="1">
                  <c:v>8.7170315202516683E-5</c:v>
                </c:pt>
                <c:pt idx="2">
                  <c:v>8.7170315202516683E-5</c:v>
                </c:pt>
                <c:pt idx="3">
                  <c:v>8.7170315202516683E-5</c:v>
                </c:pt>
                <c:pt idx="4">
                  <c:v>8.7170315202516683E-5</c:v>
                </c:pt>
                <c:pt idx="5">
                  <c:v>1.4286025280679424E-4</c:v>
                </c:pt>
                <c:pt idx="6">
                  <c:v>3.6562000322390518E-4</c:v>
                </c:pt>
                <c:pt idx="7">
                  <c:v>6.4406969124529358E-4</c:v>
                </c:pt>
                <c:pt idx="8">
                  <c:v>6.4406969124529358E-4</c:v>
                </c:pt>
                <c:pt idx="9">
                  <c:v>6.9975962884957104E-4</c:v>
                </c:pt>
                <c:pt idx="10">
                  <c:v>1.6464885681222829E-3</c:v>
                </c:pt>
                <c:pt idx="11">
                  <c:v>2.6489074449992903E-3</c:v>
                </c:pt>
                <c:pt idx="12">
                  <c:v>4.4309854483361669E-3</c:v>
                </c:pt>
                <c:pt idx="13">
                  <c:v>7.2711722661541805E-3</c:v>
                </c:pt>
                <c:pt idx="14">
                  <c:v>1.1614987399287992E-2</c:v>
                </c:pt>
                <c:pt idx="15">
                  <c:v>1.8186400036592526E-2</c:v>
                </c:pt>
                <c:pt idx="16">
                  <c:v>2.7820759242132464E-2</c:v>
                </c:pt>
                <c:pt idx="17">
                  <c:v>3.9645589326774054E-2</c:v>
                </c:pt>
                <c:pt idx="18">
                  <c:v>5.3250177000685635E-2</c:v>
                </c:pt>
                <c:pt idx="19">
                  <c:v>6.6803715565126529E-2</c:v>
                </c:pt>
                <c:pt idx="20">
                  <c:v>8.0178582246420452E-2</c:v>
                </c:pt>
                <c:pt idx="21">
                  <c:v>9.4860306130161373E-2</c:v>
                </c:pt>
                <c:pt idx="22">
                  <c:v>0.10931741393223189</c:v>
                </c:pt>
                <c:pt idx="23">
                  <c:v>0.12362137440589045</c:v>
                </c:pt>
                <c:pt idx="24">
                  <c:v>0.13755778129136037</c:v>
                </c:pt>
                <c:pt idx="25">
                  <c:v>0.15210677749047696</c:v>
                </c:pt>
                <c:pt idx="26">
                  <c:v>0.16583898793806548</c:v>
                </c:pt>
                <c:pt idx="27">
                  <c:v>0.17911175640041815</c:v>
                </c:pt>
                <c:pt idx="28">
                  <c:v>0.19197613198700617</c:v>
                </c:pt>
                <c:pt idx="29">
                  <c:v>0.20545309688724189</c:v>
                </c:pt>
                <c:pt idx="30">
                  <c:v>0.21913425822535931</c:v>
                </c:pt>
                <c:pt idx="31">
                  <c:v>0.23424479462865255</c:v>
                </c:pt>
                <c:pt idx="32">
                  <c:v>0.24935533103194715</c:v>
                </c:pt>
                <c:pt idx="33">
                  <c:v>0.2642616709973587</c:v>
                </c:pt>
                <c:pt idx="34">
                  <c:v>0.27978060027641671</c:v>
                </c:pt>
                <c:pt idx="35">
                  <c:v>0.29652470818276883</c:v>
                </c:pt>
                <c:pt idx="36">
                  <c:v>0.31306461965123927</c:v>
                </c:pt>
                <c:pt idx="37">
                  <c:v>0.33001292399547444</c:v>
                </c:pt>
                <c:pt idx="38">
                  <c:v>0.34634863902606322</c:v>
                </c:pt>
                <c:pt idx="39">
                  <c:v>0.36350113980818</c:v>
                </c:pt>
                <c:pt idx="40">
                  <c:v>0.38065364059029821</c:v>
                </c:pt>
                <c:pt idx="41">
                  <c:v>0.39780614137241505</c:v>
                </c:pt>
                <c:pt idx="42">
                  <c:v>0.41455024927876721</c:v>
                </c:pt>
                <c:pt idx="43">
                  <c:v>0.43129435718512066</c:v>
                </c:pt>
                <c:pt idx="44">
                  <c:v>0.44803846509147283</c:v>
                </c:pt>
                <c:pt idx="45">
                  <c:v>0.46478257299782627</c:v>
                </c:pt>
                <c:pt idx="46">
                  <c:v>0.48030150227688428</c:v>
                </c:pt>
                <c:pt idx="47">
                  <c:v>0.49561623511806058</c:v>
                </c:pt>
                <c:pt idx="48">
                  <c:v>0.51031837864559038</c:v>
                </c:pt>
                <c:pt idx="49">
                  <c:v>0.52502052217311901</c:v>
                </c:pt>
                <c:pt idx="50">
                  <c:v>0.54033525501429525</c:v>
                </c:pt>
                <c:pt idx="51">
                  <c:v>0.55626257716911798</c:v>
                </c:pt>
                <c:pt idx="52">
                  <c:v>0.57188360466711818</c:v>
                </c:pt>
                <c:pt idx="53">
                  <c:v>0.58615693567509397</c:v>
                </c:pt>
                <c:pt idx="54">
                  <c:v>0.59938886484987097</c:v>
                </c:pt>
                <c:pt idx="55">
                  <c:v>0.61412442233996289</c:v>
                </c:pt>
                <c:pt idx="56">
                  <c:v>0.62013893560122424</c:v>
                </c:pt>
                <c:pt idx="57">
                  <c:v>0.61208477837520536</c:v>
                </c:pt>
                <c:pt idx="58">
                  <c:v>0.59730606118347018</c:v>
                </c:pt>
                <c:pt idx="59">
                  <c:v>0.58428853826847171</c:v>
                </c:pt>
                <c:pt idx="60">
                  <c:v>0.56973954206935362</c:v>
                </c:pt>
                <c:pt idx="61">
                  <c:v>0.55503739854182388</c:v>
                </c:pt>
                <c:pt idx="62">
                  <c:v>0.54176463007947107</c:v>
                </c:pt>
                <c:pt idx="63">
                  <c:v>0.52747087942770732</c:v>
                </c:pt>
                <c:pt idx="64">
                  <c:v>0.51276873590017746</c:v>
                </c:pt>
                <c:pt idx="65">
                  <c:v>0.49867918168629527</c:v>
                </c:pt>
                <c:pt idx="66">
                  <c:v>0.48418123459664975</c:v>
                </c:pt>
                <c:pt idx="67">
                  <c:v>0.46764132312817935</c:v>
                </c:pt>
                <c:pt idx="68">
                  <c:v>0.45130560809759057</c:v>
                </c:pt>
                <c:pt idx="69">
                  <c:v>0.4345615001912384</c:v>
                </c:pt>
                <c:pt idx="70">
                  <c:v>0.41822578516064968</c:v>
                </c:pt>
                <c:pt idx="71">
                  <c:v>0.40127748081641457</c:v>
                </c:pt>
                <c:pt idx="72">
                  <c:v>0.38412498003429768</c:v>
                </c:pt>
                <c:pt idx="73">
                  <c:v>0.36697247925218085</c:v>
                </c:pt>
                <c:pt idx="74">
                  <c:v>0.34981997847006263</c:v>
                </c:pt>
                <c:pt idx="75">
                  <c:v>0.33287167412582747</c:v>
                </c:pt>
                <c:pt idx="76">
                  <c:v>0.31653595909524007</c:v>
                </c:pt>
                <c:pt idx="77">
                  <c:v>0.29979185118888657</c:v>
                </c:pt>
                <c:pt idx="78">
                  <c:v>0.28325193972041751</c:v>
                </c:pt>
                <c:pt idx="79">
                  <c:v>0.26773301044135817</c:v>
                </c:pt>
                <c:pt idx="80">
                  <c:v>0.25262247403806493</c:v>
                </c:pt>
                <c:pt idx="81">
                  <c:v>0.23689934832112389</c:v>
                </c:pt>
                <c:pt idx="82">
                  <c:v>0.22260559766935875</c:v>
                </c:pt>
                <c:pt idx="83">
                  <c:v>0.20892443633124133</c:v>
                </c:pt>
                <c:pt idx="84">
                  <c:v>0.19544747143100694</c:v>
                </c:pt>
                <c:pt idx="85">
                  <c:v>0.17997959126141871</c:v>
                </c:pt>
                <c:pt idx="86">
                  <c:v>0.16405226910659468</c:v>
                </c:pt>
                <c:pt idx="87">
                  <c:v>0.14858438893700779</c:v>
                </c:pt>
                <c:pt idx="88">
                  <c:v>0.1349542767083601</c:v>
                </c:pt>
                <c:pt idx="89">
                  <c:v>0.12095661089152583</c:v>
                </c:pt>
                <c:pt idx="90">
                  <c:v>0.10698957454037297</c:v>
                </c:pt>
                <c:pt idx="91">
                  <c:v>9.1832364665563243E-2</c:v>
                </c:pt>
                <c:pt idx="92">
                  <c:v>7.783032321077353E-2</c:v>
                </c:pt>
                <c:pt idx="93">
                  <c:v>6.4409048248142642E-2</c:v>
                </c:pt>
                <c:pt idx="94">
                  <c:v>5.4551929292185629E-2</c:v>
                </c:pt>
                <c:pt idx="95">
                  <c:v>5.154467266155454E-2</c:v>
                </c:pt>
                <c:pt idx="96">
                  <c:v>5.5053138730624097E-2</c:v>
                </c:pt>
                <c:pt idx="97">
                  <c:v>6.4965947624185408E-2</c:v>
                </c:pt>
                <c:pt idx="98">
                  <c:v>7.8442912524420608E-2</c:v>
                </c:pt>
                <c:pt idx="99">
                  <c:v>9.2795005015579871E-2</c:v>
                </c:pt>
                <c:pt idx="100">
                  <c:v>0.10613194950126706</c:v>
                </c:pt>
                <c:pt idx="101">
                  <c:v>0.11948639653877284</c:v>
                </c:pt>
                <c:pt idx="102">
                  <c:v>0.13333091502719613</c:v>
                </c:pt>
                <c:pt idx="103">
                  <c:v>0.14812494695177197</c:v>
                </c:pt>
                <c:pt idx="104">
                  <c:v>0.16160191185200637</c:v>
                </c:pt>
                <c:pt idx="105">
                  <c:v>0.17584461339430041</c:v>
                </c:pt>
                <c:pt idx="106">
                  <c:v>0.19223137753435895</c:v>
                </c:pt>
                <c:pt idx="107">
                  <c:v>0.20831184701759492</c:v>
                </c:pt>
                <c:pt idx="108">
                  <c:v>0.22321818698300647</c:v>
                </c:pt>
                <c:pt idx="109">
                  <c:v>0.23710354475900558</c:v>
                </c:pt>
                <c:pt idx="110">
                  <c:v>0.25180568828653543</c:v>
                </c:pt>
                <c:pt idx="111">
                  <c:v>0.26630363537618235</c:v>
                </c:pt>
                <c:pt idx="112">
                  <c:v>0.28120997534159387</c:v>
                </c:pt>
                <c:pt idx="113">
                  <c:v>0.29693310105853488</c:v>
                </c:pt>
                <c:pt idx="114">
                  <c:v>0.31326881608912233</c:v>
                </c:pt>
                <c:pt idx="115">
                  <c:v>0.329400334681828</c:v>
                </c:pt>
                <c:pt idx="116">
                  <c:v>0.34338779067676928</c:v>
                </c:pt>
                <c:pt idx="117">
                  <c:v>0.3559458716065334</c:v>
                </c:pt>
                <c:pt idx="118">
                  <c:v>0.36972913116359168</c:v>
                </c:pt>
                <c:pt idx="119">
                  <c:v>0.38371658715853296</c:v>
                </c:pt>
                <c:pt idx="120">
                  <c:v>0.39923551643759225</c:v>
                </c:pt>
                <c:pt idx="121">
                  <c:v>0.41720480297123858</c:v>
                </c:pt>
                <c:pt idx="122">
                  <c:v>0.43282583046923878</c:v>
                </c:pt>
                <c:pt idx="123">
                  <c:v>0.44905944728088532</c:v>
                </c:pt>
                <c:pt idx="124">
                  <c:v>0.46519096587359099</c:v>
                </c:pt>
                <c:pt idx="125">
                  <c:v>0.48009730583900256</c:v>
                </c:pt>
                <c:pt idx="126">
                  <c:v>0.49592252977488444</c:v>
                </c:pt>
                <c:pt idx="127">
                  <c:v>0.50878690536147242</c:v>
                </c:pt>
                <c:pt idx="128">
                  <c:v>0.52165128094806046</c:v>
                </c:pt>
                <c:pt idx="129">
                  <c:v>0.53788489775970694</c:v>
                </c:pt>
                <c:pt idx="130">
                  <c:v>0.553812219914531</c:v>
                </c:pt>
                <c:pt idx="131">
                  <c:v>0.56667659550111904</c:v>
                </c:pt>
                <c:pt idx="132">
                  <c:v>0.58260391765594166</c:v>
                </c:pt>
                <c:pt idx="133">
                  <c:v>0.59883753446758825</c:v>
                </c:pt>
                <c:pt idx="134">
                  <c:v>0.61445856196558846</c:v>
                </c:pt>
                <c:pt idx="135">
                  <c:v>0.63099847343405879</c:v>
                </c:pt>
                <c:pt idx="136">
                  <c:v>0.64631320627523514</c:v>
                </c:pt>
                <c:pt idx="137">
                  <c:v>0.66469088568464618</c:v>
                </c:pt>
                <c:pt idx="138">
                  <c:v>0.68306856509405844</c:v>
                </c:pt>
                <c:pt idx="139">
                  <c:v>0.69838329793523346</c:v>
                </c:pt>
                <c:pt idx="140">
                  <c:v>0.71390222721429275</c:v>
                </c:pt>
                <c:pt idx="141">
                  <c:v>0.73146312087217435</c:v>
                </c:pt>
                <c:pt idx="142">
                  <c:v>0.74881981809217424</c:v>
                </c:pt>
                <c:pt idx="143">
                  <c:v>0.7659723188742924</c:v>
                </c:pt>
                <c:pt idx="144">
                  <c:v>0.78271642678064446</c:v>
                </c:pt>
                <c:pt idx="145">
                  <c:v>0.79905214181123196</c:v>
                </c:pt>
                <c:pt idx="146">
                  <c:v>0.81457107109029137</c:v>
                </c:pt>
                <c:pt idx="147">
                  <c:v>0.83029419680723238</c:v>
                </c:pt>
                <c:pt idx="148">
                  <c:v>0.84581312608629022</c:v>
                </c:pt>
                <c:pt idx="149">
                  <c:v>0.8594942874244077</c:v>
                </c:pt>
                <c:pt idx="150">
                  <c:v>0.87649364087811388</c:v>
                </c:pt>
                <c:pt idx="151">
                  <c:v>0.89155312817193733</c:v>
                </c:pt>
                <c:pt idx="152">
                  <c:v>0.90559163327634851</c:v>
                </c:pt>
                <c:pt idx="153">
                  <c:v>0.92105951344593662</c:v>
                </c:pt>
                <c:pt idx="154">
                  <c:v>0.93606795163028911</c:v>
                </c:pt>
                <c:pt idx="155">
                  <c:v>0.95028002370690134</c:v>
                </c:pt>
                <c:pt idx="156">
                  <c:v>0.96461461364624235</c:v>
                </c:pt>
                <c:pt idx="157">
                  <c:v>0.97903671634467537</c:v>
                </c:pt>
                <c:pt idx="158">
                  <c:v>0.99353996723790383</c:v>
                </c:pt>
                <c:pt idx="159">
                  <c:v>1</c:v>
                </c:pt>
                <c:pt idx="160">
                  <c:v>0.99297749886810038</c:v>
                </c:pt>
                <c:pt idx="161">
                  <c:v>0.97833661427193552</c:v>
                </c:pt>
                <c:pt idx="162">
                  <c:v>0.96449209578351214</c:v>
                </c:pt>
                <c:pt idx="163">
                  <c:v>0.94939176920211299</c:v>
                </c:pt>
                <c:pt idx="164">
                  <c:v>0.93300500506205442</c:v>
                </c:pt>
                <c:pt idx="165">
                  <c:v>0.91891545084817228</c:v>
                </c:pt>
                <c:pt idx="166">
                  <c:v>0.90503009307217186</c:v>
                </c:pt>
                <c:pt idx="167">
                  <c:v>0.88910277091734913</c:v>
                </c:pt>
                <c:pt idx="168">
                  <c:v>0.87276705588676029</c:v>
                </c:pt>
                <c:pt idx="169">
                  <c:v>0.85622714441828984</c:v>
                </c:pt>
                <c:pt idx="170">
                  <c:v>0.8420354919854669</c:v>
                </c:pt>
                <c:pt idx="171">
                  <c:v>0.82886482174205511</c:v>
                </c:pt>
                <c:pt idx="172">
                  <c:v>0.81569415149864466</c:v>
                </c:pt>
                <c:pt idx="173">
                  <c:v>0.80083886064270282</c:v>
                </c:pt>
                <c:pt idx="174">
                  <c:v>0.78261432856170365</c:v>
                </c:pt>
                <c:pt idx="175">
                  <c:v>0.76944365831829187</c:v>
                </c:pt>
                <c:pt idx="176">
                  <c:v>0.75474151479076323</c:v>
                </c:pt>
                <c:pt idx="177">
                  <c:v>0.74126454989052759</c:v>
                </c:pt>
                <c:pt idx="178">
                  <c:v>0.72656240636299774</c:v>
                </c:pt>
                <c:pt idx="179">
                  <c:v>0.71155396817864536</c:v>
                </c:pt>
                <c:pt idx="180">
                  <c:v>0.69593294068064648</c:v>
                </c:pt>
                <c:pt idx="181">
                  <c:v>0.68000561852582242</c:v>
                </c:pt>
                <c:pt idx="182">
                  <c:v>0.66652865362558811</c:v>
                </c:pt>
                <c:pt idx="183">
                  <c:v>0.65075447879917603</c:v>
                </c:pt>
                <c:pt idx="184">
                  <c:v>0.63543974595799968</c:v>
                </c:pt>
                <c:pt idx="185">
                  <c:v>0.61997186578841146</c:v>
                </c:pt>
                <c:pt idx="186">
                  <c:v>0.60419769096200071</c:v>
                </c:pt>
                <c:pt idx="187">
                  <c:v>0.58888295812082447</c:v>
                </c:pt>
                <c:pt idx="188">
                  <c:v>0.57341507795123614</c:v>
                </c:pt>
                <c:pt idx="189">
                  <c:v>0.55764090312482406</c:v>
                </c:pt>
                <c:pt idx="190">
                  <c:v>0.54232617028364771</c:v>
                </c:pt>
                <c:pt idx="191">
                  <c:v>0.5268582901140596</c:v>
                </c:pt>
                <c:pt idx="192">
                  <c:v>0.51108411528764874</c:v>
                </c:pt>
                <c:pt idx="193">
                  <c:v>0.49607567710329642</c:v>
                </c:pt>
                <c:pt idx="194">
                  <c:v>0.48045464960529621</c:v>
                </c:pt>
                <c:pt idx="195">
                  <c:v>0.46559935874935571</c:v>
                </c:pt>
                <c:pt idx="196">
                  <c:v>0.45089721522182591</c:v>
                </c:pt>
                <c:pt idx="197">
                  <c:v>0.43619507169429733</c:v>
                </c:pt>
                <c:pt idx="198">
                  <c:v>0.42149292816676742</c:v>
                </c:pt>
                <c:pt idx="199">
                  <c:v>0.40597399888770946</c:v>
                </c:pt>
                <c:pt idx="200">
                  <c:v>0.39392640905265092</c:v>
                </c:pt>
                <c:pt idx="201">
                  <c:v>0.38075573880923913</c:v>
                </c:pt>
                <c:pt idx="202">
                  <c:v>0.36758506856582723</c:v>
                </c:pt>
                <c:pt idx="203">
                  <c:v>0.35441439832241539</c:v>
                </c:pt>
                <c:pt idx="204">
                  <c:v>0.34124372807900355</c:v>
                </c:pt>
                <c:pt idx="205">
                  <c:v>0.32572479879994554</c:v>
                </c:pt>
                <c:pt idx="206">
                  <c:v>0.30877649445571037</c:v>
                </c:pt>
                <c:pt idx="207">
                  <c:v>0.29203238654935826</c:v>
                </c:pt>
                <c:pt idx="208">
                  <c:v>0.27508408220512309</c:v>
                </c:pt>
                <c:pt idx="209">
                  <c:v>0.25936095648818208</c:v>
                </c:pt>
                <c:pt idx="210">
                  <c:v>0.24567979515006469</c:v>
                </c:pt>
                <c:pt idx="211">
                  <c:v>0.23199863381194727</c:v>
                </c:pt>
                <c:pt idx="212">
                  <c:v>0.21852166891171154</c:v>
                </c:pt>
                <c:pt idx="213">
                  <c:v>0.20478945846412439</c:v>
                </c:pt>
                <c:pt idx="214">
                  <c:v>0.1911593462354767</c:v>
                </c:pt>
                <c:pt idx="215">
                  <c:v>0.17752923400683038</c:v>
                </c:pt>
                <c:pt idx="216">
                  <c:v>0.16481800574865438</c:v>
                </c:pt>
                <c:pt idx="217">
                  <c:v>0.15072845153477221</c:v>
                </c:pt>
                <c:pt idx="218">
                  <c:v>0.13602630800724236</c:v>
                </c:pt>
                <c:pt idx="219">
                  <c:v>0.12672608842732891</c:v>
                </c:pt>
                <c:pt idx="220">
                  <c:v>0.12667039848972458</c:v>
                </c:pt>
                <c:pt idx="221">
                  <c:v>0.1353524597622309</c:v>
                </c:pt>
                <c:pt idx="222">
                  <c:v>0.14858438893700779</c:v>
                </c:pt>
                <c:pt idx="223">
                  <c:v>0.16338863068347717</c:v>
                </c:pt>
                <c:pt idx="224">
                  <c:v>0.17819287242994789</c:v>
                </c:pt>
                <c:pt idx="225">
                  <c:v>0.1933646677646062</c:v>
                </c:pt>
                <c:pt idx="226">
                  <c:v>0.20693352106188881</c:v>
                </c:pt>
                <c:pt idx="227">
                  <c:v>0.22056363329053513</c:v>
                </c:pt>
                <c:pt idx="228">
                  <c:v>0.23526577681806501</c:v>
                </c:pt>
                <c:pt idx="229">
                  <c:v>0.24996792034559354</c:v>
                </c:pt>
                <c:pt idx="230">
                  <c:v>0.26385327812159398</c:v>
                </c:pt>
                <c:pt idx="231">
                  <c:v>0.27651345727029897</c:v>
                </c:pt>
                <c:pt idx="232">
                  <c:v>0.28896943998112218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E-47CC-9B48-218F41BA0360}"/>
            </c:ext>
          </c:extLst>
        </c:ser>
        <c:ser>
          <c:idx val="3"/>
          <c:order val="1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'CN Data'!$P$8:$P$96</c:f>
              <c:numCache>
                <c:formatCode>0.00</c:formatCode>
                <c:ptCount val="89"/>
                <c:pt idx="0">
                  <c:v>3.7905695547663001</c:v>
                </c:pt>
                <c:pt idx="1">
                  <c:v>3.7907695547663001</c:v>
                </c:pt>
                <c:pt idx="2">
                  <c:v>4.3163343962332998</c:v>
                </c:pt>
                <c:pt idx="3">
                  <c:v>4.3165343962333003</c:v>
                </c:pt>
                <c:pt idx="4">
                  <c:v>4.3167343962333007</c:v>
                </c:pt>
                <c:pt idx="5">
                  <c:v>4.4418520957231999</c:v>
                </c:pt>
                <c:pt idx="6">
                  <c:v>4.4420520957232004</c:v>
                </c:pt>
                <c:pt idx="7">
                  <c:v>4.4422520957232008</c:v>
                </c:pt>
                <c:pt idx="8">
                  <c:v>4.4591284772282993</c:v>
                </c:pt>
                <c:pt idx="9">
                  <c:v>4.4593284772282997</c:v>
                </c:pt>
                <c:pt idx="10">
                  <c:v>4.4595284772283001</c:v>
                </c:pt>
                <c:pt idx="11">
                  <c:v>5.6411183668525995</c:v>
                </c:pt>
                <c:pt idx="12">
                  <c:v>5.6413183668525999</c:v>
                </c:pt>
                <c:pt idx="13">
                  <c:v>5.6415183668526003</c:v>
                </c:pt>
                <c:pt idx="14">
                  <c:v>5.9158468695916993</c:v>
                </c:pt>
                <c:pt idx="15">
                  <c:v>5.9160468695916997</c:v>
                </c:pt>
                <c:pt idx="16">
                  <c:v>5.9162468695917001</c:v>
                </c:pt>
                <c:pt idx="17">
                  <c:v>6.0205305135114999</c:v>
                </c:pt>
                <c:pt idx="18">
                  <c:v>6.0207305135115003</c:v>
                </c:pt>
                <c:pt idx="19">
                  <c:v>6.0209305135115008</c:v>
                </c:pt>
                <c:pt idx="20">
                  <c:v>6.0359630564696998</c:v>
                </c:pt>
                <c:pt idx="21">
                  <c:v>6.0361630564697002</c:v>
                </c:pt>
                <c:pt idx="22">
                  <c:v>6.0363630564697006</c:v>
                </c:pt>
                <c:pt idx="23">
                  <c:v>6.1993816591480995</c:v>
                </c:pt>
                <c:pt idx="24">
                  <c:v>6.1995816591480999</c:v>
                </c:pt>
                <c:pt idx="25">
                  <c:v>6.1997816591481003</c:v>
                </c:pt>
                <c:pt idx="26">
                  <c:v>6.4492171863360994</c:v>
                </c:pt>
                <c:pt idx="27">
                  <c:v>6.4494171863360998</c:v>
                </c:pt>
                <c:pt idx="28">
                  <c:v>6.4496171863361003</c:v>
                </c:pt>
                <c:pt idx="29">
                  <c:v>6.4920719977329</c:v>
                </c:pt>
                <c:pt idx="30">
                  <c:v>6.4922719977329004</c:v>
                </c:pt>
                <c:pt idx="31">
                  <c:v>6.4924719977329008</c:v>
                </c:pt>
                <c:pt idx="32">
                  <c:v>6.6848087681662998</c:v>
                </c:pt>
                <c:pt idx="33">
                  <c:v>6.6850087681663002</c:v>
                </c:pt>
                <c:pt idx="34">
                  <c:v>6.6852087681663006</c:v>
                </c:pt>
                <c:pt idx="35">
                  <c:v>6.8611159259600996</c:v>
                </c:pt>
                <c:pt idx="36">
                  <c:v>6.8613159259601</c:v>
                </c:pt>
                <c:pt idx="37">
                  <c:v>6.8615159259601004</c:v>
                </c:pt>
                <c:pt idx="38">
                  <c:v>7.0452036259037998</c:v>
                </c:pt>
                <c:pt idx="39">
                  <c:v>7.0454036259038002</c:v>
                </c:pt>
                <c:pt idx="40">
                  <c:v>7.0456036259038006</c:v>
                </c:pt>
                <c:pt idx="41">
                  <c:v>7.1095542621431997</c:v>
                </c:pt>
                <c:pt idx="42">
                  <c:v>7.1097542621432002</c:v>
                </c:pt>
                <c:pt idx="43">
                  <c:v>7.1099542621432006</c:v>
                </c:pt>
                <c:pt idx="44">
                  <c:v>7.1986872190231992</c:v>
                </c:pt>
                <c:pt idx="45">
                  <c:v>7.1988872190231996</c:v>
                </c:pt>
                <c:pt idx="46">
                  <c:v>7.1990872190232</c:v>
                </c:pt>
                <c:pt idx="47">
                  <c:v>7.4474969556095996</c:v>
                </c:pt>
                <c:pt idx="48">
                  <c:v>7.4476969556096</c:v>
                </c:pt>
                <c:pt idx="49">
                  <c:v>7.4478969556096004</c:v>
                </c:pt>
                <c:pt idx="50">
                  <c:v>7.4713577835676999</c:v>
                </c:pt>
                <c:pt idx="51">
                  <c:v>7.4715577835677003</c:v>
                </c:pt>
                <c:pt idx="52">
                  <c:v>7.4717577835677007</c:v>
                </c:pt>
                <c:pt idx="53">
                  <c:v>7.4860262774321997</c:v>
                </c:pt>
                <c:pt idx="54">
                  <c:v>7.4862262774322001</c:v>
                </c:pt>
                <c:pt idx="55">
                  <c:v>7.4864262774322006</c:v>
                </c:pt>
                <c:pt idx="56">
                  <c:v>7.5407257057632</c:v>
                </c:pt>
                <c:pt idx="57">
                  <c:v>7.5409257057632004</c:v>
                </c:pt>
                <c:pt idx="58">
                  <c:v>7.5411257057632008</c:v>
                </c:pt>
                <c:pt idx="59">
                  <c:v>7.5682049614739997</c:v>
                </c:pt>
                <c:pt idx="60" formatCode="0.000">
                  <c:v>7.5684049614740001</c:v>
                </c:pt>
                <c:pt idx="61">
                  <c:v>7.5686049614740005</c:v>
                </c:pt>
              </c:numCache>
            </c:numRef>
          </c:xVal>
          <c:yVal>
            <c:numRef>
              <c:f>'CN Data'!$R$8:$R$96</c:f>
              <c:numCache>
                <c:formatCode>0.00E+00</c:formatCode>
                <c:ptCount val="89"/>
                <c:pt idx="0">
                  <c:v>2.3696345084506621E-8</c:v>
                </c:pt>
                <c:pt idx="1">
                  <c:v>0</c:v>
                </c:pt>
                <c:pt idx="2">
                  <c:v>0</c:v>
                </c:pt>
                <c:pt idx="3">
                  <c:v>7.8270546600659727E-2</c:v>
                </c:pt>
                <c:pt idx="4">
                  <c:v>0</c:v>
                </c:pt>
                <c:pt idx="5">
                  <c:v>0</c:v>
                </c:pt>
                <c:pt idx="6">
                  <c:v>5.8396293726623711E-4</c:v>
                </c:pt>
                <c:pt idx="7">
                  <c:v>0</c:v>
                </c:pt>
                <c:pt idx="8">
                  <c:v>0</c:v>
                </c:pt>
                <c:pt idx="9">
                  <c:v>0.55140859168343703</c:v>
                </c:pt>
                <c:pt idx="10">
                  <c:v>0</c:v>
                </c:pt>
                <c:pt idx="11">
                  <c:v>0</c:v>
                </c:pt>
                <c:pt idx="12">
                  <c:v>3.6757959403753496E-2</c:v>
                </c:pt>
                <c:pt idx="13">
                  <c:v>0</c:v>
                </c:pt>
                <c:pt idx="14">
                  <c:v>0</c:v>
                </c:pt>
                <c:pt idx="15">
                  <c:v>2.4216973902340391E-3</c:v>
                </c:pt>
                <c:pt idx="16">
                  <c:v>0</c:v>
                </c:pt>
                <c:pt idx="17">
                  <c:v>0</c:v>
                </c:pt>
                <c:pt idx="18">
                  <c:v>0.45926759277309498</c:v>
                </c:pt>
                <c:pt idx="19">
                  <c:v>0</c:v>
                </c:pt>
                <c:pt idx="20">
                  <c:v>0</c:v>
                </c:pt>
                <c:pt idx="21">
                  <c:v>7.4748075500328872E-5</c:v>
                </c:pt>
                <c:pt idx="22">
                  <c:v>0</c:v>
                </c:pt>
                <c:pt idx="23">
                  <c:v>0</c:v>
                </c:pt>
                <c:pt idx="24">
                  <c:v>9.6221450000969197E-2</c:v>
                </c:pt>
                <c:pt idx="25">
                  <c:v>0</c:v>
                </c:pt>
                <c:pt idx="26">
                  <c:v>0</c:v>
                </c:pt>
                <c:pt idx="27">
                  <c:v>7.6895486956528799E-5</c:v>
                </c:pt>
                <c:pt idx="28">
                  <c:v>0</c:v>
                </c:pt>
                <c:pt idx="29">
                  <c:v>0</c:v>
                </c:pt>
                <c:pt idx="30">
                  <c:v>0.7362322081731234</c:v>
                </c:pt>
                <c:pt idx="31">
                  <c:v>0</c:v>
                </c:pt>
                <c:pt idx="32">
                  <c:v>0</c:v>
                </c:pt>
                <c:pt idx="33">
                  <c:v>2.4002512280472403E-3</c:v>
                </c:pt>
                <c:pt idx="34">
                  <c:v>0</c:v>
                </c:pt>
                <c:pt idx="35">
                  <c:v>0</c:v>
                </c:pt>
                <c:pt idx="36">
                  <c:v>9.9641600526107661E-3</c:v>
                </c:pt>
                <c:pt idx="37">
                  <c:v>0</c:v>
                </c:pt>
                <c:pt idx="38">
                  <c:v>0</c:v>
                </c:pt>
                <c:pt idx="39">
                  <c:v>1.4443005119820379E-2</c:v>
                </c:pt>
                <c:pt idx="40">
                  <c:v>0</c:v>
                </c:pt>
                <c:pt idx="41">
                  <c:v>0</c:v>
                </c:pt>
                <c:pt idx="42">
                  <c:v>1.8624583562061308E-3</c:v>
                </c:pt>
                <c:pt idx="43">
                  <c:v>0</c:v>
                </c:pt>
                <c:pt idx="44">
                  <c:v>0</c:v>
                </c:pt>
                <c:pt idx="45">
                  <c:v>1.0624196953409415E-6</c:v>
                </c:pt>
                <c:pt idx="46">
                  <c:v>0</c:v>
                </c:pt>
                <c:pt idx="47">
                  <c:v>0</c:v>
                </c:pt>
                <c:pt idx="48">
                  <c:v>6.0031526907204733E-3</c:v>
                </c:pt>
                <c:pt idx="49">
                  <c:v>0</c:v>
                </c:pt>
                <c:pt idx="50">
                  <c:v>0</c:v>
                </c:pt>
                <c:pt idx="51">
                  <c:v>1.6501069783803262E-2</c:v>
                </c:pt>
                <c:pt idx="52">
                  <c:v>0</c:v>
                </c:pt>
                <c:pt idx="53">
                  <c:v>0</c:v>
                </c:pt>
                <c:pt idx="54">
                  <c:v>2.0899217695590088E-3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3.7673892717683871E-2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5E-47CC-9B48-218F41BA0360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'CN Data'!$Y$5:$Y$342</c:f>
              <c:numCache>
                <c:formatCode>General</c:formatCode>
                <c:ptCount val="338"/>
                <c:pt idx="0">
                  <c:v>7.5553772347330286</c:v>
                </c:pt>
                <c:pt idx="1">
                  <c:v>7.5232852197796714</c:v>
                </c:pt>
                <c:pt idx="2">
                  <c:v>7.4914646780645917</c:v>
                </c:pt>
                <c:pt idx="3">
                  <c:v>7.4599121794205177</c:v>
                </c:pt>
                <c:pt idx="4">
                  <c:v>7.4286243512264223</c:v>
                </c:pt>
                <c:pt idx="5">
                  <c:v>7.3975978772057873</c:v>
                </c:pt>
                <c:pt idx="6">
                  <c:v>7.3668294962548417</c:v>
                </c:pt>
                <c:pt idx="7">
                  <c:v>7.3363160012999407</c:v>
                </c:pt>
                <c:pt idx="8">
                  <c:v>7.3060542381832052</c:v>
                </c:pt>
                <c:pt idx="9">
                  <c:v>7.2760411045756452</c:v>
                </c:pt>
                <c:pt idx="10">
                  <c:v>7.2462735489169487</c:v>
                </c:pt>
                <c:pt idx="11">
                  <c:v>7.2167485693811981</c:v>
                </c:pt>
                <c:pt idx="12">
                  <c:v>7.187463212867768</c:v>
                </c:pt>
                <c:pt idx="13">
                  <c:v>7.1584145740166862</c:v>
                </c:pt>
                <c:pt idx="14">
                  <c:v>7.1295997942477856</c:v>
                </c:pt>
                <c:pt idx="15">
                  <c:v>7.1010160608229667</c:v>
                </c:pt>
                <c:pt idx="16">
                  <c:v>7.0726606059309178</c:v>
                </c:pt>
                <c:pt idx="17">
                  <c:v>7.0445307057936928</c:v>
                </c:pt>
                <c:pt idx="18">
                  <c:v>7.0166236797945105</c:v>
                </c:pt>
                <c:pt idx="19">
                  <c:v>6.9889368896262116</c:v>
                </c:pt>
                <c:pt idx="20">
                  <c:v>6.961467738459798</c:v>
                </c:pt>
                <c:pt idx="21">
                  <c:v>6.9342136701324932</c:v>
                </c:pt>
                <c:pt idx="22">
                  <c:v>6.9071721683548182</c:v>
                </c:pt>
                <c:pt idx="23">
                  <c:v>6.8803407559361265</c:v>
                </c:pt>
                <c:pt idx="24">
                  <c:v>6.8537169940281366</c:v>
                </c:pt>
                <c:pt idx="25">
                  <c:v>6.8272984813859576</c:v>
                </c:pt>
                <c:pt idx="26">
                  <c:v>6.8010828536461316</c:v>
                </c:pt>
                <c:pt idx="27">
                  <c:v>6.7750677826212566</c:v>
                </c:pt>
                <c:pt idx="28">
                  <c:v>6.7492509756107237</c:v>
                </c:pt>
                <c:pt idx="29">
                  <c:v>6.7236301747271687</c:v>
                </c:pt>
                <c:pt idx="30">
                  <c:v>6.6982031562381952</c:v>
                </c:pt>
                <c:pt idx="31">
                  <c:v>6.6729677299229806</c:v>
                </c:pt>
                <c:pt idx="32">
                  <c:v>6.6479217384433777</c:v>
                </c:pt>
                <c:pt idx="33">
                  <c:v>6.6230630567291131</c:v>
                </c:pt>
                <c:pt idx="34">
                  <c:v>6.5983895913767423</c:v>
                </c:pt>
                <c:pt idx="35">
                  <c:v>6.5738992800619824</c:v>
                </c:pt>
                <c:pt idx="36">
                  <c:v>6.549590090965081</c:v>
                </c:pt>
                <c:pt idx="37">
                  <c:v>6.5254600222088941</c:v>
                </c:pt>
                <c:pt idx="38">
                  <c:v>6.5015071013093344</c:v>
                </c:pt>
                <c:pt idx="39">
                  <c:v>6.4777293846378781</c:v>
                </c:pt>
                <c:pt idx="40">
                  <c:v>6.4541249568958357</c:v>
                </c:pt>
                <c:pt idx="41">
                  <c:v>6.4306919306000507</c:v>
                </c:pt>
                <c:pt idx="42">
                  <c:v>6.407428445579793</c:v>
                </c:pt>
                <c:pt idx="43">
                  <c:v>6.3843326684845003</c:v>
                </c:pt>
                <c:pt idx="44">
                  <c:v>6.3614027923021546</c:v>
                </c:pt>
                <c:pt idx="45">
                  <c:v>6.3386370358879853</c:v>
                </c:pt>
                <c:pt idx="46">
                  <c:v>6.3160336435032596</c:v>
                </c:pt>
                <c:pt idx="47">
                  <c:v>6.2935908843639083</c:v>
                </c:pt>
                <c:pt idx="48">
                  <c:v>6.2713070521987353</c:v>
                </c:pt>
                <c:pt idx="49">
                  <c:v>6.2491804648169849</c:v>
                </c:pt>
                <c:pt idx="50">
                  <c:v>6.2272094636850328</c:v>
                </c:pt>
                <c:pt idx="51">
                  <c:v>6.2053924135119614</c:v>
                </c:pt>
                <c:pt idx="52">
                  <c:v>6.1837277018438401</c:v>
                </c:pt>
                <c:pt idx="53">
                  <c:v>6.1622137386664511</c:v>
                </c:pt>
                <c:pt idx="54">
                  <c:v>6.1408489560162947</c:v>
                </c:pt>
                <c:pt idx="55">
                  <c:v>6.1196318075996539</c:v>
                </c:pt>
                <c:pt idx="56">
                  <c:v>6.0985607684195271</c:v>
                </c:pt>
                <c:pt idx="57">
                  <c:v>6.077634334410245</c:v>
                </c:pt>
                <c:pt idx="58">
                  <c:v>6.0568510220795799</c:v>
                </c:pt>
                <c:pt idx="59">
                  <c:v>6.036209368158179</c:v>
                </c:pt>
                <c:pt idx="60">
                  <c:v>6.0157079292561377</c:v>
                </c:pt>
                <c:pt idx="61">
                  <c:v>5.9953452815265464</c:v>
                </c:pt>
                <c:pt idx="62">
                  <c:v>5.9751200203358552</c:v>
                </c:pt>
                <c:pt idx="63">
                  <c:v>5.9550307599408745</c:v>
                </c:pt>
                <c:pt idx="64">
                  <c:v>5.9350761331722826</c:v>
                </c:pt>
                <c:pt idx="65">
                  <c:v>5.9152547911244753</c:v>
                </c:pt>
                <c:pt idx="66">
                  <c:v>5.8955654028515925</c:v>
                </c:pt>
                <c:pt idx="67">
                  <c:v>5.8760066550696202</c:v>
                </c:pt>
                <c:pt idx="68">
                  <c:v>5.8565772518643833</c:v>
                </c:pt>
                <c:pt idx="69">
                  <c:v>5.8372759144053195</c:v>
                </c:pt>
                <c:pt idx="70">
                  <c:v>5.8181013806648991</c:v>
                </c:pt>
                <c:pt idx="71">
                  <c:v>5.799052405143545</c:v>
                </c:pt>
                <c:pt idx="72">
                  <c:v>5.7801277585999529</c:v>
                </c:pt>
                <c:pt idx="73">
                  <c:v>5.7613262277866637</c:v>
                </c:pt>
                <c:pt idx="74">
                  <c:v>5.7426466151907825</c:v>
                </c:pt>
                <c:pt idx="75">
                  <c:v>5.7240877387797324</c:v>
                </c:pt>
                <c:pt idx="76">
                  <c:v>5.7056484317519089</c:v>
                </c:pt>
                <c:pt idx="77">
                  <c:v>5.6873275422921559</c:v>
                </c:pt>
                <c:pt idx="78">
                  <c:v>5.6691239333319157</c:v>
                </c:pt>
                <c:pt idx="79">
                  <c:v>5.6510364823139918</c:v>
                </c:pt>
                <c:pt idx="80">
                  <c:v>5.6330640809617902</c:v>
                </c:pt>
                <c:pt idx="81">
                  <c:v>5.6152056350529431</c:v>
                </c:pt>
                <c:pt idx="82">
                  <c:v>5.5974600641972456</c:v>
                </c:pt>
                <c:pt idx="83">
                  <c:v>5.579826301618767</c:v>
                </c:pt>
                <c:pt idx="84">
                  <c:v>5.5623032939420813</c:v>
                </c:pt>
                <c:pt idx="85">
                  <c:v>5.5448900009825133</c:v>
                </c:pt>
                <c:pt idx="86">
                  <c:v>5.5275853955403029</c:v>
                </c:pt>
                <c:pt idx="87">
                  <c:v>5.5103884631986215</c:v>
                </c:pt>
                <c:pt idx="88">
                  <c:v>5.4932982021253434</c:v>
                </c:pt>
                <c:pt idx="89">
                  <c:v>5.4763136228784886</c:v>
                </c:pt>
                <c:pt idx="90">
                  <c:v>5.4594337482152797</c:v>
                </c:pt>
                <c:pt idx="91">
                  <c:v>5.4426576129046964</c:v>
                </c:pt>
                <c:pt idx="92">
                  <c:v>5.4259842635435005</c:v>
                </c:pt>
                <c:pt idx="93">
                  <c:v>5.4094127583756109</c:v>
                </c:pt>
                <c:pt idx="94">
                  <c:v>5.3929421671147884</c:v>
                </c:pt>
                <c:pt idx="95">
                  <c:v>5.3765715707705546</c:v>
                </c:pt>
                <c:pt idx="96">
                  <c:v>5.3603000614772585</c:v>
                </c:pt>
                <c:pt idx="97">
                  <c:v>5.3441267423262495</c:v>
                </c:pt>
                <c:pt idx="98">
                  <c:v>5.3280507272010746</c:v>
                </c:pt>
                <c:pt idx="99">
                  <c:v>5.3120711406156378</c:v>
                </c:pt>
                <c:pt idx="100">
                  <c:v>5.2961871175552755</c:v>
                </c:pt>
                <c:pt idx="101">
                  <c:v>5.2803978033206551</c:v>
                </c:pt>
                <c:pt idx="102">
                  <c:v>5.2647023533744797</c:v>
                </c:pt>
                <c:pt idx="103">
                  <c:v>5.2490999331908972</c:v>
                </c:pt>
                <c:pt idx="104">
                  <c:v>5.2335897181075977</c:v>
                </c:pt>
                <c:pt idx="105">
                  <c:v>5.2181708931805133</c:v>
                </c:pt>
                <c:pt idx="106">
                  <c:v>5.2028426530410821</c:v>
                </c:pt>
                <c:pt idx="107">
                  <c:v>5.1876042017560247</c:v>
                </c:pt>
                <c:pt idx="108">
                  <c:v>5.1724547526895703</c:v>
                </c:pt>
                <c:pt idx="109">
                  <c:v>5.1573935283680941</c:v>
                </c:pt>
                <c:pt idx="110">
                  <c:v>5.1424197603471171</c:v>
                </c:pt>
                <c:pt idx="111">
                  <c:v>5.1275326890806028</c:v>
                </c:pt>
                <c:pt idx="112">
                  <c:v>5.1127315637925355</c:v>
                </c:pt>
                <c:pt idx="113">
                  <c:v>5.098015642350699</c:v>
                </c:pt>
                <c:pt idx="114">
                  <c:v>5.0833841911426401</c:v>
                </c:pt>
                <c:pt idx="115">
                  <c:v>5.0688364849537608</c:v>
                </c:pt>
                <c:pt idx="116">
                  <c:v>5.0543718068474925</c:v>
                </c:pt>
                <c:pt idx="117">
                  <c:v>5.0399894480475202</c:v>
                </c:pt>
                <c:pt idx="118">
                  <c:v>5.0256887078220105</c:v>
                </c:pt>
                <c:pt idx="119">
                  <c:v>5.0114688933698055</c:v>
                </c:pt>
                <c:pt idx="120">
                  <c:v>4.9973293197085447</c:v>
                </c:pt>
                <c:pt idx="121">
                  <c:v>4.9832693095646698</c:v>
                </c:pt>
                <c:pt idx="122">
                  <c:v>4.9692881932652906</c:v>
                </c:pt>
                <c:pt idx="123">
                  <c:v>4.955385308631854</c:v>
                </c:pt>
                <c:pt idx="124">
                  <c:v>4.9415600008756071</c:v>
                </c:pt>
                <c:pt idx="125">
                  <c:v>4.9278116224947928</c:v>
                </c:pt>
                <c:pt idx="126">
                  <c:v>4.9141395331735627</c:v>
                </c:pt>
                <c:pt idx="127">
                  <c:v>4.9005430996825687</c:v>
                </c:pt>
                <c:pt idx="128">
                  <c:v>4.8870216957811978</c:v>
                </c:pt>
                <c:pt idx="129">
                  <c:v>4.8735747021214229</c:v>
                </c:pt>
                <c:pt idx="130">
                  <c:v>4.860201506153234</c:v>
                </c:pt>
                <c:pt idx="131">
                  <c:v>4.846901502031626</c:v>
                </c:pt>
                <c:pt idx="132">
                  <c:v>4.8336740905251068</c:v>
                </c:pt>
                <c:pt idx="133">
                  <c:v>4.8205186789256995</c:v>
                </c:pt>
                <c:pt idx="134">
                  <c:v>4.8074346809604114</c:v>
                </c:pt>
                <c:pt idx="135">
                  <c:v>4.7944215167041371</c:v>
                </c:pt>
                <c:pt idx="136">
                  <c:v>4.7814786124939834</c:v>
                </c:pt>
                <c:pt idx="137">
                  <c:v>4.7686054008449617</c:v>
                </c:pt>
                <c:pt idx="138">
                  <c:v>4.7558013203670502</c:v>
                </c:pt>
                <c:pt idx="139">
                  <c:v>4.7430658156835888</c:v>
                </c:pt>
                <c:pt idx="140">
                  <c:v>4.7303983373509721</c:v>
                </c:pt>
                <c:pt idx="141">
                  <c:v>4.7177983417796421</c:v>
                </c:pt>
                <c:pt idx="142">
                  <c:v>4.7052652911563184</c:v>
                </c:pt>
                <c:pt idx="143">
                  <c:v>4.692798653367487</c:v>
                </c:pt>
                <c:pt idx="144">
                  <c:v>4.6803979019240849</c:v>
                </c:pt>
                <c:pt idx="145">
                  <c:v>4.6680625158873861</c:v>
                </c:pt>
                <c:pt idx="146">
                  <c:v>4.6557919797960565</c:v>
                </c:pt>
                <c:pt idx="147">
                  <c:v>4.6435857835943439</c:v>
                </c:pt>
                <c:pt idx="148">
                  <c:v>4.6314434225614116</c:v>
                </c:pt>
                <c:pt idx="149">
                  <c:v>4.6193643972417657</c:v>
                </c:pt>
                <c:pt idx="150">
                  <c:v>4.607348213376774</c:v>
                </c:pt>
                <c:pt idx="151">
                  <c:v>4.5953943818372496</c:v>
                </c:pt>
                <c:pt idx="152">
                  <c:v>4.583502418557079</c:v>
                </c:pt>
                <c:pt idx="153">
                  <c:v>4.5716718444678834</c:v>
                </c:pt>
                <c:pt idx="154">
                  <c:v>4.559902185434682</c:v>
                </c:pt>
                <c:pt idx="155">
                  <c:v>4.5481929721925525</c:v>
                </c:pt>
                <c:pt idx="156">
                  <c:v>4.5365437402842659</c:v>
                </c:pt>
                <c:pt idx="157">
                  <c:v>4.5249540299988684</c:v>
                </c:pt>
                <c:pt idx="158">
                  <c:v>4.5134233863112119</c:v>
                </c:pt>
                <c:pt idx="159">
                  <c:v>4.5019513588224038</c:v>
                </c:pt>
                <c:pt idx="160">
                  <c:v>4.4905375017011586</c:v>
                </c:pt>
                <c:pt idx="161">
                  <c:v>4.4791813736260471</c:v>
                </c:pt>
                <c:pt idx="162">
                  <c:v>4.4678825377286122</c:v>
                </c:pt>
                <c:pt idx="163">
                  <c:v>4.4566405615373474</c:v>
                </c:pt>
                <c:pt idx="164">
                  <c:v>4.4454550169225167</c:v>
                </c:pt>
                <c:pt idx="165">
                  <c:v>4.4343254800418093</c:v>
                </c:pt>
                <c:pt idx="166">
                  <c:v>4.423251531286799</c:v>
                </c:pt>
                <c:pt idx="167">
                  <c:v>4.412232755230213</c:v>
                </c:pt>
                <c:pt idx="168">
                  <c:v>4.401268740573979</c:v>
                </c:pt>
                <c:pt idx="169">
                  <c:v>4.3903590800980528</c:v>
                </c:pt>
                <c:pt idx="170">
                  <c:v>4.3795033706099957</c:v>
                </c:pt>
                <c:pt idx="171">
                  <c:v>4.3687012128953135</c:v>
                </c:pt>
                <c:pt idx="172">
                  <c:v>4.3579522116685059</c:v>
                </c:pt>
                <c:pt idx="173">
                  <c:v>4.3472559755248597</c:v>
                </c:pt>
                <c:pt idx="174">
                  <c:v>4.336612116892935</c:v>
                </c:pt>
                <c:pt idx="175">
                  <c:v>4.3260202519877522</c:v>
                </c:pt>
                <c:pt idx="176">
                  <c:v>4.315480000764671</c:v>
                </c:pt>
                <c:pt idx="177">
                  <c:v>4.3049909868739231</c:v>
                </c:pt>
                <c:pt idx="178">
                  <c:v>4.2945528376158295</c:v>
                </c:pt>
                <c:pt idx="179">
                  <c:v>4.2841651838966479</c:v>
                </c:pt>
                <c:pt idx="180">
                  <c:v>4.2738276601850735</c:v>
                </c:pt>
                <c:pt idx="181">
                  <c:v>4.2635399044693596</c:v>
                </c:pt>
                <c:pt idx="182">
                  <c:v>4.2533015582150595</c:v>
                </c:pt>
                <c:pt idx="183">
                  <c:v>4.243112266323374</c:v>
                </c:pt>
                <c:pt idx="184">
                  <c:v>4.2329716770900987</c:v>
                </c:pt>
                <c:pt idx="185">
                  <c:v>4.2228794421651559</c:v>
                </c:pt>
                <c:pt idx="186">
                  <c:v>4.2128352165127074</c:v>
                </c:pt>
                <c:pt idx="187">
                  <c:v>4.2028386583718298</c:v>
                </c:pt>
                <c:pt idx="188">
                  <c:v>4.1928894292177548</c:v>
                </c:pt>
                <c:pt idx="189">
                  <c:v>4.1829871937236502</c:v>
                </c:pt>
                <c:pt idx="190">
                  <c:v>4.1731316197229544</c:v>
                </c:pt>
                <c:pt idx="191">
                  <c:v>4.1633223781722295</c:v>
                </c:pt>
                <c:pt idx="192">
                  <c:v>4.1535591431145393</c:v>
                </c:pt>
                <c:pt idx="193">
                  <c:v>4.1438415916433486</c:v>
                </c:pt>
                <c:pt idx="194">
                  <c:v>4.1341694038669221</c:v>
                </c:pt>
                <c:pt idx="195">
                  <c:v>4.12454226287322</c:v>
                </c:pt>
                <c:pt idx="196">
                  <c:v>4.1149598546952868</c:v>
                </c:pt>
                <c:pt idx="197">
                  <c:v>4.1054218682771193</c:v>
                </c:pt>
                <c:pt idx="198">
                  <c:v>4.0959279954400065</c:v>
                </c:pt>
                <c:pt idx="199">
                  <c:v>4.0864779308493411</c:v>
                </c:pt>
                <c:pt idx="200">
                  <c:v>4.0770713719818801</c:v>
                </c:pt>
                <c:pt idx="201">
                  <c:v>4.0677080190934705</c:v>
                </c:pt>
                <c:pt idx="202">
                  <c:v>4.0583875751872007</c:v>
                </c:pt>
                <c:pt idx="203">
                  <c:v>4.0491097459820047</c:v>
                </c:pt>
                <c:pt idx="204">
                  <c:v>4.039874239881688</c:v>
                </c:pt>
                <c:pt idx="205">
                  <c:v>4.030680767944375</c:v>
                </c:pt>
                <c:pt idx="206">
                  <c:v>4.0215290438523832</c:v>
                </c:pt>
                <c:pt idx="207">
                  <c:v>4.0124187838824916</c:v>
                </c:pt>
                <c:pt idx="208">
                  <c:v>4.0033497068766222</c:v>
                </c:pt>
                <c:pt idx="209">
                  <c:v>3.994321534212919</c:v>
                </c:pt>
                <c:pt idx="210">
                  <c:v>3.9853339897772093</c:v>
                </c:pt>
                <c:pt idx="211">
                  <c:v>3.9763867999348617</c:v>
                </c:pt>
                <c:pt idx="212">
                  <c:v>3.9674796935030079</c:v>
                </c:pt>
                <c:pt idx="213">
                  <c:v>3.9586124017231481</c:v>
                </c:pt>
                <c:pt idx="214">
                  <c:v>3.949784658234119</c:v>
                </c:pt>
                <c:pt idx="215">
                  <c:v>3.9409961990454221</c:v>
                </c:pt>
                <c:pt idx="216">
                  <c:v>3.9322467625109097</c:v>
                </c:pt>
                <c:pt idx="217">
                  <c:v>3.9235360893028162</c:v>
                </c:pt>
                <c:pt idx="218">
                  <c:v>3.9148639223861381</c:v>
                </c:pt>
                <c:pt idx="219">
                  <c:v>3.9062300069933524</c:v>
                </c:pt>
                <c:pt idx="220">
                  <c:v>3.8976340905994649</c:v>
                </c:pt>
                <c:pt idx="221">
                  <c:v>3.8890759228973959</c:v>
                </c:pt>
                <c:pt idx="222">
                  <c:v>3.8805552557736775</c:v>
                </c:pt>
                <c:pt idx="223">
                  <c:v>3.8720718432844783</c:v>
                </c:pt>
                <c:pt idx="224">
                  <c:v>3.8636254416319415</c:v>
                </c:pt>
                <c:pt idx="225">
                  <c:v>3.8552158091408266</c:v>
                </c:pt>
                <c:pt idx="226">
                  <c:v>3.8468427062354635</c:v>
                </c:pt>
                <c:pt idx="227">
                  <c:v>3.8385058954169966</c:v>
                </c:pt>
                <c:pt idx="228">
                  <c:v>3.830205141240933</c:v>
                </c:pt>
                <c:pt idx="229">
                  <c:v>3.8219402102949753</c:v>
                </c:pt>
                <c:pt idx="230">
                  <c:v>3.813710871177145</c:v>
                </c:pt>
                <c:pt idx="231">
                  <c:v>3.8055168944741862</c:v>
                </c:pt>
                <c:pt idx="232">
                  <c:v>3.7973580527402446</c:v>
                </c:pt>
                <c:pt idx="233">
                  <c:v>3.7892341204758249</c:v>
                </c:pt>
                <c:pt idx="234">
                  <c:v>3.7811448741070142</c:v>
                </c:pt>
                <c:pt idx="235">
                  <c:v>3.7730900919649719</c:v>
                </c:pt>
                <c:pt idx="236">
                  <c:v>3.7650695542656845</c:v>
                </c:pt>
                <c:pt idx="237">
                  <c:v>3.7570830430899695</c:v>
                </c:pt>
                <c:pt idx="238">
                  <c:v>3.7491303423637437</c:v>
                </c:pt>
                <c:pt idx="239">
                  <c:v>3.7412112378385336</c:v>
                </c:pt>
                <c:pt idx="240">
                  <c:v>3.7333255170722368</c:v>
                </c:pt>
                <c:pt idx="241">
                  <c:v>3.7254729694101258</c:v>
                </c:pt>
                <c:pt idx="242">
                  <c:v>3.7176533859660865</c:v>
                </c:pt>
                <c:pt idx="243">
                  <c:v>3.7098665596040994</c:v>
                </c:pt>
                <c:pt idx="244">
                  <c:v>3.7021122849199464</c:v>
                </c:pt>
                <c:pt idx="245">
                  <c:v>3.6943903582231519</c:v>
                </c:pt>
                <c:pt idx="246">
                  <c:v>3.686700577519149</c:v>
                </c:pt>
                <c:pt idx="247">
                  <c:v>3.6790427424916614</c:v>
                </c:pt>
                <c:pt idx="248">
                  <c:v>3.6714166544853124</c:v>
                </c:pt>
                <c:pt idx="249">
                  <c:v>3.6638221164884457</c:v>
                </c:pt>
                <c:pt idx="250">
                  <c:v>3.6562589331161601</c:v>
                </c:pt>
                <c:pt idx="251">
                  <c:v>3.6487269105935547</c:v>
                </c:pt>
                <c:pt idx="252">
                  <c:v>3.6412258567391773</c:v>
                </c:pt>
                <c:pt idx="253">
                  <c:v>3.633755580948681</c:v>
                </c:pt>
                <c:pt idx="254">
                  <c:v>3.6263158941786782</c:v>
                </c:pt>
                <c:pt idx="255">
                  <c:v>3.6189066089307933</c:v>
                </c:pt>
                <c:pt idx="256">
                  <c:v>3.6115275392359156</c:v>
                </c:pt>
                <c:pt idx="257">
                  <c:v>3.6041785006386333</c:v>
                </c:pt>
                <c:pt idx="258">
                  <c:v>3.596859310181868</c:v>
                </c:pt>
                <c:pt idx="259">
                  <c:v>3.5895697863916909</c:v>
                </c:pt>
                <c:pt idx="260">
                  <c:v>3.5823097492623224</c:v>
                </c:pt>
                <c:pt idx="261">
                  <c:v>3.5750790202413203</c:v>
                </c:pt>
                <c:pt idx="262">
                  <c:v>3.5678774222149352</c:v>
                </c:pt>
                <c:pt idx="263">
                  <c:v>3.560704779493653</c:v>
                </c:pt>
                <c:pt idx="264">
                  <c:v>3.5535609177979075</c:v>
                </c:pt>
                <c:pt idx="265">
                  <c:v>3.5464456642439641</c:v>
                </c:pt>
                <c:pt idx="266">
                  <c:v>3.5393588473299737</c:v>
                </c:pt>
                <c:pt idx="267">
                  <c:v>3.5323002969221933</c:v>
                </c:pt>
                <c:pt idx="268">
                  <c:v>3.5252698442413704</c:v>
                </c:pt>
                <c:pt idx="269">
                  <c:v>3.5182673218492906</c:v>
                </c:pt>
                <c:pt idx="270">
                  <c:v>3.511292563635485</c:v>
                </c:pt>
                <c:pt idx="271">
                  <c:v>3.5043454048040981</c:v>
                </c:pt>
                <c:pt idx="272">
                  <c:v>3.4974256818609026</c:v>
                </c:pt>
                <c:pt idx="273">
                  <c:v>3.4905332326004785</c:v>
                </c:pt>
                <c:pt idx="274">
                  <c:v>3.4836678960935377</c:v>
                </c:pt>
                <c:pt idx="275">
                  <c:v>3.4768295126743967</c:v>
                </c:pt>
                <c:pt idx="276">
                  <c:v>3.4700179239286029</c:v>
                </c:pt>
                <c:pt idx="277">
                  <c:v>3.4632329726806983</c:v>
                </c:pt>
                <c:pt idx="278">
                  <c:v>3.4564745029821298</c:v>
                </c:pt>
                <c:pt idx="279">
                  <c:v>3.4497423600993042</c:v>
                </c:pt>
                <c:pt idx="280">
                  <c:v>3.4430363905017769</c:v>
                </c:pt>
                <c:pt idx="281">
                  <c:v>3.4363564418505819</c:v>
                </c:pt>
                <c:pt idx="282">
                  <c:v>3.4297023629866943</c:v>
                </c:pt>
                <c:pt idx="283">
                  <c:v>3.4230740039196301</c:v>
                </c:pt>
                <c:pt idx="284">
                  <c:v>3.4164712158161752</c:v>
                </c:pt>
                <c:pt idx="285">
                  <c:v>3.409893850989246</c:v>
                </c:pt>
                <c:pt idx="286">
                  <c:v>3.4033417628868787</c:v>
                </c:pt>
                <c:pt idx="287">
                  <c:v>3.3968148060813421</c:v>
                </c:pt>
                <c:pt idx="288">
                  <c:v>3.390312836258381</c:v>
                </c:pt>
                <c:pt idx="289">
                  <c:v>3.3838357102065775</c:v>
                </c:pt>
                <c:pt idx="290">
                  <c:v>3.3773832858068369</c:v>
                </c:pt>
                <c:pt idx="291">
                  <c:v>3.3709554220219955</c:v>
                </c:pt>
                <c:pt idx="292">
                  <c:v>3.3645519788865399</c:v>
                </c:pt>
                <c:pt idx="293">
                  <c:v>3.3581728174964516</c:v>
                </c:pt>
                <c:pt idx="294">
                  <c:v>3.3518177999991621</c:v>
                </c:pt>
                <c:pt idx="295">
                  <c:v>3.3454867895836209</c:v>
                </c:pt>
                <c:pt idx="296">
                  <c:v>3.3391796504704816</c:v>
                </c:pt>
                <c:pt idx="297">
                  <c:v>3.3328962479023923</c:v>
                </c:pt>
                <c:pt idx="298">
                  <c:v>3.3266364481343973</c:v>
                </c:pt>
                <c:pt idx="299">
                  <c:v>3.3204001184244509</c:v>
                </c:pt>
                <c:pt idx="300">
                  <c:v>3.3141871270240304</c:v>
                </c:pt>
                <c:pt idx="301">
                  <c:v>3.307997343168863</c:v>
                </c:pt>
                <c:pt idx="302">
                  <c:v>3.301830637069747</c:v>
                </c:pt>
                <c:pt idx="303">
                  <c:v>3.295686879903482</c:v>
                </c:pt>
                <c:pt idx="304">
                  <c:v>3.2895659438039</c:v>
                </c:pt>
                <c:pt idx="305">
                  <c:v>3.2834677018529921</c:v>
                </c:pt>
                <c:pt idx="306">
                  <c:v>3.2773920280721383</c:v>
                </c:pt>
                <c:pt idx="307">
                  <c:v>3.27133879741343</c:v>
                </c:pt>
                <c:pt idx="308">
                  <c:v>3.2653078857510929</c:v>
                </c:pt>
                <c:pt idx="309">
                  <c:v>3.2592991698730023</c:v>
                </c:pt>
                <c:pt idx="310">
                  <c:v>3.2533125274722905</c:v>
                </c:pt>
                <c:pt idx="311">
                  <c:v>3.2473478371390514</c:v>
                </c:pt>
                <c:pt idx="312">
                  <c:v>3.2414049783521306</c:v>
                </c:pt>
                <c:pt idx="313">
                  <c:v>3.235483831471007</c:v>
                </c:pt>
                <c:pt idx="314">
                  <c:v>3.2295842777277675</c:v>
                </c:pt>
                <c:pt idx="315">
                  <c:v>3.2237061992191625</c:v>
                </c:pt>
                <c:pt idx="316">
                  <c:v>3.2178494788987537</c:v>
                </c:pt>
                <c:pt idx="317">
                  <c:v>3.2120140005691447</c:v>
                </c:pt>
                <c:pt idx="318">
                  <c:v>3.206199648874295</c:v>
                </c:pt>
                <c:pt idx="319">
                  <c:v>3.2004063092919206</c:v>
                </c:pt>
                <c:pt idx="320">
                  <c:v>3.1946338681259725</c:v>
                </c:pt>
                <c:pt idx="321">
                  <c:v>3.1888822124992022</c:v>
                </c:pt>
                <c:pt idx="322">
                  <c:v>3.1831512303458021</c:v>
                </c:pt>
                <c:pt idx="323">
                  <c:v>3.1774408104041258</c:v>
                </c:pt>
                <c:pt idx="324">
                  <c:v>3.1717508422094909</c:v>
                </c:pt>
                <c:pt idx="325">
                  <c:v>3.1660812160870528</c:v>
                </c:pt>
                <c:pt idx="326">
                  <c:v>3.1604318231447612</c:v>
                </c:pt>
                <c:pt idx="327">
                  <c:v>3.1548025552663868</c:v>
                </c:pt>
                <c:pt idx="328">
                  <c:v>3.1491933051046228</c:v>
                </c:pt>
                <c:pt idx="329">
                  <c:v>3.1436039660742647</c:v>
                </c:pt>
                <c:pt idx="330">
                  <c:v>3.1380344323454565</c:v>
                </c:pt>
                <c:pt idx="331">
                  <c:v>3.1324845988370131</c:v>
                </c:pt>
                <c:pt idx="332">
                  <c:v>3.1269543612098105</c:v>
                </c:pt>
                <c:pt idx="333">
                  <c:v>3.1214436158602465</c:v>
                </c:pt>
                <c:pt idx="334">
                  <c:v>3.1159522599137723</c:v>
                </c:pt>
                <c:pt idx="335">
                  <c:v>3.1104801912184894</c:v>
                </c:pt>
                <c:pt idx="336">
                  <c:v>3.1050273083388178</c:v>
                </c:pt>
                <c:pt idx="337">
                  <c:v>3.0995935105492247</c:v>
                </c:pt>
              </c:numCache>
            </c:numRef>
          </c:xVal>
          <c:yVal>
            <c:numRef>
              <c:f>'CN Data'!$AA$5:$AA$342</c:f>
              <c:numCache>
                <c:formatCode>0.00E+00</c:formatCode>
                <c:ptCount val="338"/>
                <c:pt idx="0">
                  <c:v>1.946273101309034E-3</c:v>
                </c:pt>
                <c:pt idx="1">
                  <c:v>2.7169845205222694E-3</c:v>
                </c:pt>
                <c:pt idx="2">
                  <c:v>3.7557262260118152E-3</c:v>
                </c:pt>
                <c:pt idx="3">
                  <c:v>5.1417367111426977E-3</c:v>
                </c:pt>
                <c:pt idx="4">
                  <c:v>6.9726301075834565E-3</c:v>
                </c:pt>
                <c:pt idx="5">
                  <c:v>9.3668702717261201E-3</c:v>
                </c:pt>
                <c:pt idx="6">
                  <c:v>1.2465948258176096E-2</c:v>
                </c:pt>
                <c:pt idx="7">
                  <c:v>1.6436002122161987E-2</c:v>
                </c:pt>
                <c:pt idx="8">
                  <c:v>2.1468577974720984E-2</c:v>
                </c:pt>
                <c:pt idx="9">
                  <c:v>2.7780208885119805E-2</c:v>
                </c:pt>
                <c:pt idx="10">
                  <c:v>3.5610491287194061E-2</c:v>
                </c:pt>
                <c:pt idx="11">
                  <c:v>4.5218373522146076E-2</c:v>
                </c:pt>
                <c:pt idx="12">
                  <c:v>5.6876442211934476E-2</c:v>
                </c:pt>
                <c:pt idx="13">
                  <c:v>7.0863100057615605E-2</c:v>
                </c:pt>
                <c:pt idx="14">
                  <c:v>8.7452669957446577E-2</c:v>
                </c:pt>
                <c:pt idx="15">
                  <c:v>0.10690362709135881</c:v>
                </c:pt>
                <c:pt idx="16">
                  <c:v>0.12944534061983806</c:v>
                </c:pt>
                <c:pt idx="17">
                  <c:v>0.15526388430409072</c:v>
                </c:pt>
                <c:pt idx="18">
                  <c:v>0.18448763311276078</c:v>
                </c:pt>
                <c:pt idx="19">
                  <c:v>0.21717348304950992</c:v>
                </c:pt>
                <c:pt idx="20">
                  <c:v>0.25329459823094586</c:v>
                </c:pt>
                <c:pt idx="21">
                  <c:v>0.29273059076012209</c:v>
                </c:pt>
                <c:pt idx="22">
                  <c:v>0.33526096879334522</c:v>
                </c:pt>
                <c:pt idx="23">
                  <c:v>0.38056254661412109</c:v>
                </c:pt>
                <c:pt idx="24">
                  <c:v>0.42821130470455043</c:v>
                </c:pt>
                <c:pt idx="25">
                  <c:v>0.47768893148052227</c:v>
                </c:pt>
                <c:pt idx="26">
                  <c:v>0.52839399062694614</c:v>
                </c:pt>
                <c:pt idx="27">
                  <c:v>0.57965736147469937</c:v>
                </c:pt>
                <c:pt idx="28">
                  <c:v>0.63076131857406437</c:v>
                </c:pt>
                <c:pt idx="29">
                  <c:v>0.68096137348284469</c:v>
                </c:pt>
                <c:pt idx="30">
                  <c:v>0.72950981647957358</c:v>
                </c:pt>
                <c:pt idx="31">
                  <c:v>0.7756797829958425</c:v>
                </c:pt>
                <c:pt idx="32">
                  <c:v>0.81878863720368056</c:v>
                </c:pt>
                <c:pt idx="33">
                  <c:v>0.85821951457640333</c:v>
                </c:pt>
                <c:pt idx="34">
                  <c:v>0.89343999069703361</c:v>
                </c:pt>
                <c:pt idx="35">
                  <c:v>0.92401703340093111</c:v>
                </c:pt>
                <c:pt idx="36">
                  <c:v>0.94962763308697551</c:v>
                </c:pt>
                <c:pt idx="37">
                  <c:v>0.97006477229764942</c:v>
                </c:pt>
                <c:pt idx="38">
                  <c:v>0.98523866991271514</c:v>
                </c:pt>
                <c:pt idx="39">
                  <c:v>0.99517349769730001</c:v>
                </c:pt>
                <c:pt idx="40">
                  <c:v>1</c:v>
                </c:pt>
                <c:pt idx="41">
                  <c:v>0.99994463721576121</c:v>
                </c:pt>
                <c:pt idx="42">
                  <c:v>0.99531601074392306</c:v>
                </c:pt>
                <c:pt idx="43">
                  <c:v>0.98648940689535325</c:v>
                </c:pt>
                <c:pt idx="44">
                  <c:v>0.97389031952696248</c:v>
                </c:pt>
                <c:pt idx="45">
                  <c:v>0.95797778029025038</c:v>
                </c:pt>
                <c:pt idx="46">
                  <c:v>0.93922824885689249</c:v>
                </c:pt>
                <c:pt idx="47">
                  <c:v>0.91812070333255913</c:v>
                </c:pt>
                <c:pt idx="48">
                  <c:v>0.89512343465405864</c:v>
                </c:pt>
                <c:pt idx="49">
                  <c:v>0.87068289977344748</c:v>
                </c:pt>
                <c:pt idx="50">
                  <c:v>0.84521483795610275</c:v>
                </c:pt>
                <c:pt idx="51">
                  <c:v>0.81909771230028183</c:v>
                </c:pt>
                <c:pt idx="52">
                  <c:v>0.7926684124809984</c:v>
                </c:pt>
                <c:pt idx="53">
                  <c:v>0.76622005039295438</c:v>
                </c:pt>
                <c:pt idx="54">
                  <c:v>0.74000160118853009</c:v>
                </c:pt>
                <c:pt idx="55">
                  <c:v>0.71421908935670486</c:v>
                </c:pt>
                <c:pt idx="56">
                  <c:v>0.68903799220355044</c:v>
                </c:pt>
                <c:pt idx="57">
                  <c:v>0.66458652902283966</c:v>
                </c:pt>
                <c:pt idx="58">
                  <c:v>0.64095951986683575</c:v>
                </c:pt>
                <c:pt idx="59">
                  <c:v>0.61822252888991591</c:v>
                </c:pt>
                <c:pt idx="60">
                  <c:v>0.59641604917430457</c:v>
                </c:pt>
                <c:pt idx="61">
                  <c:v>0.57555953424617712</c:v>
                </c:pt>
                <c:pt idx="62">
                  <c:v>0.55565513199734529</c:v>
                </c:pt>
                <c:pt idx="63">
                  <c:v>0.53669102586990614</c:v>
                </c:pt>
                <c:pt idx="64">
                  <c:v>0.51864433308926638</c:v>
                </c:pt>
                <c:pt idx="65">
                  <c:v>0.50148354838630438</c:v>
                </c:pt>
                <c:pt idx="66">
                  <c:v>0.48517055276024312</c:v>
                </c:pt>
                <c:pt idx="67">
                  <c:v>0.46966222986012846</c:v>
                </c:pt>
                <c:pt idx="68">
                  <c:v>0.45491174759786207</c:v>
                </c:pt>
                <c:pt idx="69">
                  <c:v>0.44086957025273449</c:v>
                </c:pt>
                <c:pt idx="70">
                  <c:v>0.42748426756460123</c:v>
                </c:pt>
                <c:pt idx="71">
                  <c:v>0.41470318335743034</c:v>
                </c:pt>
                <c:pt idx="72">
                  <c:v>0.40247301841580063</c:v>
                </c:pt>
                <c:pt idx="73">
                  <c:v>0.39074037198666456</c:v>
                </c:pt>
                <c:pt idx="74">
                  <c:v>0.37945227464172926</c:v>
                </c:pt>
                <c:pt idx="75">
                  <c:v>0.36855673340460532</c:v>
                </c:pt>
                <c:pt idx="76">
                  <c:v>0.35800329891617383</c:v>
                </c:pt>
                <c:pt idx="77">
                  <c:v>0.34774365465900814</c:v>
                </c:pt>
                <c:pt idx="78">
                  <c:v>0.3377322203416353</c:v>
                </c:pt>
                <c:pt idx="79">
                  <c:v>0.32792675570160701</c:v>
                </c:pt>
                <c:pt idx="80">
                  <c:v>0.31828894728139878</c:v>
                </c:pt>
                <c:pt idx="81">
                  <c:v>0.30878495906664499</c:v>
                </c:pt>
                <c:pt idx="82">
                  <c:v>0.29938592803543562</c:v>
                </c:pt>
                <c:pt idx="83">
                  <c:v>0.2900683873496312</c:v>
                </c:pt>
                <c:pt idx="84">
                  <c:v>0.28081460277437381</c:v>
                </c:pt>
                <c:pt idx="85">
                  <c:v>0.27161281157251294</c:v>
                </c:pt>
                <c:pt idx="86">
                  <c:v>0.26245735722664848</c:v>
                </c:pt>
                <c:pt idx="87">
                  <c:v>0.25334871756404487</c:v>
                </c:pt>
                <c:pt idx="88">
                  <c:v>0.24429342791328465</c:v>
                </c:pt>
                <c:pt idx="89">
                  <c:v>0.23530390457716663</c:v>
                </c:pt>
                <c:pt idx="90">
                  <c:v>0.22639817699335138</c:v>
                </c:pt>
                <c:pt idx="91">
                  <c:v>0.21759953936240803</c:v>
                </c:pt>
                <c:pt idx="92">
                  <c:v>0.2089361341985454</c:v>
                </c:pt>
                <c:pt idx="93">
                  <c:v>0.2004404811979586</c:v>
                </c:pt>
                <c:pt idx="94">
                  <c:v>0.1921489650631554</c:v>
                </c:pt>
                <c:pt idx="95">
                  <c:v>0.18410129554215865</c:v>
                </c:pt>
                <c:pt idx="96">
                  <c:v>0.17633995203650729</c:v>
                </c:pt>
                <c:pt idx="97">
                  <c:v>0.1689096238151527</c:v>
                </c:pt>
                <c:pt idx="98">
                  <c:v>0.16185665526263046</c:v>
                </c:pt>
                <c:pt idx="99">
                  <c:v>0.15522850380844452</c:v>
                </c:pt>
                <c:pt idx="100">
                  <c:v>0.14907321634459259</c:v>
                </c:pt>
                <c:pt idx="101">
                  <c:v>0.14343892813962056</c:v>
                </c:pt>
                <c:pt idx="102">
                  <c:v>0.13837338658840118</c:v>
                </c:pt>
                <c:pt idx="103">
                  <c:v>0.13392350066489694</c:v>
                </c:pt>
                <c:pt idx="104">
                  <c:v>0.1301349157221218</c:v>
                </c:pt>
                <c:pt idx="105">
                  <c:v>0.12705161234118567</c:v>
                </c:pt>
                <c:pt idx="106">
                  <c:v>0.12471552728466496</c:v>
                </c:pt>
                <c:pt idx="107">
                  <c:v>0.12316619425729444</c:v>
                </c:pt>
                <c:pt idx="108">
                  <c:v>0.12244040210365618</c:v>
                </c:pt>
                <c:pt idx="109">
                  <c:v>0.12257186825140727</c:v>
                </c:pt>
                <c:pt idx="110">
                  <c:v>0.12359092560305891</c:v>
                </c:pt>
                <c:pt idx="111">
                  <c:v>0.12552422164728885</c:v>
                </c:pt>
                <c:pt idx="112">
                  <c:v>0.12839442925515235</c:v>
                </c:pt>
                <c:pt idx="113">
                  <c:v>0.13221996939918121</c:v>
                </c:pt>
                <c:pt idx="114">
                  <c:v>0.13701474683674103</c:v>
                </c:pt>
                <c:pt idx="115">
                  <c:v>0.14278790058751728</c:v>
                </c:pt>
                <c:pt idx="116">
                  <c:v>0.14954357176761471</c:v>
                </c:pt>
                <c:pt idx="117">
                  <c:v>0.15728069198320366</c:v>
                </c:pt>
                <c:pt idx="118">
                  <c:v>0.16599279600520431</c:v>
                </c:pt>
                <c:pt idx="119">
                  <c:v>0.17566786281988878</c:v>
                </c:pt>
                <c:pt idx="120">
                  <c:v>0.18628818936242469</c:v>
                </c:pt>
                <c:pt idx="121">
                  <c:v>0.19783030128240767</c:v>
                </c:pt>
                <c:pt idx="122">
                  <c:v>0.2102649049597442</c:v>
                </c:pt>
                <c:pt idx="123">
                  <c:v>0.2235568846908064</c:v>
                </c:pt>
                <c:pt idx="124">
                  <c:v>0.23766534850773446</c:v>
                </c:pt>
                <c:pt idx="125">
                  <c:v>0.25254372549409243</c:v>
                </c:pt>
                <c:pt idx="126">
                  <c:v>0.26813991673662962</c:v>
                </c:pt>
                <c:pt idx="127">
                  <c:v>0.28439650122844073</c:v>
                </c:pt>
                <c:pt idx="128">
                  <c:v>0.30125099713872167</c:v>
                </c:pt>
                <c:pt idx="129">
                  <c:v>0.31863617791464405</c:v>
                </c:pt>
                <c:pt idx="130">
                  <c:v>0.33648044170932201</c:v>
                </c:pt>
                <c:pt idx="131">
                  <c:v>0.354708231662554</c:v>
                </c:pt>
                <c:pt idx="132">
                  <c:v>0.37324050362445887</c:v>
                </c:pt>
                <c:pt idx="133">
                  <c:v>0.39199523702965239</c:v>
                </c:pt>
                <c:pt idx="134">
                  <c:v>0.41088798382319458</c:v>
                </c:pt>
                <c:pt idx="135">
                  <c:v>0.42983244962796036</c:v>
                </c:pt>
                <c:pt idx="136">
                  <c:v>0.4487411007417999</c:v>
                </c:pt>
                <c:pt idx="137">
                  <c:v>0.46752579007428563</c:v>
                </c:pt>
                <c:pt idx="138">
                  <c:v>0.48609839478542116</c:v>
                </c:pt>
                <c:pt idx="139">
                  <c:v>0.5043714581774551</c:v>
                </c:pt>
                <c:pt idx="140">
                  <c:v>0.52225882831772696</c:v>
                </c:pt>
                <c:pt idx="141">
                  <c:v>0.53967628593273231</c:v>
                </c:pt>
                <c:pt idx="142">
                  <c:v>0.55654215430737886</c:v>
                </c:pt>
                <c:pt idx="143">
                  <c:v>0.57277788423989495</c:v>
                </c:pt>
                <c:pt idx="144">
                  <c:v>0.58830860753274572</c:v>
                </c:pt>
                <c:pt idx="145">
                  <c:v>0.60306365303032827</c:v>
                </c:pt>
                <c:pt idx="146">
                  <c:v>0.61697701983175346</c:v>
                </c:pt>
                <c:pt idx="147">
                  <c:v>0.62998780299608026</c:v>
                </c:pt>
                <c:pt idx="148">
                  <c:v>0.64204056780285113</c:v>
                </c:pt>
                <c:pt idx="149">
                  <c:v>0.65308566941555757</c:v>
                </c:pt>
                <c:pt idx="150">
                  <c:v>0.66307951560451628</c:v>
                </c:pt>
                <c:pt idx="151">
                  <c:v>0.67198477100215293</c:v>
                </c:pt>
                <c:pt idx="152">
                  <c:v>0.67977050217314949</c:v>
                </c:pt>
                <c:pt idx="153">
                  <c:v>0.68641226357035856</c:v>
                </c:pt>
                <c:pt idx="154">
                  <c:v>0.69189212520183774</c:v>
                </c:pt>
                <c:pt idx="155">
                  <c:v>0.6961986435438533</c:v>
                </c:pt>
                <c:pt idx="156">
                  <c:v>0.69932677788910413</c:v>
                </c:pt>
                <c:pt idx="157">
                  <c:v>0.70127775491102207</c:v>
                </c:pt>
                <c:pt idx="158">
                  <c:v>0.70205888474739409</c:v>
                </c:pt>
                <c:pt idx="159">
                  <c:v>0.70168333235476488</c:v>
                </c:pt>
                <c:pt idx="160">
                  <c:v>0.70016984825681694</c:v>
                </c:pt>
                <c:pt idx="161">
                  <c:v>0.69754246310317514</c:v>
                </c:pt>
                <c:pt idx="162">
                  <c:v>0.69383015067053788</c:v>
                </c:pt>
                <c:pt idx="163">
                  <c:v>0.68906646407705119</c:v>
                </c:pt>
                <c:pt idx="164">
                  <c:v>0.68328915004614754</c:v>
                </c:pt>
                <c:pt idx="165">
                  <c:v>0.67653974605186162</c:v>
                </c:pt>
                <c:pt idx="166">
                  <c:v>0.66886316510844679</c:v>
                </c:pt>
                <c:pt idx="167">
                  <c:v>0.66030727283863577</c:v>
                </c:pt>
                <c:pt idx="168">
                  <c:v>0.65092246127338449</c:v>
                </c:pt>
                <c:pt idx="169">
                  <c:v>0.64076122360778009</c:v>
                </c:pt>
                <c:pt idx="170">
                  <c:v>0.62987773386991097</c:v>
                </c:pt>
                <c:pt idx="171">
                  <c:v>0.61832743515895328</c:v>
                </c:pt>
                <c:pt idx="172">
                  <c:v>0.60616663978201268</c:v>
                </c:pt>
                <c:pt idx="173">
                  <c:v>0.59345214427374282</c:v>
                </c:pt>
                <c:pt idx="174">
                  <c:v>0.58024086192420465</c:v>
                </c:pt>
                <c:pt idx="175">
                  <c:v>0.56658947507567459</c:v>
                </c:pt>
                <c:pt idx="176">
                  <c:v>0.55255410908323654</c:v>
                </c:pt>
                <c:pt idx="177">
                  <c:v>0.53819002947258976</c:v>
                </c:pt>
                <c:pt idx="178">
                  <c:v>0.52355136347615372</c:v>
                </c:pt>
                <c:pt idx="179">
                  <c:v>0.50869084678938681</c:v>
                </c:pt>
                <c:pt idx="180">
                  <c:v>0.49365959606647225</c:v>
                </c:pt>
                <c:pt idx="181">
                  <c:v>0.47850690737185164</c:v>
                </c:pt>
                <c:pt idx="182">
                  <c:v>0.46328008052294029</c:v>
                </c:pt>
                <c:pt idx="183">
                  <c:v>0.44802426900240189</c:v>
                </c:pt>
                <c:pt idx="184">
                  <c:v>0.43278235488624422</c:v>
                </c:pt>
                <c:pt idx="185">
                  <c:v>0.41759484802799007</c:v>
                </c:pt>
                <c:pt idx="186">
                  <c:v>0.40249980855934042</c:v>
                </c:pt>
                <c:pt idx="187">
                  <c:v>0.38753279161391441</c:v>
                </c:pt>
                <c:pt idx="188">
                  <c:v>0.37272681305290678</c:v>
                </c:pt>
                <c:pt idx="189">
                  <c:v>0.35811233486823657</c:v>
                </c:pt>
                <c:pt idx="190">
                  <c:v>0.34371726885975745</c:v>
                </c:pt>
                <c:pt idx="191">
                  <c:v>0.32956699712639709</c:v>
                </c:pt>
                <c:pt idx="192">
                  <c:v>0.31568440787578511</c:v>
                </c:pt>
                <c:pt idx="193">
                  <c:v>0.30208994504082687</c:v>
                </c:pt>
                <c:pt idx="194">
                  <c:v>0.2888016701937075</c:v>
                </c:pt>
                <c:pt idx="195">
                  <c:v>0.27583533526551013</c:v>
                </c:pt>
                <c:pt idx="196">
                  <c:v>0.26320446461179503</c:v>
                </c:pt>
                <c:pt idx="197">
                  <c:v>0.25092044500893174</c:v>
                </c:pt>
                <c:pt idx="198">
                  <c:v>0.2389926222209531</c:v>
                </c:pt>
                <c:pt idx="199">
                  <c:v>0.22742840284072979</c:v>
                </c:pt>
                <c:pt idx="200">
                  <c:v>0.21623336018032568</c:v>
                </c:pt>
                <c:pt idx="201">
                  <c:v>0.20541134306215483</c:v>
                </c:pt>
                <c:pt idx="202">
                  <c:v>0.19496458644351192</c:v>
                </c:pt>
                <c:pt idx="203">
                  <c:v>0.18489382289077125</c:v>
                </c:pt>
                <c:pt idx="204">
                  <c:v>0.17519839400469039</c:v>
                </c:pt>
                <c:pt idx="205">
                  <c:v>0.16587636098398484</c:v>
                </c:pt>
                <c:pt idx="206">
                  <c:v>0.15692461359939916</c:v>
                </c:pt>
                <c:pt idx="207">
                  <c:v>0.14833897693394166</c:v>
                </c:pt>
                <c:pt idx="208">
                  <c:v>0.14011431532629751</c:v>
                </c:pt>
                <c:pt idx="209">
                  <c:v>0.13224463303287426</c:v>
                </c:pt>
                <c:pt idx="210">
                  <c:v>0.12472317119869715</c:v>
                </c:pt>
                <c:pt idx="211">
                  <c:v>0.11754250079855051</c:v>
                </c:pt>
                <c:pt idx="212">
                  <c:v>0.1106946112764669</c:v>
                </c:pt>
                <c:pt idx="213">
                  <c:v>0.10417099467404387</c:v>
                </c:pt>
                <c:pt idx="214">
                  <c:v>9.7962725095707873E-2</c:v>
                </c:pt>
                <c:pt idx="215">
                  <c:v>9.2060533412028939E-2</c:v>
                </c:pt>
                <c:pt idx="216">
                  <c:v>8.6454877150353202E-2</c:v>
                </c:pt>
                <c:pt idx="217">
                  <c:v>8.1136005565493177E-2</c:v>
                </c:pt>
                <c:pt idx="218">
                  <c:v>7.6094019922033518E-2</c:v>
                </c:pt>
                <c:pt idx="219">
                  <c:v>7.1318929054220631E-2</c:v>
                </c:pt>
                <c:pt idx="220">
                  <c:v>6.6800700299191398E-2</c:v>
                </c:pt>
                <c:pt idx="221">
                  <c:v>6.2529305925394948E-2</c:v>
                </c:pt>
                <c:pt idx="222">
                  <c:v>5.8494765199672116E-2</c:v>
                </c:pt>
                <c:pt idx="223">
                  <c:v>5.4687182254986477E-2</c:v>
                </c:pt>
                <c:pt idx="224">
                  <c:v>5.1096779935242399E-2</c:v>
                </c:pt>
                <c:pt idx="225">
                  <c:v>4.7713929805497629E-2</c:v>
                </c:pt>
                <c:pt idx="226">
                  <c:v>4.4529178524372284E-2</c:v>
                </c:pt>
                <c:pt idx="227">
                  <c:v>4.1533270781424915E-2</c:v>
                </c:pt>
                <c:pt idx="228">
                  <c:v>3.8717169006053445E-2</c:v>
                </c:pt>
                <c:pt idx="229">
                  <c:v>3.6072070055586929E-2</c:v>
                </c:pt>
                <c:pt idx="230">
                  <c:v>3.358941909008558E-2</c:v>
                </c:pt>
                <c:pt idx="231">
                  <c:v>3.1260920838941005E-2</c:v>
                </c:pt>
                <c:pt idx="232">
                  <c:v>2.9078548460838641E-2</c:v>
                </c:pt>
                <c:pt idx="233">
                  <c:v>2.7034550193858305E-2</c:v>
                </c:pt>
                <c:pt idx="234">
                  <c:v>2.5121453986376129E-2</c:v>
                </c:pt>
                <c:pt idx="235">
                  <c:v>2.3332070292773295E-2</c:v>
                </c:pt>
                <c:pt idx="236">
                  <c:v>2.1659493210469973E-2</c:v>
                </c:pt>
                <c:pt idx="237">
                  <c:v>2.0097100126613546E-2</c:v>
                </c:pt>
                <c:pt idx="238">
                  <c:v>1.8638550034469271E-2</c:v>
                </c:pt>
                <c:pt idx="239">
                  <c:v>1.727778067074379E-2</c:v>
                </c:pt>
                <c:pt idx="240">
                  <c:v>1.6009004616110375E-2</c:v>
                </c:pt>
                <c:pt idx="241">
                  <c:v>1.4826704492417695E-2</c:v>
                </c:pt>
                <c:pt idx="242">
                  <c:v>1.3725627380870976E-2</c:v>
                </c:pt>
                <c:pt idx="243">
                  <c:v>1.2700778576844473E-2</c:v>
                </c:pt>
                <c:pt idx="244">
                  <c:v>1.1747414788157794E-2</c:v>
                </c:pt>
                <c:pt idx="245">
                  <c:v>1.0861036875210539E-2</c:v>
                </c:pt>
                <c:pt idx="246">
                  <c:v>1.0037382223154215E-2</c:v>
                </c:pt>
                <c:pt idx="247">
                  <c:v>9.2724168284225913E-3</c:v>
                </c:pt>
                <c:pt idx="248">
                  <c:v>8.562327174245328E-3</c:v>
                </c:pt>
                <c:pt idx="249">
                  <c:v>7.9035119626842017E-3</c:v>
                </c:pt>
                <c:pt idx="250">
                  <c:v>7.2925737637984092E-3</c:v>
                </c:pt>
                <c:pt idx="251">
                  <c:v>6.7263106360489558E-3</c:v>
                </c:pt>
                <c:pt idx="252">
                  <c:v>6.2017077660355057E-3</c:v>
                </c:pt>
                <c:pt idx="253">
                  <c:v>5.7159291699610303E-3</c:v>
                </c:pt>
                <c:pt idx="254">
                  <c:v>5.2663094937788974E-3</c:v>
                </c:pt>
                <c:pt idx="255">
                  <c:v>4.8503459442737285E-3</c:v>
                </c:pt>
                <c:pt idx="256">
                  <c:v>4.4656903785062459E-3</c:v>
                </c:pt>
                <c:pt idx="257">
                  <c:v>4.1101415751212383E-3</c:v>
                </c:pt>
                <c:pt idx="258">
                  <c:v>3.7816377069165743E-3</c:v>
                </c:pt>
                <c:pt idx="259">
                  <c:v>3.4782490307640277E-3</c:v>
                </c:pt>
                <c:pt idx="260">
                  <c:v>3.1981708076480536E-3</c:v>
                </c:pt>
                <c:pt idx="261">
                  <c:v>2.9397164627614548E-3</c:v>
                </c:pt>
                <c:pt idx="262">
                  <c:v>2.7013109930095897E-3</c:v>
                </c:pt>
                <c:pt idx="263">
                  <c:v>2.4814846268358735E-3</c:v>
                </c:pt>
                <c:pt idx="264">
                  <c:v>2.2788667394139433E-3</c:v>
                </c:pt>
                <c:pt idx="265">
                  <c:v>2.0921800241663537E-3</c:v>
                </c:pt>
                <c:pt idx="266">
                  <c:v>1.9202349201255082E-3</c:v>
                </c:pt>
                <c:pt idx="267">
                  <c:v>1.7619242932345495E-3</c:v>
                </c:pt>
                <c:pt idx="268">
                  <c:v>1.6162183683203304E-3</c:v>
                </c:pt>
                <c:pt idx="269">
                  <c:v>1.4821599075936006E-3</c:v>
                </c:pt>
                <c:pt idx="270">
                  <c:v>1.3588596305149781E-3</c:v>
                </c:pt>
                <c:pt idx="271">
                  <c:v>1.2454918692108225E-3</c:v>
                </c:pt>
                <c:pt idx="272">
                  <c:v>1.1412904529294031E-3</c:v>
                </c:pt>
                <c:pt idx="273">
                  <c:v>1.0455448145391033E-3</c:v>
                </c:pt>
                <c:pt idx="274">
                  <c:v>9.5759631178681003E-4</c:v>
                </c:pt>
                <c:pt idx="275">
                  <c:v>8.7683475556778461E-4</c:v>
                </c:pt>
                <c:pt idx="276">
                  <c:v>8.0269513741905961E-4</c:v>
                </c:pt>
                <c:pt idx="277">
                  <c:v>7.3465454816915975E-4</c:v>
                </c:pt>
                <c:pt idx="278">
                  <c:v>6.72229279738036E-4</c:v>
                </c:pt>
                <c:pt idx="279">
                  <c:v>6.1497210195893563E-4</c:v>
                </c:pt>
                <c:pt idx="280">
                  <c:v>5.6246970647281104E-4</c:v>
                </c:pt>
                <c:pt idx="281">
                  <c:v>5.1434030964116315E-4</c:v>
                </c:pt>
                <c:pt idx="282">
                  <c:v>4.7023140676788873E-4</c:v>
                </c:pt>
                <c:pt idx="283">
                  <c:v>4.2981766991633913E-4</c:v>
                </c:pt>
                <c:pt idx="284">
                  <c:v>3.9279898182594929E-4</c:v>
                </c:pt>
                <c:pt idx="285">
                  <c:v>3.5889859872075214E-4</c:v>
                </c:pt>
                <c:pt idx="286">
                  <c:v>3.2786143488935552E-4</c:v>
                </c:pt>
                <c:pt idx="287">
                  <c:v>2.9945246225190837E-4</c:v>
                </c:pt>
                <c:pt idx="288">
                  <c:v>2.7345521835209821E-4</c:v>
                </c:pt>
                <c:pt idx="289">
                  <c:v>2.4967041645654765E-4</c:v>
                </c:pt>
                <c:pt idx="290">
                  <c:v>2.2791465165776775E-4</c:v>
                </c:pt>
                <c:pt idx="291">
                  <c:v>2.0801919726949394E-4</c:v>
                </c:pt>
                <c:pt idx="292">
                  <c:v>1.89828885890492E-4</c:v>
                </c:pt>
                <c:pt idx="293">
                  <c:v>1.7320106992304307E-4</c:v>
                </c:pt>
                <c:pt idx="294">
                  <c:v>1.5800465645884467E-4</c:v>
                </c:pt>
                <c:pt idx="295">
                  <c:v>1.4411921184209693E-4</c:v>
                </c:pt>
                <c:pt idx="296">
                  <c:v>1.3143413131989361E-4</c:v>
                </c:pt>
                <c:pt idx="297">
                  <c:v>1.1984786952162539E-4</c:v>
                </c:pt>
                <c:pt idx="298">
                  <c:v>1.0926722773161525E-4</c:v>
                </c:pt>
                <c:pt idx="299">
                  <c:v>9.9606694093727733E-5</c:v>
                </c:pt>
                <c:pt idx="300">
                  <c:v>9.0787833200828614E-5</c:v>
                </c:pt>
                <c:pt idx="301">
                  <c:v>8.2738721591780313E-5</c:v>
                </c:pt>
                <c:pt idx="302">
                  <c:v>7.5393426080054947E-5</c:v>
                </c:pt>
                <c:pt idx="303">
                  <c:v>6.8691521781327316E-5</c:v>
                </c:pt>
                <c:pt idx="304">
                  <c:v>6.2577647134985133E-5</c:v>
                </c:pt>
                <c:pt idx="305">
                  <c:v>5.7001093227582384E-5</c:v>
                </c:pt>
                <c:pt idx="306">
                  <c:v>5.1915424940049301E-5</c:v>
                </c:pt>
                <c:pt idx="307">
                  <c:v>4.727813164989631E-5</c:v>
                </c:pt>
                <c:pt idx="308">
                  <c:v>4.3050305289457745E-5</c:v>
                </c:pt>
                <c:pt idx="309">
                  <c:v>3.9196343753193054E-5</c:v>
                </c:pt>
                <c:pt idx="310">
                  <c:v>3.5683677795405404E-5</c:v>
                </c:pt>
                <c:pt idx="311">
                  <c:v>3.2482519599004947E-5</c:v>
                </c:pt>
                <c:pt idx="312">
                  <c:v>2.956563146644979E-5</c:v>
                </c:pt>
                <c:pt idx="313">
                  <c:v>2.6908113062183175E-5</c:v>
                </c:pt>
                <c:pt idx="314">
                  <c:v>2.4487205766775178E-5</c:v>
                </c:pt>
                <c:pt idx="315">
                  <c:v>2.2282112890586627E-5</c:v>
                </c:pt>
                <c:pt idx="316">
                  <c:v>2.0273834490409906E-5</c:v>
                </c:pt>
                <c:pt idx="317">
                  <c:v>1.8445015645979294E-5</c:v>
                </c:pt>
                <c:pt idx="318">
                  <c:v>1.6779807166681851E-5</c:v>
                </c:pt>
                <c:pt idx="319">
                  <c:v>1.5263737733703665E-5</c:v>
                </c:pt>
                <c:pt idx="320">
                  <c:v>1.3883596618099624E-5</c:v>
                </c:pt>
                <c:pt idx="321">
                  <c:v>1.262732607164463E-5</c:v>
                </c:pt>
                <c:pt idx="322">
                  <c:v>1.1483922670570574E-5</c:v>
                </c:pt>
                <c:pt idx="323">
                  <c:v>1.0443346874841188E-5</c:v>
                </c:pt>
                <c:pt idx="324">
                  <c:v>9.4964401659661505E-6</c:v>
                </c:pt>
                <c:pt idx="325">
                  <c:v>8.6348491089036814E-6</c:v>
                </c:pt>
                <c:pt idx="326">
                  <c:v>7.8509558057650888E-6</c:v>
                </c:pt>
                <c:pt idx="327">
                  <c:v>7.1378142439386927E-6</c:v>
                </c:pt>
                <c:pt idx="328">
                  <c:v>6.4890919932575805E-6</c:v>
                </c:pt>
                <c:pt idx="329">
                  <c:v>5.8990168769927315E-6</c:v>
                </c:pt>
                <c:pt idx="330">
                  <c:v>5.3623281585560553E-6</c:v>
                </c:pt>
                <c:pt idx="331">
                  <c:v>4.8742319166879737E-6</c:v>
                </c:pt>
                <c:pt idx="332">
                  <c:v>4.4303602208221252E-6</c:v>
                </c:pt>
                <c:pt idx="333">
                  <c:v>4.0267338055798614E-6</c:v>
                </c:pt>
                <c:pt idx="334">
                  <c:v>3.6597279695252515E-6</c:v>
                </c:pt>
                <c:pt idx="335">
                  <c:v>3.3260413884072388E-6</c:v>
                </c:pt>
                <c:pt idx="336">
                  <c:v>3.0226676509167582E-6</c:v>
                </c:pt>
                <c:pt idx="337">
                  <c:v>2.7468692246374877E-6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5E-47CC-9B48-218F41BA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>
                    <a:outerShdw blurRad="50800" dist="50800" dir="5400000" algn="ctr" rotWithShape="0">
                      <a:schemeClr val="bg1"/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'CN Data'!$T$5:$T$169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2.5472432432432401</c:v>
                      </c:pt>
                      <c:pt idx="1">
                        <c:v>2.6169199017198999</c:v>
                      </c:pt>
                      <c:pt idx="2">
                        <c:v>2.68758722358722</c:v>
                      </c:pt>
                      <c:pt idx="3">
                        <c:v>2.76023587223587</c:v>
                      </c:pt>
                      <c:pt idx="4">
                        <c:v>2.8328845208845199</c:v>
                      </c:pt>
                      <c:pt idx="5">
                        <c:v>2.9055331695331699</c:v>
                      </c:pt>
                      <c:pt idx="6">
                        <c:v>2.97818181818181</c:v>
                      </c:pt>
                      <c:pt idx="7">
                        <c:v>3.05083046683046</c:v>
                      </c:pt>
                      <c:pt idx="8">
                        <c:v>3.1234791154791099</c:v>
                      </c:pt>
                      <c:pt idx="9">
                        <c:v>3.1961277641277599</c:v>
                      </c:pt>
                      <c:pt idx="10">
                        <c:v>3.2687764127764098</c:v>
                      </c:pt>
                      <c:pt idx="11">
                        <c:v>3.3414250614250598</c:v>
                      </c:pt>
                      <c:pt idx="12">
                        <c:v>3.4074692874692798</c:v>
                      </c:pt>
                      <c:pt idx="13">
                        <c:v>3.4603046683046599</c:v>
                      </c:pt>
                      <c:pt idx="14">
                        <c:v>3.4999312039312001</c:v>
                      </c:pt>
                      <c:pt idx="15">
                        <c:v>3.5329533169533098</c:v>
                      </c:pt>
                      <c:pt idx="16">
                        <c:v>3.56267321867321</c:v>
                      </c:pt>
                      <c:pt idx="17">
                        <c:v>3.5890909090909</c:v>
                      </c:pt>
                      <c:pt idx="18">
                        <c:v>3.6155085995085998</c:v>
                      </c:pt>
                      <c:pt idx="19">
                        <c:v>3.6419262899262899</c:v>
                      </c:pt>
                      <c:pt idx="20">
                        <c:v>3.66504176904176</c:v>
                      </c:pt>
                      <c:pt idx="21">
                        <c:v>3.6848550368550299</c:v>
                      </c:pt>
                      <c:pt idx="22">
                        <c:v>3.7046683046683002</c:v>
                      </c:pt>
                      <c:pt idx="23">
                        <c:v>3.7244815724815701</c:v>
                      </c:pt>
                      <c:pt idx="24">
                        <c:v>3.7442948402948399</c:v>
                      </c:pt>
                      <c:pt idx="25">
                        <c:v>3.7641081081081</c:v>
                      </c:pt>
                      <c:pt idx="26">
                        <c:v>3.7839213759213699</c:v>
                      </c:pt>
                      <c:pt idx="27">
                        <c:v>3.8037346437346402</c:v>
                      </c:pt>
                      <c:pt idx="28">
                        <c:v>3.8235479115479101</c:v>
                      </c:pt>
                      <c:pt idx="29">
                        <c:v>3.8433611793611799</c:v>
                      </c:pt>
                      <c:pt idx="30">
                        <c:v>3.86317444717444</c:v>
                      </c:pt>
                      <c:pt idx="31">
                        <c:v>3.88628992628992</c:v>
                      </c:pt>
                      <c:pt idx="32">
                        <c:v>3.91270761670761</c:v>
                      </c:pt>
                      <c:pt idx="33">
                        <c:v>3.9424275184275102</c:v>
                      </c:pt>
                      <c:pt idx="34">
                        <c:v>3.9787518427518398</c:v>
                      </c:pt>
                      <c:pt idx="35">
                        <c:v>4.03488943488943</c:v>
                      </c:pt>
                      <c:pt idx="36">
                        <c:v>4.1075380835380804</c:v>
                      </c:pt>
                      <c:pt idx="37">
                        <c:v>4.1636756756756697</c:v>
                      </c:pt>
                      <c:pt idx="38">
                        <c:v>4.2</c:v>
                      </c:pt>
                      <c:pt idx="39">
                        <c:v>4.23302211302211</c:v>
                      </c:pt>
                      <c:pt idx="40">
                        <c:v>4.2627420147420096</c:v>
                      </c:pt>
                      <c:pt idx="41">
                        <c:v>4.2891597051597001</c:v>
                      </c:pt>
                      <c:pt idx="42">
                        <c:v>4.3122751842751796</c:v>
                      </c:pt>
                      <c:pt idx="43">
                        <c:v>4.33539066339066</c:v>
                      </c:pt>
                      <c:pt idx="44">
                        <c:v>4.3618083538083496</c:v>
                      </c:pt>
                      <c:pt idx="45">
                        <c:v>4.38492383292383</c:v>
                      </c:pt>
                      <c:pt idx="46">
                        <c:v>4.4080393120393104</c:v>
                      </c:pt>
                      <c:pt idx="47">
                        <c:v>4.434457002457</c:v>
                      </c:pt>
                      <c:pt idx="48">
                        <c:v>4.4608746928746896</c:v>
                      </c:pt>
                      <c:pt idx="49">
                        <c:v>4.4872923832923801</c:v>
                      </c:pt>
                      <c:pt idx="50">
                        <c:v>4.5170122850122798</c:v>
                      </c:pt>
                      <c:pt idx="51">
                        <c:v>4.5500343980343896</c:v>
                      </c:pt>
                      <c:pt idx="52">
                        <c:v>4.5863587223587201</c:v>
                      </c:pt>
                      <c:pt idx="53">
                        <c:v>4.6292874692874699</c:v>
                      </c:pt>
                      <c:pt idx="54">
                        <c:v>4.6854250614250601</c:v>
                      </c:pt>
                      <c:pt idx="55">
                        <c:v>4.7547714987714897</c:v>
                      </c:pt>
                      <c:pt idx="56">
                        <c:v>4.8274201474201401</c:v>
                      </c:pt>
                      <c:pt idx="57">
                        <c:v>4.9000687960687896</c:v>
                      </c:pt>
                      <c:pt idx="58">
                        <c:v>4.97271744471744</c:v>
                      </c:pt>
                      <c:pt idx="59">
                        <c:v>5.0453660933660904</c:v>
                      </c:pt>
                      <c:pt idx="60">
                        <c:v>5.1180147420147399</c:v>
                      </c:pt>
                      <c:pt idx="61">
                        <c:v>5.1906633906633903</c:v>
                      </c:pt>
                      <c:pt idx="62">
                        <c:v>5.26000982800982</c:v>
                      </c:pt>
                      <c:pt idx="63">
                        <c:v>5.3161474201474199</c:v>
                      </c:pt>
                      <c:pt idx="64">
                        <c:v>5.3557739557739499</c:v>
                      </c:pt>
                      <c:pt idx="65">
                        <c:v>5.3887960687960597</c:v>
                      </c:pt>
                      <c:pt idx="66">
                        <c:v>5.41851597051597</c:v>
                      </c:pt>
                      <c:pt idx="67">
                        <c:v>5.4449336609336596</c:v>
                      </c:pt>
                      <c:pt idx="68">
                        <c:v>5.4713513513513501</c:v>
                      </c:pt>
                      <c:pt idx="69">
                        <c:v>5.4944668304668296</c:v>
                      </c:pt>
                      <c:pt idx="70">
                        <c:v>5.5142800982800901</c:v>
                      </c:pt>
                      <c:pt idx="71">
                        <c:v>5.5340933660933596</c:v>
                      </c:pt>
                      <c:pt idx="72">
                        <c:v>5.5539066339066299</c:v>
                      </c:pt>
                      <c:pt idx="73">
                        <c:v>5.5737199017199002</c:v>
                      </c:pt>
                      <c:pt idx="74">
                        <c:v>5.5935331695331696</c:v>
                      </c:pt>
                      <c:pt idx="75">
                        <c:v>5.6133464373464301</c:v>
                      </c:pt>
                      <c:pt idx="76">
                        <c:v>5.6331597051597004</c:v>
                      </c:pt>
                      <c:pt idx="77">
                        <c:v>5.65957739557739</c:v>
                      </c:pt>
                      <c:pt idx="78">
                        <c:v>5.6760884520884503</c:v>
                      </c:pt>
                      <c:pt idx="79">
                        <c:v>5.6925995085994998</c:v>
                      </c:pt>
                      <c:pt idx="80">
                        <c:v>5.70911056511056</c:v>
                      </c:pt>
                      <c:pt idx="81">
                        <c:v>5.7256216216216202</c:v>
                      </c:pt>
                      <c:pt idx="82">
                        <c:v>5.7454348894348897</c:v>
                      </c:pt>
                      <c:pt idx="83">
                        <c:v>5.7619459459459401</c:v>
                      </c:pt>
                      <c:pt idx="84">
                        <c:v>5.7784570024570003</c:v>
                      </c:pt>
                      <c:pt idx="85">
                        <c:v>5.7982702702702698</c:v>
                      </c:pt>
                      <c:pt idx="86">
                        <c:v>5.8180835380835303</c:v>
                      </c:pt>
                      <c:pt idx="87">
                        <c:v>5.8378968058967997</c:v>
                      </c:pt>
                      <c:pt idx="88">
                        <c:v>5.85771007371007</c:v>
                      </c:pt>
                      <c:pt idx="89">
                        <c:v>5.8775233415233403</c:v>
                      </c:pt>
                      <c:pt idx="90">
                        <c:v>5.8973366093366097</c:v>
                      </c:pt>
                      <c:pt idx="91">
                        <c:v>5.9171498771498703</c:v>
                      </c:pt>
                      <c:pt idx="92">
                        <c:v>5.9369631449631397</c:v>
                      </c:pt>
                      <c:pt idx="93">
                        <c:v>5.9633808353808302</c:v>
                      </c:pt>
                      <c:pt idx="94">
                        <c:v>5.9997051597051598</c:v>
                      </c:pt>
                      <c:pt idx="95">
                        <c:v>6.05584275184275</c:v>
                      </c:pt>
                      <c:pt idx="96">
                        <c:v>6.1152825552825503</c:v>
                      </c:pt>
                      <c:pt idx="97">
                        <c:v>6.15490909090909</c:v>
                      </c:pt>
                      <c:pt idx="98">
                        <c:v>6.1846289926289897</c:v>
                      </c:pt>
                      <c:pt idx="99">
                        <c:v>6.2077444717444701</c:v>
                      </c:pt>
                      <c:pt idx="100">
                        <c:v>6.2275577395577404</c:v>
                      </c:pt>
                      <c:pt idx="101">
                        <c:v>6.2407665847665799</c:v>
                      </c:pt>
                      <c:pt idx="102">
                        <c:v>6.3068108108108101</c:v>
                      </c:pt>
                      <c:pt idx="103">
                        <c:v>6.3266240786240697</c:v>
                      </c:pt>
                      <c:pt idx="104">
                        <c:v>6.34643734643734</c:v>
                      </c:pt>
                      <c:pt idx="105">
                        <c:v>6.3662506142506103</c:v>
                      </c:pt>
                      <c:pt idx="106">
                        <c:v>6.3827616707616697</c:v>
                      </c:pt>
                      <c:pt idx="107">
                        <c:v>6.39597051597051</c:v>
                      </c:pt>
                      <c:pt idx="108">
                        <c:v>6.4124815724815702</c:v>
                      </c:pt>
                      <c:pt idx="109">
                        <c:v>6.4322948402948397</c:v>
                      </c:pt>
                      <c:pt idx="110">
                        <c:v>6.4521081081081002</c:v>
                      </c:pt>
                      <c:pt idx="111">
                        <c:v>6.4719213759213696</c:v>
                      </c:pt>
                      <c:pt idx="112">
                        <c:v>6.4917346437346399</c:v>
                      </c:pt>
                      <c:pt idx="113">
                        <c:v>6.5115479115479102</c:v>
                      </c:pt>
                      <c:pt idx="114">
                        <c:v>6.5313611793611797</c:v>
                      </c:pt>
                      <c:pt idx="115">
                        <c:v>6.5511744471744402</c:v>
                      </c:pt>
                      <c:pt idx="116">
                        <c:v>6.5742899262899197</c:v>
                      </c:pt>
                      <c:pt idx="117">
                        <c:v>6.6007076167076102</c:v>
                      </c:pt>
                      <c:pt idx="118">
                        <c:v>6.6304275184275099</c:v>
                      </c:pt>
                      <c:pt idx="119">
                        <c:v>6.6667518427518404</c:v>
                      </c:pt>
                      <c:pt idx="120">
                        <c:v>6.7228894348894297</c:v>
                      </c:pt>
                      <c:pt idx="121">
                        <c:v>6.7955380835380801</c:v>
                      </c:pt>
                      <c:pt idx="122">
                        <c:v>6.8681867321867296</c:v>
                      </c:pt>
                      <c:pt idx="123">
                        <c:v>6.94083538083538</c:v>
                      </c:pt>
                      <c:pt idx="124">
                        <c:v>7.0134840294840304</c:v>
                      </c:pt>
                      <c:pt idx="125">
                        <c:v>7.0795282555282499</c:v>
                      </c:pt>
                      <c:pt idx="126">
                        <c:v>7.1356658476658401</c:v>
                      </c:pt>
                      <c:pt idx="127">
                        <c:v>7.1851990171990101</c:v>
                      </c:pt>
                      <c:pt idx="128">
                        <c:v>7.2281277641277599</c:v>
                      </c:pt>
                      <c:pt idx="129">
                        <c:v>7.2710565110565097</c:v>
                      </c:pt>
                      <c:pt idx="130">
                        <c:v>7.3172874692874696</c:v>
                      </c:pt>
                      <c:pt idx="131">
                        <c:v>7.3767272727272699</c:v>
                      </c:pt>
                      <c:pt idx="132">
                        <c:v>7.4493759213759203</c:v>
                      </c:pt>
                      <c:pt idx="133">
                        <c:v>7.5220245700245698</c:v>
                      </c:pt>
                      <c:pt idx="134">
                        <c:v>7.5814643734643701</c:v>
                      </c:pt>
                      <c:pt idx="135">
                        <c:v>7.6210909090909098</c:v>
                      </c:pt>
                      <c:pt idx="136">
                        <c:v>7.6541130221130196</c:v>
                      </c:pt>
                      <c:pt idx="137">
                        <c:v>7.6838329238329202</c:v>
                      </c:pt>
                      <c:pt idx="138">
                        <c:v>7.7102506142506098</c:v>
                      </c:pt>
                      <c:pt idx="139">
                        <c:v>7.7366683046683002</c:v>
                      </c:pt>
                      <c:pt idx="140">
                        <c:v>7.7630859950859898</c:v>
                      </c:pt>
                      <c:pt idx="141">
                        <c:v>7.7895036855036803</c:v>
                      </c:pt>
                      <c:pt idx="142">
                        <c:v>7.8159213759213699</c:v>
                      </c:pt>
                      <c:pt idx="143">
                        <c:v>7.8423390663390604</c:v>
                      </c:pt>
                      <c:pt idx="144">
                        <c:v>7.86875675675675</c:v>
                      </c:pt>
                      <c:pt idx="145">
                        <c:v>7.8951744471744396</c:v>
                      </c:pt>
                      <c:pt idx="146">
                        <c:v>7.92489434889435</c:v>
                      </c:pt>
                      <c:pt idx="147">
                        <c:v>7.9579164619164597</c:v>
                      </c:pt>
                      <c:pt idx="148">
                        <c:v>7.9909385749385704</c:v>
                      </c:pt>
                      <c:pt idx="149">
                        <c:v>8.0272628992628992</c:v>
                      </c:pt>
                      <c:pt idx="150">
                        <c:v>8.0701916461916401</c:v>
                      </c:pt>
                      <c:pt idx="151">
                        <c:v>8.1230270270270193</c:v>
                      </c:pt>
                      <c:pt idx="152">
                        <c:v>8.1890712530712495</c:v>
                      </c:pt>
                      <c:pt idx="153">
                        <c:v>8.2617199017198999</c:v>
                      </c:pt>
                      <c:pt idx="154">
                        <c:v>8.3343685503685503</c:v>
                      </c:pt>
                      <c:pt idx="155">
                        <c:v>8.4070171990172007</c:v>
                      </c:pt>
                      <c:pt idx="156">
                        <c:v>8.4796658476658493</c:v>
                      </c:pt>
                      <c:pt idx="157">
                        <c:v>8.5523144963144908</c:v>
                      </c:pt>
                      <c:pt idx="158">
                        <c:v>8.6249631449631394</c:v>
                      </c:pt>
                      <c:pt idx="159">
                        <c:v>8.6976117936117898</c:v>
                      </c:pt>
                      <c:pt idx="160">
                        <c:v>8.7702604422604402</c:v>
                      </c:pt>
                      <c:pt idx="161">
                        <c:v>8.8429090909090906</c:v>
                      </c:pt>
                      <c:pt idx="162">
                        <c:v>8.9155577395577392</c:v>
                      </c:pt>
                      <c:pt idx="163">
                        <c:v>8.9882063882063896</c:v>
                      </c:pt>
                      <c:pt idx="164">
                        <c:v>9.0410417690417599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'CN Data'!$V$5:$V$169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9.4552448048845566E-4</c:v>
                      </c:pt>
                      <c:pt idx="1">
                        <c:v>2.0984543308904089E-3</c:v>
                      </c:pt>
                      <c:pt idx="2">
                        <c:v>2.0984543308904089E-3</c:v>
                      </c:pt>
                      <c:pt idx="3">
                        <c:v>2.0984543308904089E-3</c:v>
                      </c:pt>
                      <c:pt idx="4">
                        <c:v>2.0984543308904089E-3</c:v>
                      </c:pt>
                      <c:pt idx="5">
                        <c:v>2.0984543308904089E-3</c:v>
                      </c:pt>
                      <c:pt idx="6">
                        <c:v>2.0984543308904089E-3</c:v>
                      </c:pt>
                      <c:pt idx="7">
                        <c:v>2.7506166705117416E-3</c:v>
                      </c:pt>
                      <c:pt idx="8">
                        <c:v>5.079767883444968E-3</c:v>
                      </c:pt>
                      <c:pt idx="9">
                        <c:v>9.5517382122767298E-3</c:v>
                      </c:pt>
                      <c:pt idx="10">
                        <c:v>1.7750350481801621E-2</c:v>
                      </c:pt>
                      <c:pt idx="11">
                        <c:v>3.2470586147539629E-2</c:v>
                      </c:pt>
                      <c:pt idx="12">
                        <c:v>5.3567520245130097E-2</c:v>
                      </c:pt>
                      <c:pt idx="13">
                        <c:v>7.7789214033468848E-2</c:v>
                      </c:pt>
                      <c:pt idx="14">
                        <c:v>0.1004818015651897</c:v>
                      </c:pt>
                      <c:pt idx="15">
                        <c:v>0.12302798530638323</c:v>
                      </c:pt>
                      <c:pt idx="16">
                        <c:v>0.14659899558126763</c:v>
                      </c:pt>
                      <c:pt idx="17">
                        <c:v>0.16914517932246118</c:v>
                      </c:pt>
                      <c:pt idx="18">
                        <c:v>0.19425342939787946</c:v>
                      </c:pt>
                      <c:pt idx="19">
                        <c:v>0.22141133254068221</c:v>
                      </c:pt>
                      <c:pt idx="20">
                        <c:v>0.24703199588294722</c:v>
                      </c:pt>
                      <c:pt idx="21">
                        <c:v>0.26889496193501333</c:v>
                      </c:pt>
                      <c:pt idx="22">
                        <c:v>0.29212436336533387</c:v>
                      </c:pt>
                      <c:pt idx="23">
                        <c:v>0.31672020017390895</c:v>
                      </c:pt>
                      <c:pt idx="24">
                        <c:v>0.34063281929335681</c:v>
                      </c:pt>
                      <c:pt idx="25">
                        <c:v>0.36591187379105916</c:v>
                      </c:pt>
                      <c:pt idx="26">
                        <c:v>0.39016610175506966</c:v>
                      </c:pt>
                      <c:pt idx="27">
                        <c:v>0.41407872087451747</c:v>
                      </c:pt>
                      <c:pt idx="28">
                        <c:v>0.43764973114940264</c:v>
                      </c:pt>
                      <c:pt idx="29">
                        <c:v>0.46156235026885051</c:v>
                      </c:pt>
                      <c:pt idx="30">
                        <c:v>0.48376692516548114</c:v>
                      </c:pt>
                      <c:pt idx="31">
                        <c:v>0.5096437951411682</c:v>
                      </c:pt>
                      <c:pt idx="32">
                        <c:v>0.53475204521658914</c:v>
                      </c:pt>
                      <c:pt idx="33">
                        <c:v>0.56144877641922997</c:v>
                      </c:pt>
                      <c:pt idx="34">
                        <c:v>0.58659118737910565</c:v>
                      </c:pt>
                      <c:pt idx="35">
                        <c:v>0.61000692090646169</c:v>
                      </c:pt>
                      <c:pt idx="36">
                        <c:v>0.61233607211939356</c:v>
                      </c:pt>
                      <c:pt idx="37">
                        <c:v>0.59222773331440492</c:v>
                      </c:pt>
                      <c:pt idx="38">
                        <c:v>0.57046724991570696</c:v>
                      </c:pt>
                      <c:pt idx="39">
                        <c:v>0.54423169065322596</c:v>
                      </c:pt>
                      <c:pt idx="40">
                        <c:v>0.51784240741069321</c:v>
                      </c:pt>
                      <c:pt idx="41">
                        <c:v>0.49247795070185013</c:v>
                      </c:pt>
                      <c:pt idx="42">
                        <c:v>0.46873613600468367</c:v>
                      </c:pt>
                      <c:pt idx="43">
                        <c:v>0.44456731025181384</c:v>
                      </c:pt>
                      <c:pt idx="44">
                        <c:v>0.41638458057532118</c:v>
                      </c:pt>
                      <c:pt idx="45">
                        <c:v>0.39221575482245136</c:v>
                      </c:pt>
                      <c:pt idx="46">
                        <c:v>0.36821773349186288</c:v>
                      </c:pt>
                      <c:pt idx="47">
                        <c:v>0.34131603698248403</c:v>
                      </c:pt>
                      <c:pt idx="48">
                        <c:v>0.31595158027364106</c:v>
                      </c:pt>
                      <c:pt idx="49">
                        <c:v>0.2926367766321798</c:v>
                      </c:pt>
                      <c:pt idx="50">
                        <c:v>0.26793845717023673</c:v>
                      </c:pt>
                      <c:pt idx="51">
                        <c:v>0.24334262036166163</c:v>
                      </c:pt>
                      <c:pt idx="52">
                        <c:v>0.22021570158470904</c:v>
                      </c:pt>
                      <c:pt idx="53">
                        <c:v>0.19784032226579704</c:v>
                      </c:pt>
                      <c:pt idx="54">
                        <c:v>0.17488420791112869</c:v>
                      </c:pt>
                      <c:pt idx="55">
                        <c:v>0.1561019325300351</c:v>
                      </c:pt>
                      <c:pt idx="56">
                        <c:v>0.14268602154353954</c:v>
                      </c:pt>
                      <c:pt idx="57">
                        <c:v>0.13290358644922035</c:v>
                      </c:pt>
                      <c:pt idx="58">
                        <c:v>0.12442547603414317</c:v>
                      </c:pt>
                      <c:pt idx="59">
                        <c:v>0.11762435449237829</c:v>
                      </c:pt>
                      <c:pt idx="60">
                        <c:v>0.11454987489130646</c:v>
                      </c:pt>
                      <c:pt idx="61">
                        <c:v>0.11911501126865534</c:v>
                      </c:pt>
                      <c:pt idx="62">
                        <c:v>0.1334812159500276</c:v>
                      </c:pt>
                      <c:pt idx="63">
                        <c:v>0.15596883817501028</c:v>
                      </c:pt>
                      <c:pt idx="64">
                        <c:v>0.17775372220546237</c:v>
                      </c:pt>
                      <c:pt idx="65">
                        <c:v>0.20009494063991676</c:v>
                      </c:pt>
                      <c:pt idx="66">
                        <c:v>0.22371719224148595</c:v>
                      </c:pt>
                      <c:pt idx="67">
                        <c:v>0.24703199588294722</c:v>
                      </c:pt>
                      <c:pt idx="68">
                        <c:v>0.27367748575890399</c:v>
                      </c:pt>
                      <c:pt idx="69">
                        <c:v>0.29929814910116898</c:v>
                      </c:pt>
                      <c:pt idx="70">
                        <c:v>0.32184433284236236</c:v>
                      </c:pt>
                      <c:pt idx="71">
                        <c:v>0.34541534311724753</c:v>
                      </c:pt>
                      <c:pt idx="72">
                        <c:v>0.37137761530407515</c:v>
                      </c:pt>
                      <c:pt idx="73">
                        <c:v>0.39870632286915925</c:v>
                      </c:pt>
                      <c:pt idx="74">
                        <c:v>0.4260350304342414</c:v>
                      </c:pt>
                      <c:pt idx="75">
                        <c:v>0.4554133910667072</c:v>
                      </c:pt>
                      <c:pt idx="76">
                        <c:v>0.48342531632091656</c:v>
                      </c:pt>
                      <c:pt idx="77">
                        <c:v>0.53022572802612233</c:v>
                      </c:pt>
                      <c:pt idx="78">
                        <c:v>0.55191788965590716</c:v>
                      </c:pt>
                      <c:pt idx="79">
                        <c:v>0.57907579279870791</c:v>
                      </c:pt>
                      <c:pt idx="80">
                        <c:v>0.60572128267466474</c:v>
                      </c:pt>
                      <c:pt idx="81">
                        <c:v>0.63236677255061968</c:v>
                      </c:pt>
                      <c:pt idx="82">
                        <c:v>0.66516122162871971</c:v>
                      </c:pt>
                      <c:pt idx="83">
                        <c:v>0.69180671150467654</c:v>
                      </c:pt>
                      <c:pt idx="84">
                        <c:v>0.71845220138063148</c:v>
                      </c:pt>
                      <c:pt idx="85">
                        <c:v>0.7495386062359144</c:v>
                      </c:pt>
                      <c:pt idx="86">
                        <c:v>0.78028340224663284</c:v>
                      </c:pt>
                      <c:pt idx="87">
                        <c:v>0.81000337172366133</c:v>
                      </c:pt>
                      <c:pt idx="88">
                        <c:v>0.83938173235612512</c:v>
                      </c:pt>
                      <c:pt idx="89">
                        <c:v>0.86534400454295468</c:v>
                      </c:pt>
                      <c:pt idx="90">
                        <c:v>0.89096466788521966</c:v>
                      </c:pt>
                      <c:pt idx="91">
                        <c:v>0.91351085162641299</c:v>
                      </c:pt>
                      <c:pt idx="92">
                        <c:v>0.9343489911447892</c:v>
                      </c:pt>
                      <c:pt idx="93">
                        <c:v>0.95887650618445097</c:v>
                      </c:pt>
                      <c:pt idx="94">
                        <c:v>0.98371146918422081</c:v>
                      </c:pt>
                      <c:pt idx="95">
                        <c:v>1</c:v>
                      </c:pt>
                      <c:pt idx="96">
                        <c:v>0.99237369345708137</c:v>
                      </c:pt>
                      <c:pt idx="97">
                        <c:v>0.96994463274830955</c:v>
                      </c:pt>
                      <c:pt idx="98">
                        <c:v>0.94417024542599082</c:v>
                      </c:pt>
                      <c:pt idx="99">
                        <c:v>0.921709463895938</c:v>
                      </c:pt>
                      <c:pt idx="100">
                        <c:v>0.89779684477649024</c:v>
                      </c:pt>
                      <c:pt idx="101">
                        <c:v>0.87832514063636846</c:v>
                      </c:pt>
                      <c:pt idx="102">
                        <c:v>0.77942938013522411</c:v>
                      </c:pt>
                      <c:pt idx="103">
                        <c:v>0.75329630352611332</c:v>
                      </c:pt>
                      <c:pt idx="104">
                        <c:v>0.72289311635995757</c:v>
                      </c:pt>
                      <c:pt idx="105">
                        <c:v>0.69044027612642211</c:v>
                      </c:pt>
                      <c:pt idx="106">
                        <c:v>0.66413639509502975</c:v>
                      </c:pt>
                      <c:pt idx="107">
                        <c:v>0.64210262462068046</c:v>
                      </c:pt>
                      <c:pt idx="108">
                        <c:v>0.61562793916700687</c:v>
                      </c:pt>
                      <c:pt idx="109">
                        <c:v>0.58522475200085122</c:v>
                      </c:pt>
                      <c:pt idx="110">
                        <c:v>0.55550478252382274</c:v>
                      </c:pt>
                      <c:pt idx="111">
                        <c:v>0.52578481304679625</c:v>
                      </c:pt>
                      <c:pt idx="112">
                        <c:v>0.49948093201540394</c:v>
                      </c:pt>
                      <c:pt idx="113">
                        <c:v>0.47317705098400981</c:v>
                      </c:pt>
                      <c:pt idx="114">
                        <c:v>0.44892282301999931</c:v>
                      </c:pt>
                      <c:pt idx="115">
                        <c:v>0.42740146581249588</c:v>
                      </c:pt>
                      <c:pt idx="116">
                        <c:v>0.40331804227076667</c:v>
                      </c:pt>
                      <c:pt idx="117">
                        <c:v>0.38025944526272742</c:v>
                      </c:pt>
                      <c:pt idx="118">
                        <c:v>0.35709836560132019</c:v>
                      </c:pt>
                      <c:pt idx="119">
                        <c:v>0.33465466451349485</c:v>
                      </c:pt>
                      <c:pt idx="120">
                        <c:v>0.31168923355397421</c:v>
                      </c:pt>
                      <c:pt idx="121">
                        <c:v>0.29734166208230595</c:v>
                      </c:pt>
                      <c:pt idx="122">
                        <c:v>0.29641000159713082</c:v>
                      </c:pt>
                      <c:pt idx="123">
                        <c:v>0.30563344040034768</c:v>
                      </c:pt>
                      <c:pt idx="124">
                        <c:v>0.32296232542457087</c:v>
                      </c:pt>
                      <c:pt idx="125">
                        <c:v>0.34495986465782874</c:v>
                      </c:pt>
                      <c:pt idx="126">
                        <c:v>0.36898635339213076</c:v>
                      </c:pt>
                      <c:pt idx="127">
                        <c:v>0.39314297882912447</c:v>
                      </c:pt>
                      <c:pt idx="128">
                        <c:v>0.4156159606750533</c:v>
                      </c:pt>
                      <c:pt idx="129">
                        <c:v>0.43823534631151118</c:v>
                      </c:pt>
                      <c:pt idx="130">
                        <c:v>0.4607815300527045</c:v>
                      </c:pt>
                      <c:pt idx="131">
                        <c:v>0.48451225355361888</c:v>
                      </c:pt>
                      <c:pt idx="132">
                        <c:v>0.49848716083121836</c:v>
                      </c:pt>
                      <c:pt idx="133">
                        <c:v>0.49205870348352287</c:v>
                      </c:pt>
                      <c:pt idx="134">
                        <c:v>0.47029777643697562</c:v>
                      </c:pt>
                      <c:pt idx="135">
                        <c:v>0.44769303117957143</c:v>
                      </c:pt>
                      <c:pt idx="136">
                        <c:v>0.42391705559794829</c:v>
                      </c:pt>
                      <c:pt idx="137">
                        <c:v>0.39998735603627306</c:v>
                      </c:pt>
                      <c:pt idx="138">
                        <c:v>0.37718496566165582</c:v>
                      </c:pt>
                      <c:pt idx="139">
                        <c:v>0.35258912885308069</c:v>
                      </c:pt>
                      <c:pt idx="140">
                        <c:v>0.32722467214423773</c:v>
                      </c:pt>
                      <c:pt idx="141">
                        <c:v>0.30211642206881867</c:v>
                      </c:pt>
                      <c:pt idx="142">
                        <c:v>0.27572713882628386</c:v>
                      </c:pt>
                      <c:pt idx="143">
                        <c:v>0.25113130201771067</c:v>
                      </c:pt>
                      <c:pt idx="144">
                        <c:v>0.22627925857571166</c:v>
                      </c:pt>
                      <c:pt idx="145">
                        <c:v>0.2021958350339825</c:v>
                      </c:pt>
                      <c:pt idx="146">
                        <c:v>0.17672889567177166</c:v>
                      </c:pt>
                      <c:pt idx="147">
                        <c:v>0.1502883711025538</c:v>
                      </c:pt>
                      <c:pt idx="148">
                        <c:v>0.12671736082766957</c:v>
                      </c:pt>
                      <c:pt idx="149">
                        <c:v>0.10389789001082515</c:v>
                      </c:pt>
                      <c:pt idx="150">
                        <c:v>8.0278078472431763E-2</c:v>
                      </c:pt>
                      <c:pt idx="151">
                        <c:v>5.7439087150183588E-2</c:v>
                      </c:pt>
                      <c:pt idx="152">
                        <c:v>3.6476726233784632E-2</c:v>
                      </c:pt>
                      <c:pt idx="153">
                        <c:v>2.101116217990813E-2</c:v>
                      </c:pt>
                      <c:pt idx="154">
                        <c:v>1.1694557328175034E-2</c:v>
                      </c:pt>
                      <c:pt idx="155">
                        <c:v>6.3840925626874592E-3</c:v>
                      </c:pt>
                      <c:pt idx="156">
                        <c:v>3.5891111071675729E-3</c:v>
                      </c:pt>
                      <c:pt idx="157">
                        <c:v>2.1916203794076486E-3</c:v>
                      </c:pt>
                      <c:pt idx="158">
                        <c:v>1.5394580397863104E-3</c:v>
                      </c:pt>
                      <c:pt idx="159">
                        <c:v>2.0984543308904089E-3</c:v>
                      </c:pt>
                      <c:pt idx="160">
                        <c:v>1.5394580397863104E-3</c:v>
                      </c:pt>
                      <c:pt idx="161">
                        <c:v>2.0984543308904089E-3</c:v>
                      </c:pt>
                      <c:pt idx="162">
                        <c:v>2.0984543308904089E-3</c:v>
                      </c:pt>
                      <c:pt idx="163">
                        <c:v>1.5394580397863104E-3</c:v>
                      </c:pt>
                      <c:pt idx="164">
                        <c:v>2.0984543308904089E-3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75E-47CC-9B48-218F41BA0360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7.6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031054168925445"/>
          <c:y val="0.87107456498739921"/>
          <c:w val="0.86678969373426262"/>
          <c:h val="0.12853382121464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lineMarker"/>
        <c:varyColors val="0"/>
        <c:ser>
          <c:idx val="1"/>
          <c:order val="0"/>
          <c:tx>
            <c:v>ADC(2)//def2-TZVPD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'SO2H Data'!$L$6:$L$187</c:f>
              <c:numCache>
                <c:formatCode>General</c:formatCode>
                <c:ptCount val="182"/>
                <c:pt idx="0">
                  <c:v>3.0263664101972201</c:v>
                </c:pt>
                <c:pt idx="1">
                  <c:v>3.0787475468188998</c:v>
                </c:pt>
                <c:pt idx="2">
                  <c:v>3.1349614495348401</c:v>
                </c:pt>
                <c:pt idx="3">
                  <c:v>3.19117535225078</c:v>
                </c:pt>
                <c:pt idx="4">
                  <c:v>3.24738925496673</c:v>
                </c:pt>
                <c:pt idx="5">
                  <c:v>3.3036031576826699</c:v>
                </c:pt>
                <c:pt idx="6">
                  <c:v>3.3598170603986102</c:v>
                </c:pt>
                <c:pt idx="7">
                  <c:v>3.4160309631145598</c:v>
                </c:pt>
                <c:pt idx="8">
                  <c:v>3.4722448658305001</c:v>
                </c:pt>
                <c:pt idx="9">
                  <c:v>3.5284587685464399</c:v>
                </c:pt>
                <c:pt idx="10">
                  <c:v>3.58467267126239</c:v>
                </c:pt>
                <c:pt idx="11">
                  <c:v>3.6408865739783298</c:v>
                </c:pt>
                <c:pt idx="12">
                  <c:v>3.6971004766942701</c:v>
                </c:pt>
                <c:pt idx="13">
                  <c:v>3.7533143794102202</c:v>
                </c:pt>
                <c:pt idx="14">
                  <c:v>3.80952828212616</c:v>
                </c:pt>
                <c:pt idx="15">
                  <c:v>3.8580766526535699</c:v>
                </c:pt>
                <c:pt idx="16">
                  <c:v>3.89384913620008</c:v>
                </c:pt>
                <c:pt idx="17">
                  <c:v>3.92451126495423</c:v>
                </c:pt>
                <c:pt idx="18">
                  <c:v>3.9526182163121999</c:v>
                </c:pt>
                <c:pt idx="19">
                  <c:v>3.9756148128778102</c:v>
                </c:pt>
                <c:pt idx="20">
                  <c:v>3.9960562320472501</c:v>
                </c:pt>
                <c:pt idx="21">
                  <c:v>4.0164976512166799</c:v>
                </c:pt>
                <c:pt idx="22">
                  <c:v>4.0369390703861097</c:v>
                </c:pt>
                <c:pt idx="23">
                  <c:v>4.0548253121593696</c:v>
                </c:pt>
                <c:pt idx="24">
                  <c:v>4.0701563765364401</c:v>
                </c:pt>
                <c:pt idx="25">
                  <c:v>4.0854874409135196</c:v>
                </c:pt>
                <c:pt idx="26">
                  <c:v>4.1008185052905901</c:v>
                </c:pt>
                <c:pt idx="27">
                  <c:v>4.1161495696676704</c:v>
                </c:pt>
                <c:pt idx="28">
                  <c:v>4.1314806340447499</c:v>
                </c:pt>
                <c:pt idx="29">
                  <c:v>4.1468116984218204</c:v>
                </c:pt>
                <c:pt idx="30">
                  <c:v>4.1621427627988998</c:v>
                </c:pt>
                <c:pt idx="31">
                  <c:v>4.1774738271759704</c:v>
                </c:pt>
                <c:pt idx="32">
                  <c:v>4.1928048915530498</c:v>
                </c:pt>
                <c:pt idx="33">
                  <c:v>4.2081359559301204</c:v>
                </c:pt>
                <c:pt idx="34">
                  <c:v>4.2234670203071998</c:v>
                </c:pt>
                <c:pt idx="35">
                  <c:v>4.2387980846842703</c:v>
                </c:pt>
                <c:pt idx="36">
                  <c:v>4.2541291490613498</c:v>
                </c:pt>
                <c:pt idx="37">
                  <c:v>4.2694602134384203</c:v>
                </c:pt>
                <c:pt idx="38">
                  <c:v>4.2847912778154997</c:v>
                </c:pt>
                <c:pt idx="39">
                  <c:v>4.30012234219258</c:v>
                </c:pt>
                <c:pt idx="40">
                  <c:v>4.3154534065696497</c:v>
                </c:pt>
                <c:pt idx="41">
                  <c:v>4.33078447094673</c:v>
                </c:pt>
                <c:pt idx="42">
                  <c:v>4.3461155353237997</c:v>
                </c:pt>
                <c:pt idx="43">
                  <c:v>4.36144659970088</c:v>
                </c:pt>
                <c:pt idx="44">
                  <c:v>4.3793328414741302</c:v>
                </c:pt>
                <c:pt idx="45">
                  <c:v>4.4023294380397502</c:v>
                </c:pt>
                <c:pt idx="46">
                  <c:v>4.4304363893977197</c:v>
                </c:pt>
                <c:pt idx="47">
                  <c:v>4.4738744051327597</c:v>
                </c:pt>
                <c:pt idx="48">
                  <c:v>4.5275331304525297</c:v>
                </c:pt>
                <c:pt idx="49">
                  <c:v>4.5658607913952203</c:v>
                </c:pt>
                <c:pt idx="50">
                  <c:v>4.5888573879608296</c:v>
                </c:pt>
                <c:pt idx="51">
                  <c:v>4.6092988071302603</c:v>
                </c:pt>
                <c:pt idx="52">
                  <c:v>4.6271850489035202</c:v>
                </c:pt>
                <c:pt idx="53">
                  <c:v>4.6425161132805899</c:v>
                </c:pt>
                <c:pt idx="54">
                  <c:v>4.6578471776576702</c:v>
                </c:pt>
                <c:pt idx="55">
                  <c:v>4.6731782420347496</c:v>
                </c:pt>
                <c:pt idx="56">
                  <c:v>4.6885093064118202</c:v>
                </c:pt>
                <c:pt idx="57">
                  <c:v>4.7038403707888996</c:v>
                </c:pt>
                <c:pt idx="58">
                  <c:v>4.7191714351659702</c:v>
                </c:pt>
                <c:pt idx="59">
                  <c:v>4.73194732214687</c:v>
                </c:pt>
                <c:pt idx="60">
                  <c:v>4.74472320912776</c:v>
                </c:pt>
                <c:pt idx="61">
                  <c:v>4.7600542735048403</c:v>
                </c:pt>
                <c:pt idx="62">
                  <c:v>4.77538533788191</c:v>
                </c:pt>
                <c:pt idx="63">
                  <c:v>4.7907164022589903</c:v>
                </c:pt>
                <c:pt idx="64">
                  <c:v>4.8060474666360697</c:v>
                </c:pt>
                <c:pt idx="65">
                  <c:v>4.8213785310131403</c:v>
                </c:pt>
                <c:pt idx="66">
                  <c:v>4.8367095953902197</c:v>
                </c:pt>
                <c:pt idx="67">
                  <c:v>4.8520406597672903</c:v>
                </c:pt>
                <c:pt idx="68">
                  <c:v>4.8673717241443697</c:v>
                </c:pt>
                <c:pt idx="69">
                  <c:v>4.8827027885214402</c:v>
                </c:pt>
                <c:pt idx="70">
                  <c:v>4.8980338528985197</c:v>
                </c:pt>
                <c:pt idx="71">
                  <c:v>4.9133649172755902</c:v>
                </c:pt>
                <c:pt idx="72">
                  <c:v>4.9286959816526696</c:v>
                </c:pt>
                <c:pt idx="73">
                  <c:v>4.9465822234259198</c:v>
                </c:pt>
                <c:pt idx="74">
                  <c:v>4.9670236425953602</c:v>
                </c:pt>
                <c:pt idx="75">
                  <c:v>4.98746506176479</c:v>
                </c:pt>
                <c:pt idx="76">
                  <c:v>5.0104616583304002</c:v>
                </c:pt>
                <c:pt idx="77">
                  <c:v>5.0360134322921999</c:v>
                </c:pt>
                <c:pt idx="78">
                  <c:v>5.0641203836501703</c:v>
                </c:pt>
                <c:pt idx="79">
                  <c:v>5.0973376898004998</c:v>
                </c:pt>
                <c:pt idx="80">
                  <c:v>5.1433308829317301</c:v>
                </c:pt>
                <c:pt idx="81">
                  <c:v>5.19954478564767</c:v>
                </c:pt>
                <c:pt idx="82">
                  <c:v>5.2557586883636098</c:v>
                </c:pt>
                <c:pt idx="83">
                  <c:v>5.3119725910795497</c:v>
                </c:pt>
                <c:pt idx="84">
                  <c:v>5.3681864937955002</c:v>
                </c:pt>
                <c:pt idx="85">
                  <c:v>5.42440039651144</c:v>
                </c:pt>
                <c:pt idx="86">
                  <c:v>5.4755039444350304</c:v>
                </c:pt>
                <c:pt idx="87">
                  <c:v>5.5163867827738899</c:v>
                </c:pt>
                <c:pt idx="88">
                  <c:v>5.5496040889242204</c:v>
                </c:pt>
                <c:pt idx="89">
                  <c:v>5.5777110402821997</c:v>
                </c:pt>
                <c:pt idx="90">
                  <c:v>5.6032628142439904</c:v>
                </c:pt>
                <c:pt idx="91">
                  <c:v>5.6262594108095998</c:v>
                </c:pt>
                <c:pt idx="92">
                  <c:v>5.6467008299790402</c:v>
                </c:pt>
                <c:pt idx="93">
                  <c:v>5.66714224914847</c:v>
                </c:pt>
                <c:pt idx="94">
                  <c:v>5.6875836683178997</c:v>
                </c:pt>
                <c:pt idx="95">
                  <c:v>5.7054699100911597</c:v>
                </c:pt>
                <c:pt idx="96">
                  <c:v>5.7208009744682302</c:v>
                </c:pt>
                <c:pt idx="97">
                  <c:v>5.7361320388453096</c:v>
                </c:pt>
                <c:pt idx="98">
                  <c:v>5.7514631032223802</c:v>
                </c:pt>
                <c:pt idx="99">
                  <c:v>5.7667941675994596</c:v>
                </c:pt>
                <c:pt idx="100">
                  <c:v>5.7821252319765399</c:v>
                </c:pt>
                <c:pt idx="101">
                  <c:v>5.7974562963536096</c:v>
                </c:pt>
                <c:pt idx="102">
                  <c:v>5.8127873607306899</c:v>
                </c:pt>
                <c:pt idx="103">
                  <c:v>5.8281184251077596</c:v>
                </c:pt>
                <c:pt idx="104">
                  <c:v>5.8434494894848399</c:v>
                </c:pt>
                <c:pt idx="105">
                  <c:v>5.8587805538619104</c:v>
                </c:pt>
                <c:pt idx="106">
                  <c:v>5.8741116182389899</c:v>
                </c:pt>
                <c:pt idx="107">
                  <c:v>5.8894426826160604</c:v>
                </c:pt>
                <c:pt idx="108">
                  <c:v>5.9047737469931398</c:v>
                </c:pt>
                <c:pt idx="109">
                  <c:v>5.9201048113702104</c:v>
                </c:pt>
                <c:pt idx="110">
                  <c:v>5.9354358757472898</c:v>
                </c:pt>
                <c:pt idx="111">
                  <c:v>5.9507669401243604</c:v>
                </c:pt>
                <c:pt idx="112">
                  <c:v>5.9660980045014398</c:v>
                </c:pt>
                <c:pt idx="113">
                  <c:v>5.9839842462746997</c:v>
                </c:pt>
                <c:pt idx="114">
                  <c:v>6.0044256654441304</c:v>
                </c:pt>
                <c:pt idx="115">
                  <c:v>6.0248670846135601</c:v>
                </c:pt>
                <c:pt idx="116">
                  <c:v>6.0453085037829997</c:v>
                </c:pt>
                <c:pt idx="117">
                  <c:v>6.0683051003486099</c:v>
                </c:pt>
                <c:pt idx="118">
                  <c:v>6.0938568743103998</c:v>
                </c:pt>
                <c:pt idx="119">
                  <c:v>6.1194086482722003</c:v>
                </c:pt>
                <c:pt idx="120">
                  <c:v>6.1475155996301698</c:v>
                </c:pt>
                <c:pt idx="121">
                  <c:v>6.1781777283843198</c:v>
                </c:pt>
                <c:pt idx="122">
                  <c:v>6.2113950345346503</c:v>
                </c:pt>
              </c:numCache>
            </c:numRef>
          </c:xVal>
          <c:yVal>
            <c:numRef>
              <c:f>'SO2H Data'!$N$6:$N$187</c:f>
              <c:numCache>
                <c:formatCode>General</c:formatCode>
                <c:ptCount val="182"/>
                <c:pt idx="0">
                  <c:v>3.0528760173979684E-3</c:v>
                </c:pt>
                <c:pt idx="1">
                  <c:v>4.2784632480828292E-3</c:v>
                </c:pt>
                <c:pt idx="2">
                  <c:v>4.2784632480828292E-3</c:v>
                </c:pt>
                <c:pt idx="3">
                  <c:v>4.2784632480828292E-3</c:v>
                </c:pt>
                <c:pt idx="4">
                  <c:v>4.2784632480828292E-3</c:v>
                </c:pt>
                <c:pt idx="5">
                  <c:v>4.2784632480828292E-3</c:v>
                </c:pt>
                <c:pt idx="6">
                  <c:v>4.2784632480828292E-3</c:v>
                </c:pt>
                <c:pt idx="7">
                  <c:v>3.6842391362357694E-3</c:v>
                </c:pt>
                <c:pt idx="8">
                  <c:v>4.5755753040063706E-3</c:v>
                </c:pt>
                <c:pt idx="9">
                  <c:v>6.1601729355990429E-3</c:v>
                </c:pt>
                <c:pt idx="10">
                  <c:v>8.272969777722225E-3</c:v>
                </c:pt>
                <c:pt idx="11">
                  <c:v>1.3488936981714158E-2</c:v>
                </c:pt>
                <c:pt idx="12">
                  <c:v>2.1510962491650843E-2</c:v>
                </c:pt>
                <c:pt idx="13">
                  <c:v>3.428678089636529E-2</c:v>
                </c:pt>
                <c:pt idx="14">
                  <c:v>5.4490400699168974E-2</c:v>
                </c:pt>
                <c:pt idx="15">
                  <c:v>7.9039284319855546E-2</c:v>
                </c:pt>
                <c:pt idx="16">
                  <c:v>0.10287014713872671</c:v>
                </c:pt>
                <c:pt idx="17">
                  <c:v>0.1279265971882825</c:v>
                </c:pt>
                <c:pt idx="18">
                  <c:v>0.15461716354541821</c:v>
                </c:pt>
                <c:pt idx="19">
                  <c:v>0.17940126087704428</c:v>
                </c:pt>
                <c:pt idx="20">
                  <c:v>0.2033683000548803</c:v>
                </c:pt>
                <c:pt idx="21">
                  <c:v>0.23005886641201578</c:v>
                </c:pt>
                <c:pt idx="22">
                  <c:v>0.25865590179466108</c:v>
                </c:pt>
                <c:pt idx="23">
                  <c:v>0.28607274206627498</c:v>
                </c:pt>
                <c:pt idx="24">
                  <c:v>0.3104029182013528</c:v>
                </c:pt>
                <c:pt idx="25">
                  <c:v>0.33654877912262665</c:v>
                </c:pt>
                <c:pt idx="26">
                  <c:v>0.36269464004390267</c:v>
                </c:pt>
                <c:pt idx="27">
                  <c:v>0.39065618575137906</c:v>
                </c:pt>
                <c:pt idx="28">
                  <c:v>0.419344005373333</c:v>
                </c:pt>
                <c:pt idx="29">
                  <c:v>0.44948437282424841</c:v>
                </c:pt>
                <c:pt idx="30">
                  <c:v>0.47962474027516394</c:v>
                </c:pt>
                <c:pt idx="31">
                  <c:v>0.51049138164055918</c:v>
                </c:pt>
                <c:pt idx="32">
                  <c:v>0.54244743387767502</c:v>
                </c:pt>
                <c:pt idx="33">
                  <c:v>0.57367721220030898</c:v>
                </c:pt>
                <c:pt idx="34">
                  <c:v>0.60527012748018394</c:v>
                </c:pt>
                <c:pt idx="35">
                  <c:v>0.63758931667453855</c:v>
                </c:pt>
                <c:pt idx="36">
                  <c:v>0.66954536891165439</c:v>
                </c:pt>
                <c:pt idx="37">
                  <c:v>0.7000488733198087</c:v>
                </c:pt>
                <c:pt idx="38">
                  <c:v>0.73055237772796289</c:v>
                </c:pt>
                <c:pt idx="39">
                  <c:v>0.75996647126439876</c:v>
                </c:pt>
                <c:pt idx="40">
                  <c:v>0.78792801697187298</c:v>
                </c:pt>
                <c:pt idx="41">
                  <c:v>0.81480015180762866</c:v>
                </c:pt>
                <c:pt idx="42">
                  <c:v>0.83985660185718625</c:v>
                </c:pt>
                <c:pt idx="43">
                  <c:v>0.86382364103502096</c:v>
                </c:pt>
                <c:pt idx="44">
                  <c:v>0.88806303293078803</c:v>
                </c:pt>
                <c:pt idx="45">
                  <c:v>0.91546171635454188</c:v>
                </c:pt>
                <c:pt idx="46">
                  <c:v>0.94099024444850898</c:v>
                </c:pt>
                <c:pt idx="47">
                  <c:v>0.96068217126611066</c:v>
                </c:pt>
                <c:pt idx="48">
                  <c:v>0.95457156664928189</c:v>
                </c:pt>
                <c:pt idx="49">
                  <c:v>0.92875252898952254</c:v>
                </c:pt>
                <c:pt idx="50">
                  <c:v>0.90413184328865459</c:v>
                </c:pt>
                <c:pt idx="51">
                  <c:v>0.87716892421359027</c:v>
                </c:pt>
                <c:pt idx="52">
                  <c:v>0.85111384753162278</c:v>
                </c:pt>
                <c:pt idx="53">
                  <c:v>0.82569426052482875</c:v>
                </c:pt>
                <c:pt idx="54">
                  <c:v>0.79845898873183196</c:v>
                </c:pt>
                <c:pt idx="55">
                  <c:v>0.77086057998159663</c:v>
                </c:pt>
                <c:pt idx="56">
                  <c:v>0.7407202125306811</c:v>
                </c:pt>
                <c:pt idx="57">
                  <c:v>0.7102167081225268</c:v>
                </c:pt>
                <c:pt idx="58">
                  <c:v>0.6775343819709313</c:v>
                </c:pt>
                <c:pt idx="59">
                  <c:v>0.65029911017793673</c:v>
                </c:pt>
                <c:pt idx="60">
                  <c:v>0.62270070142770129</c:v>
                </c:pt>
                <c:pt idx="61">
                  <c:v>0.58929210136162602</c:v>
                </c:pt>
                <c:pt idx="62">
                  <c:v>0.55660977521003263</c:v>
                </c:pt>
                <c:pt idx="63">
                  <c:v>0.52356431210119603</c:v>
                </c:pt>
                <c:pt idx="64">
                  <c:v>0.49051884899236176</c:v>
                </c:pt>
                <c:pt idx="65">
                  <c:v>0.45856279675524808</c:v>
                </c:pt>
                <c:pt idx="66">
                  <c:v>0.42696988147537318</c:v>
                </c:pt>
                <c:pt idx="67">
                  <c:v>0.39610324010997794</c:v>
                </c:pt>
                <c:pt idx="68">
                  <c:v>0.36705228353078306</c:v>
                </c:pt>
                <c:pt idx="69">
                  <c:v>0.33800132695158819</c:v>
                </c:pt>
                <c:pt idx="70">
                  <c:v>0.3104029182013528</c:v>
                </c:pt>
                <c:pt idx="71">
                  <c:v>0.28462019423731555</c:v>
                </c:pt>
                <c:pt idx="72">
                  <c:v>0.26065315505948083</c:v>
                </c:pt>
                <c:pt idx="73">
                  <c:v>0.23332709902717338</c:v>
                </c:pt>
                <c:pt idx="74">
                  <c:v>0.20445771092660009</c:v>
                </c:pt>
                <c:pt idx="75">
                  <c:v>0.17885655544118417</c:v>
                </c:pt>
                <c:pt idx="76">
                  <c:v>0.15222045962763453</c:v>
                </c:pt>
                <c:pt idx="77">
                  <c:v>0.12651036305504698</c:v>
                </c:pt>
                <c:pt idx="78">
                  <c:v>0.10250701018148663</c:v>
                </c:pt>
                <c:pt idx="79">
                  <c:v>7.9447813396750361E-2</c:v>
                </c:pt>
                <c:pt idx="80">
                  <c:v>5.5579811570888968E-2</c:v>
                </c:pt>
                <c:pt idx="81">
                  <c:v>3.7059826751651849E-2</c:v>
                </c:pt>
                <c:pt idx="82">
                  <c:v>2.7750315666046178E-2</c:v>
                </c:pt>
                <c:pt idx="83">
                  <c:v>2.6858979498275252E-2</c:v>
                </c:pt>
                <c:pt idx="84">
                  <c:v>3.3593519432543656E-2</c:v>
                </c:pt>
                <c:pt idx="85">
                  <c:v>4.8449122228722864E-2</c:v>
                </c:pt>
                <c:pt idx="86">
                  <c:v>7.0369389465752052E-2</c:v>
                </c:pt>
                <c:pt idx="87">
                  <c:v>9.4855195725359387E-2</c:v>
                </c:pt>
                <c:pt idx="88">
                  <c:v>0.11957444717176413</c:v>
                </c:pt>
                <c:pt idx="89">
                  <c:v>0.14372305482821998</c:v>
                </c:pt>
                <c:pt idx="90">
                  <c:v>0.16921526922646382</c:v>
                </c:pt>
                <c:pt idx="91">
                  <c:v>0.19492536579905159</c:v>
                </c:pt>
                <c:pt idx="92">
                  <c:v>0.2191647576948158</c:v>
                </c:pt>
                <c:pt idx="93">
                  <c:v>0.24612767676988231</c:v>
                </c:pt>
                <c:pt idx="94">
                  <c:v>0.27445235943459745</c:v>
                </c:pt>
                <c:pt idx="95">
                  <c:v>0.30096135731311441</c:v>
                </c:pt>
                <c:pt idx="96">
                  <c:v>0.32383898561923069</c:v>
                </c:pt>
                <c:pt idx="97">
                  <c:v>0.34853229871154506</c:v>
                </c:pt>
                <c:pt idx="98">
                  <c:v>0.3735887487611026</c:v>
                </c:pt>
                <c:pt idx="99">
                  <c:v>0.39973460968237651</c:v>
                </c:pt>
                <c:pt idx="100">
                  <c:v>0.42588047060365253</c:v>
                </c:pt>
                <c:pt idx="101">
                  <c:v>0.45238946848216943</c:v>
                </c:pt>
                <c:pt idx="102">
                  <c:v>0.47962474027516394</c:v>
                </c:pt>
                <c:pt idx="103">
                  <c:v>0.50686001206816067</c:v>
                </c:pt>
                <c:pt idx="104">
                  <c:v>0.53445842081839612</c:v>
                </c:pt>
                <c:pt idx="105">
                  <c:v>0.56169369261139057</c:v>
                </c:pt>
                <c:pt idx="106">
                  <c:v>0.58892896440438725</c:v>
                </c:pt>
                <c:pt idx="107">
                  <c:v>0.61543796228290204</c:v>
                </c:pt>
                <c:pt idx="108">
                  <c:v>0.64303637103313749</c:v>
                </c:pt>
                <c:pt idx="109">
                  <c:v>0.66772968412545408</c:v>
                </c:pt>
                <c:pt idx="110">
                  <c:v>0.6938755450467301</c:v>
                </c:pt>
                <c:pt idx="111">
                  <c:v>0.71893199509628547</c:v>
                </c:pt>
                <c:pt idx="112">
                  <c:v>0.74289903427412241</c:v>
                </c:pt>
                <c:pt idx="113">
                  <c:v>0.77013430606711686</c:v>
                </c:pt>
                <c:pt idx="114">
                  <c:v>0.79927604688562248</c:v>
                </c:pt>
                <c:pt idx="115">
                  <c:v>0.82678367139654718</c:v>
                </c:pt>
                <c:pt idx="116">
                  <c:v>0.85238482688196282</c:v>
                </c:pt>
                <c:pt idx="117">
                  <c:v>0.87863962889041181</c:v>
                </c:pt>
                <c:pt idx="118">
                  <c:v>0.90587490068340626</c:v>
                </c:pt>
                <c:pt idx="119">
                  <c:v>0.9300598220355869</c:v>
                </c:pt>
                <c:pt idx="120">
                  <c:v>0.95424474338776744</c:v>
                </c:pt>
                <c:pt idx="121">
                  <c:v>0.97730394017250311</c:v>
                </c:pt>
                <c:pt idx="1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A-4044-A243-DECFA0B18F84}"/>
            </c:ext>
          </c:extLst>
        </c:ser>
        <c:ser>
          <c:idx val="3"/>
          <c:order val="1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'SO2H Data'!$O$7:$O$50</c:f>
              <c:numCache>
                <c:formatCode>General</c:formatCode>
                <c:ptCount val="44"/>
                <c:pt idx="0">
                  <c:v>3.7854428550908001</c:v>
                </c:pt>
                <c:pt idx="1">
                  <c:v>3.7856428550908001</c:v>
                </c:pt>
                <c:pt idx="2">
                  <c:v>4.2962964671165995</c:v>
                </c:pt>
                <c:pt idx="3">
                  <c:v>4.2964964671165999</c:v>
                </c:pt>
                <c:pt idx="4">
                  <c:v>4.2966964671166004</c:v>
                </c:pt>
                <c:pt idx="5">
                  <c:v>4.4281102667199992</c:v>
                </c:pt>
                <c:pt idx="6">
                  <c:v>4.4283102667199996</c:v>
                </c:pt>
                <c:pt idx="7">
                  <c:v>4.42851026672</c:v>
                </c:pt>
                <c:pt idx="8">
                  <c:v>4.5225834170538999</c:v>
                </c:pt>
                <c:pt idx="9">
                  <c:v>4.5227834170539003</c:v>
                </c:pt>
                <c:pt idx="10">
                  <c:v>4.5229834170539007</c:v>
                </c:pt>
                <c:pt idx="11">
                  <c:v>5.7229937313288</c:v>
                </c:pt>
                <c:pt idx="12">
                  <c:v>5.7231937313288004</c:v>
                </c:pt>
                <c:pt idx="13">
                  <c:v>5.7233937313288008</c:v>
                </c:pt>
                <c:pt idx="14">
                  <c:v>5.8901132357813992</c:v>
                </c:pt>
                <c:pt idx="15">
                  <c:v>5.8903132357813996</c:v>
                </c:pt>
                <c:pt idx="16">
                  <c:v>5.8905132357814001</c:v>
                </c:pt>
                <c:pt idx="17">
                  <c:v>5.9984278908811994</c:v>
                </c:pt>
                <c:pt idx="18">
                  <c:v>5.9986278908811999</c:v>
                </c:pt>
                <c:pt idx="19">
                  <c:v>5.9988278908812003</c:v>
                </c:pt>
                <c:pt idx="20">
                  <c:v>6.0475759777743994</c:v>
                </c:pt>
                <c:pt idx="21">
                  <c:v>6.0477759777743998</c:v>
                </c:pt>
                <c:pt idx="22">
                  <c:v>6.0479759777744002</c:v>
                </c:pt>
                <c:pt idx="23">
                  <c:v>6.1125908966212998</c:v>
                </c:pt>
                <c:pt idx="24">
                  <c:v>6.1127908966213003</c:v>
                </c:pt>
                <c:pt idx="25">
                  <c:v>6.1129908966213007</c:v>
                </c:pt>
                <c:pt idx="26">
                  <c:v>6.2266657098972997</c:v>
                </c:pt>
                <c:pt idx="27">
                  <c:v>6.2268657098973001</c:v>
                </c:pt>
                <c:pt idx="28">
                  <c:v>6.2270657098973006</c:v>
                </c:pt>
              </c:numCache>
            </c:numRef>
          </c:xVal>
          <c:yVal>
            <c:numRef>
              <c:f>'SO2H Data'!$Q$7:$Q$50</c:f>
              <c:numCache>
                <c:formatCode>0.00E+00</c:formatCode>
                <c:ptCount val="44"/>
                <c:pt idx="0">
                  <c:v>1.484812042557335E-7</c:v>
                </c:pt>
                <c:pt idx="1">
                  <c:v>0</c:v>
                </c:pt>
                <c:pt idx="2">
                  <c:v>0</c:v>
                </c:pt>
                <c:pt idx="3">
                  <c:v>0.18730216270752617</c:v>
                </c:pt>
                <c:pt idx="4">
                  <c:v>0</c:v>
                </c:pt>
                <c:pt idx="5">
                  <c:v>0</c:v>
                </c:pt>
                <c:pt idx="6">
                  <c:v>2.3747759939914364E-3</c:v>
                </c:pt>
                <c:pt idx="7">
                  <c:v>0</c:v>
                </c:pt>
                <c:pt idx="8">
                  <c:v>0</c:v>
                </c:pt>
                <c:pt idx="9">
                  <c:v>0.82522475246661842</c:v>
                </c:pt>
                <c:pt idx="10">
                  <c:v>0</c:v>
                </c:pt>
                <c:pt idx="11">
                  <c:v>0</c:v>
                </c:pt>
                <c:pt idx="12">
                  <c:v>4.3663688631149934E-3</c:v>
                </c:pt>
                <c:pt idx="13">
                  <c:v>0</c:v>
                </c:pt>
                <c:pt idx="14">
                  <c:v>0</c:v>
                </c:pt>
                <c:pt idx="15">
                  <c:v>5.2436239486215487E-3</c:v>
                </c:pt>
                <c:pt idx="16">
                  <c:v>0</c:v>
                </c:pt>
                <c:pt idx="17">
                  <c:v>0</c:v>
                </c:pt>
                <c:pt idx="18">
                  <c:v>0.24300877982889507</c:v>
                </c:pt>
                <c:pt idx="19">
                  <c:v>0</c:v>
                </c:pt>
                <c:pt idx="20">
                  <c:v>0</c:v>
                </c:pt>
                <c:pt idx="21">
                  <c:v>0.23200376817664689</c:v>
                </c:pt>
                <c:pt idx="22">
                  <c:v>0</c:v>
                </c:pt>
                <c:pt idx="23">
                  <c:v>0</c:v>
                </c:pt>
                <c:pt idx="24">
                  <c:v>0.12677916045453827</c:v>
                </c:pt>
                <c:pt idx="25">
                  <c:v>0</c:v>
                </c:pt>
                <c:pt idx="26">
                  <c:v>0</c:v>
                </c:pt>
                <c:pt idx="27">
                  <c:v>0.15593708542659609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A-4044-A243-DECFA0B18F84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'SO2H Data'!$X$5:$X$308</c:f>
              <c:numCache>
                <c:formatCode>General</c:formatCode>
                <c:ptCount val="304"/>
                <c:pt idx="0">
                  <c:v>6.5983895913767423</c:v>
                </c:pt>
                <c:pt idx="1">
                  <c:v>6.5738992800619824</c:v>
                </c:pt>
                <c:pt idx="2">
                  <c:v>6.549590090965081</c:v>
                </c:pt>
                <c:pt idx="3">
                  <c:v>6.5254600222088941</c:v>
                </c:pt>
                <c:pt idx="4">
                  <c:v>6.5015071013093344</c:v>
                </c:pt>
                <c:pt idx="5">
                  <c:v>6.4777293846378781</c:v>
                </c:pt>
                <c:pt idx="6">
                  <c:v>6.4541249568958357</c:v>
                </c:pt>
                <c:pt idx="7">
                  <c:v>6.4306919306000507</c:v>
                </c:pt>
                <c:pt idx="8">
                  <c:v>6.407428445579793</c:v>
                </c:pt>
                <c:pt idx="9">
                  <c:v>6.3843326684845003</c:v>
                </c:pt>
                <c:pt idx="10">
                  <c:v>6.3614027923021546</c:v>
                </c:pt>
                <c:pt idx="11">
                  <c:v>6.3386370358879853</c:v>
                </c:pt>
                <c:pt idx="12">
                  <c:v>6.3160336435032596</c:v>
                </c:pt>
                <c:pt idx="13">
                  <c:v>6.2935908843639083</c:v>
                </c:pt>
                <c:pt idx="14">
                  <c:v>6.2713070521987353</c:v>
                </c:pt>
                <c:pt idx="15">
                  <c:v>6.2491804648169849</c:v>
                </c:pt>
                <c:pt idx="16">
                  <c:v>6.2272094636850328</c:v>
                </c:pt>
                <c:pt idx="17">
                  <c:v>6.2053924135119614</c:v>
                </c:pt>
                <c:pt idx="18">
                  <c:v>6.1837277018438401</c:v>
                </c:pt>
                <c:pt idx="19">
                  <c:v>6.1622137386664511</c:v>
                </c:pt>
                <c:pt idx="20">
                  <c:v>6.1408489560162947</c:v>
                </c:pt>
                <c:pt idx="21">
                  <c:v>6.1196318075996539</c:v>
                </c:pt>
                <c:pt idx="22">
                  <c:v>6.0985607684195271</c:v>
                </c:pt>
                <c:pt idx="23">
                  <c:v>6.077634334410245</c:v>
                </c:pt>
                <c:pt idx="24">
                  <c:v>6.0568510220795799</c:v>
                </c:pt>
                <c:pt idx="25">
                  <c:v>6.036209368158179</c:v>
                </c:pt>
                <c:pt idx="26">
                  <c:v>6.0157079292561377</c:v>
                </c:pt>
                <c:pt idx="27">
                  <c:v>5.9953452815265464</c:v>
                </c:pt>
                <c:pt idx="28">
                  <c:v>5.9751200203358552</c:v>
                </c:pt>
                <c:pt idx="29">
                  <c:v>5.9550307599408745</c:v>
                </c:pt>
                <c:pt idx="30">
                  <c:v>5.9350761331722826</c:v>
                </c:pt>
                <c:pt idx="31">
                  <c:v>5.9152547911244753</c:v>
                </c:pt>
                <c:pt idx="32">
                  <c:v>5.8955654028515925</c:v>
                </c:pt>
                <c:pt idx="33">
                  <c:v>5.8760066550696202</c:v>
                </c:pt>
                <c:pt idx="34">
                  <c:v>5.8565772518643833</c:v>
                </c:pt>
                <c:pt idx="35">
                  <c:v>5.8372759144053195</c:v>
                </c:pt>
                <c:pt idx="36">
                  <c:v>5.8181013806648991</c:v>
                </c:pt>
                <c:pt idx="37">
                  <c:v>5.799052405143545</c:v>
                </c:pt>
                <c:pt idx="38">
                  <c:v>5.7801277585999529</c:v>
                </c:pt>
                <c:pt idx="39">
                  <c:v>5.7613262277866637</c:v>
                </c:pt>
                <c:pt idx="40">
                  <c:v>5.7426466151907825</c:v>
                </c:pt>
                <c:pt idx="41">
                  <c:v>5.7240877387797324</c:v>
                </c:pt>
                <c:pt idx="42">
                  <c:v>5.7056484317519089</c:v>
                </c:pt>
                <c:pt idx="43">
                  <c:v>5.6873275422921559</c:v>
                </c:pt>
                <c:pt idx="44">
                  <c:v>5.6691239333319157</c:v>
                </c:pt>
                <c:pt idx="45">
                  <c:v>5.6510364823139918</c:v>
                </c:pt>
                <c:pt idx="46">
                  <c:v>5.6330640809617902</c:v>
                </c:pt>
                <c:pt idx="47">
                  <c:v>5.6152056350529431</c:v>
                </c:pt>
                <c:pt idx="48">
                  <c:v>5.5974600641972456</c:v>
                </c:pt>
                <c:pt idx="49">
                  <c:v>5.579826301618767</c:v>
                </c:pt>
                <c:pt idx="50">
                  <c:v>5.5623032939420813</c:v>
                </c:pt>
                <c:pt idx="51">
                  <c:v>5.5448900009825133</c:v>
                </c:pt>
                <c:pt idx="52">
                  <c:v>5.5275853955403029</c:v>
                </c:pt>
                <c:pt idx="53">
                  <c:v>5.5103884631986215</c:v>
                </c:pt>
                <c:pt idx="54">
                  <c:v>5.4932982021253434</c:v>
                </c:pt>
                <c:pt idx="55">
                  <c:v>5.4763136228784886</c:v>
                </c:pt>
                <c:pt idx="56">
                  <c:v>5.4594337482152797</c:v>
                </c:pt>
                <c:pt idx="57">
                  <c:v>5.4426576129046964</c:v>
                </c:pt>
                <c:pt idx="58">
                  <c:v>5.4259842635435005</c:v>
                </c:pt>
                <c:pt idx="59">
                  <c:v>5.4094127583756109</c:v>
                </c:pt>
                <c:pt idx="60">
                  <c:v>5.3929421671147884</c:v>
                </c:pt>
                <c:pt idx="61">
                  <c:v>5.3765715707705546</c:v>
                </c:pt>
                <c:pt idx="62">
                  <c:v>5.3603000614772585</c:v>
                </c:pt>
                <c:pt idx="63">
                  <c:v>5.3441267423262495</c:v>
                </c:pt>
                <c:pt idx="64">
                  <c:v>5.3280507272010746</c:v>
                </c:pt>
                <c:pt idx="65">
                  <c:v>5.3120711406156378</c:v>
                </c:pt>
                <c:pt idx="66">
                  <c:v>5.2961871175552755</c:v>
                </c:pt>
                <c:pt idx="67">
                  <c:v>5.2803978033206551</c:v>
                </c:pt>
                <c:pt idx="68">
                  <c:v>5.2647023533744797</c:v>
                </c:pt>
                <c:pt idx="69">
                  <c:v>5.2490999331908972</c:v>
                </c:pt>
                <c:pt idx="70">
                  <c:v>5.2335897181075977</c:v>
                </c:pt>
                <c:pt idx="71">
                  <c:v>5.2181708931805133</c:v>
                </c:pt>
                <c:pt idx="72">
                  <c:v>5.2028426530410821</c:v>
                </c:pt>
                <c:pt idx="73">
                  <c:v>5.1876042017560247</c:v>
                </c:pt>
                <c:pt idx="74">
                  <c:v>5.1724547526895703</c:v>
                </c:pt>
                <c:pt idx="75">
                  <c:v>5.1573935283680941</c:v>
                </c:pt>
                <c:pt idx="76">
                  <c:v>5.1424197603471171</c:v>
                </c:pt>
                <c:pt idx="77">
                  <c:v>5.1275326890806028</c:v>
                </c:pt>
                <c:pt idx="78">
                  <c:v>5.1127315637925355</c:v>
                </c:pt>
                <c:pt idx="79">
                  <c:v>5.098015642350699</c:v>
                </c:pt>
                <c:pt idx="80">
                  <c:v>5.0833841911426401</c:v>
                </c:pt>
                <c:pt idx="81">
                  <c:v>5.0688364849537608</c:v>
                </c:pt>
                <c:pt idx="82">
                  <c:v>5.0543718068474925</c:v>
                </c:pt>
                <c:pt idx="83">
                  <c:v>5.0399894480475202</c:v>
                </c:pt>
                <c:pt idx="84">
                  <c:v>5.0256887078220105</c:v>
                </c:pt>
                <c:pt idx="85">
                  <c:v>5.0114688933698055</c:v>
                </c:pt>
                <c:pt idx="86">
                  <c:v>4.9973293197085447</c:v>
                </c:pt>
                <c:pt idx="87">
                  <c:v>4.9832693095646698</c:v>
                </c:pt>
                <c:pt idx="88">
                  <c:v>4.9692881932652906</c:v>
                </c:pt>
                <c:pt idx="89">
                  <c:v>4.955385308631854</c:v>
                </c:pt>
                <c:pt idx="90">
                  <c:v>4.9415600008756071</c:v>
                </c:pt>
                <c:pt idx="91">
                  <c:v>4.9278116224947928</c:v>
                </c:pt>
                <c:pt idx="92">
                  <c:v>4.9141395331735627</c:v>
                </c:pt>
                <c:pt idx="93">
                  <c:v>4.9005430996825687</c:v>
                </c:pt>
                <c:pt idx="94">
                  <c:v>4.8870216957811978</c:v>
                </c:pt>
                <c:pt idx="95">
                  <c:v>4.8735747021214229</c:v>
                </c:pt>
                <c:pt idx="96">
                  <c:v>4.860201506153234</c:v>
                </c:pt>
                <c:pt idx="97">
                  <c:v>4.846901502031626</c:v>
                </c:pt>
                <c:pt idx="98">
                  <c:v>4.8336740905251068</c:v>
                </c:pt>
                <c:pt idx="99">
                  <c:v>4.8205186789256995</c:v>
                </c:pt>
                <c:pt idx="100">
                  <c:v>4.8074346809604114</c:v>
                </c:pt>
                <c:pt idx="101">
                  <c:v>4.7944215167041371</c:v>
                </c:pt>
                <c:pt idx="102">
                  <c:v>4.7814786124939834</c:v>
                </c:pt>
                <c:pt idx="103">
                  <c:v>4.7686054008449617</c:v>
                </c:pt>
                <c:pt idx="104">
                  <c:v>4.7558013203670502</c:v>
                </c:pt>
                <c:pt idx="105">
                  <c:v>4.7430658156835888</c:v>
                </c:pt>
                <c:pt idx="106">
                  <c:v>4.7303983373509721</c:v>
                </c:pt>
                <c:pt idx="107">
                  <c:v>4.7177983417796421</c:v>
                </c:pt>
                <c:pt idx="108">
                  <c:v>4.7052652911563184</c:v>
                </c:pt>
                <c:pt idx="109">
                  <c:v>4.692798653367487</c:v>
                </c:pt>
                <c:pt idx="110">
                  <c:v>4.6803979019240849</c:v>
                </c:pt>
                <c:pt idx="111">
                  <c:v>4.6680625158873861</c:v>
                </c:pt>
                <c:pt idx="112">
                  <c:v>4.6557919797960565</c:v>
                </c:pt>
                <c:pt idx="113">
                  <c:v>4.6435857835943439</c:v>
                </c:pt>
                <c:pt idx="114">
                  <c:v>4.6314434225614116</c:v>
                </c:pt>
                <c:pt idx="115">
                  <c:v>4.6193643972417657</c:v>
                </c:pt>
                <c:pt idx="116">
                  <c:v>4.607348213376774</c:v>
                </c:pt>
                <c:pt idx="117">
                  <c:v>4.5953943818372496</c:v>
                </c:pt>
                <c:pt idx="118">
                  <c:v>4.583502418557079</c:v>
                </c:pt>
                <c:pt idx="119">
                  <c:v>4.5716718444678834</c:v>
                </c:pt>
                <c:pt idx="120">
                  <c:v>4.559902185434682</c:v>
                </c:pt>
                <c:pt idx="121">
                  <c:v>4.5481929721925525</c:v>
                </c:pt>
                <c:pt idx="122">
                  <c:v>4.5365437402842659</c:v>
                </c:pt>
                <c:pt idx="123">
                  <c:v>4.5249540299988684</c:v>
                </c:pt>
                <c:pt idx="124">
                  <c:v>4.5134233863112119</c:v>
                </c:pt>
                <c:pt idx="125">
                  <c:v>4.5019513588224038</c:v>
                </c:pt>
                <c:pt idx="126">
                  <c:v>4.4905375017011586</c:v>
                </c:pt>
                <c:pt idx="127">
                  <c:v>4.4791813736260471</c:v>
                </c:pt>
                <c:pt idx="128">
                  <c:v>4.4678825377286122</c:v>
                </c:pt>
                <c:pt idx="129">
                  <c:v>4.4566405615373474</c:v>
                </c:pt>
                <c:pt idx="130">
                  <c:v>4.4454550169225167</c:v>
                </c:pt>
                <c:pt idx="131">
                  <c:v>4.4343254800418093</c:v>
                </c:pt>
                <c:pt idx="132">
                  <c:v>4.423251531286799</c:v>
                </c:pt>
                <c:pt idx="133">
                  <c:v>4.412232755230213</c:v>
                </c:pt>
                <c:pt idx="134">
                  <c:v>4.401268740573979</c:v>
                </c:pt>
                <c:pt idx="135">
                  <c:v>4.3903590800980528</c:v>
                </c:pt>
                <c:pt idx="136">
                  <c:v>4.3795033706099957</c:v>
                </c:pt>
                <c:pt idx="137">
                  <c:v>4.3687012128953135</c:v>
                </c:pt>
                <c:pt idx="138">
                  <c:v>4.3579522116685059</c:v>
                </c:pt>
                <c:pt idx="139">
                  <c:v>4.3472559755248597</c:v>
                </c:pt>
                <c:pt idx="140">
                  <c:v>4.336612116892935</c:v>
                </c:pt>
                <c:pt idx="141">
                  <c:v>4.3260202519877522</c:v>
                </c:pt>
                <c:pt idx="142">
                  <c:v>4.315480000764671</c:v>
                </c:pt>
                <c:pt idx="143">
                  <c:v>4.3049909868739231</c:v>
                </c:pt>
                <c:pt idx="144">
                  <c:v>4.2945528376158295</c:v>
                </c:pt>
                <c:pt idx="145">
                  <c:v>4.2841651838966479</c:v>
                </c:pt>
                <c:pt idx="146">
                  <c:v>4.2738276601850735</c:v>
                </c:pt>
                <c:pt idx="147">
                  <c:v>4.2635399044693596</c:v>
                </c:pt>
                <c:pt idx="148">
                  <c:v>4.2533015582150595</c:v>
                </c:pt>
                <c:pt idx="149">
                  <c:v>4.243112266323374</c:v>
                </c:pt>
                <c:pt idx="150">
                  <c:v>4.2329716770900987</c:v>
                </c:pt>
                <c:pt idx="151">
                  <c:v>4.2228794421651559</c:v>
                </c:pt>
                <c:pt idx="152">
                  <c:v>4.2128352165127074</c:v>
                </c:pt>
                <c:pt idx="153">
                  <c:v>4.2028386583718298</c:v>
                </c:pt>
                <c:pt idx="154">
                  <c:v>4.1928894292177548</c:v>
                </c:pt>
                <c:pt idx="155">
                  <c:v>4.1829871937236502</c:v>
                </c:pt>
                <c:pt idx="156">
                  <c:v>4.1731316197229544</c:v>
                </c:pt>
                <c:pt idx="157">
                  <c:v>4.1633223781722295</c:v>
                </c:pt>
                <c:pt idx="158">
                  <c:v>4.1535591431145393</c:v>
                </c:pt>
                <c:pt idx="159">
                  <c:v>4.1438415916433486</c:v>
                </c:pt>
                <c:pt idx="160">
                  <c:v>4.1341694038669221</c:v>
                </c:pt>
                <c:pt idx="161">
                  <c:v>4.12454226287322</c:v>
                </c:pt>
                <c:pt idx="162">
                  <c:v>4.1149598546952868</c:v>
                </c:pt>
                <c:pt idx="163">
                  <c:v>4.1054218682771193</c:v>
                </c:pt>
                <c:pt idx="164">
                  <c:v>4.0959279954400065</c:v>
                </c:pt>
                <c:pt idx="165">
                  <c:v>4.0864779308493411</c:v>
                </c:pt>
                <c:pt idx="166">
                  <c:v>4.0770713719818801</c:v>
                </c:pt>
                <c:pt idx="167">
                  <c:v>4.0677080190934705</c:v>
                </c:pt>
                <c:pt idx="168">
                  <c:v>4.0583875751872007</c:v>
                </c:pt>
                <c:pt idx="169">
                  <c:v>4.0491097459820047</c:v>
                </c:pt>
                <c:pt idx="170">
                  <c:v>4.039874239881688</c:v>
                </c:pt>
                <c:pt idx="171">
                  <c:v>4.030680767944375</c:v>
                </c:pt>
                <c:pt idx="172">
                  <c:v>4.0215290438523832</c:v>
                </c:pt>
                <c:pt idx="173">
                  <c:v>4.0124187838824916</c:v>
                </c:pt>
                <c:pt idx="174">
                  <c:v>4.0033497068766222</c:v>
                </c:pt>
                <c:pt idx="175">
                  <c:v>3.994321534212919</c:v>
                </c:pt>
                <c:pt idx="176">
                  <c:v>3.9853339897772093</c:v>
                </c:pt>
                <c:pt idx="177">
                  <c:v>3.9763867999348617</c:v>
                </c:pt>
                <c:pt idx="178">
                  <c:v>3.9674796935030079</c:v>
                </c:pt>
                <c:pt idx="179">
                  <c:v>3.9586124017231481</c:v>
                </c:pt>
                <c:pt idx="180">
                  <c:v>3.949784658234119</c:v>
                </c:pt>
                <c:pt idx="181">
                  <c:v>3.9409961990454221</c:v>
                </c:pt>
                <c:pt idx="182">
                  <c:v>3.9322467625109097</c:v>
                </c:pt>
                <c:pt idx="183">
                  <c:v>3.9235360893028162</c:v>
                </c:pt>
                <c:pt idx="184">
                  <c:v>3.9148639223861381</c:v>
                </c:pt>
                <c:pt idx="185">
                  <c:v>3.9062300069933524</c:v>
                </c:pt>
                <c:pt idx="186">
                  <c:v>3.8976340905994649</c:v>
                </c:pt>
                <c:pt idx="187">
                  <c:v>3.8890759228973959</c:v>
                </c:pt>
                <c:pt idx="188">
                  <c:v>3.8805552557736775</c:v>
                </c:pt>
                <c:pt idx="189">
                  <c:v>3.8720718432844783</c:v>
                </c:pt>
                <c:pt idx="190">
                  <c:v>3.8636254416319415</c:v>
                </c:pt>
                <c:pt idx="191">
                  <c:v>3.8552158091408266</c:v>
                </c:pt>
                <c:pt idx="192">
                  <c:v>3.8468427062354635</c:v>
                </c:pt>
                <c:pt idx="193">
                  <c:v>3.8385058954169966</c:v>
                </c:pt>
                <c:pt idx="194">
                  <c:v>3.830205141240933</c:v>
                </c:pt>
                <c:pt idx="195">
                  <c:v>3.8219402102949753</c:v>
                </c:pt>
                <c:pt idx="196">
                  <c:v>3.813710871177145</c:v>
                </c:pt>
                <c:pt idx="197">
                  <c:v>3.8055168944741862</c:v>
                </c:pt>
                <c:pt idx="198">
                  <c:v>3.7973580527402446</c:v>
                </c:pt>
                <c:pt idx="199">
                  <c:v>3.7892341204758249</c:v>
                </c:pt>
                <c:pt idx="200">
                  <c:v>3.7811448741070142</c:v>
                </c:pt>
                <c:pt idx="201">
                  <c:v>3.7730900919649719</c:v>
                </c:pt>
                <c:pt idx="202">
                  <c:v>3.7650695542656845</c:v>
                </c:pt>
                <c:pt idx="203">
                  <c:v>3.7570830430899695</c:v>
                </c:pt>
                <c:pt idx="204">
                  <c:v>3.7491303423637437</c:v>
                </c:pt>
                <c:pt idx="205">
                  <c:v>3.7412112378385336</c:v>
                </c:pt>
                <c:pt idx="206">
                  <c:v>3.7333255170722368</c:v>
                </c:pt>
                <c:pt idx="207">
                  <c:v>3.7254729694101258</c:v>
                </c:pt>
                <c:pt idx="208">
                  <c:v>3.7176533859660865</c:v>
                </c:pt>
                <c:pt idx="209">
                  <c:v>3.7098665596040994</c:v>
                </c:pt>
                <c:pt idx="210">
                  <c:v>3.7021122849199464</c:v>
                </c:pt>
                <c:pt idx="211">
                  <c:v>3.6943903582231519</c:v>
                </c:pt>
                <c:pt idx="212">
                  <c:v>3.686700577519149</c:v>
                </c:pt>
                <c:pt idx="213">
                  <c:v>3.6790427424916614</c:v>
                </c:pt>
                <c:pt idx="214">
                  <c:v>3.6714166544853124</c:v>
                </c:pt>
                <c:pt idx="215">
                  <c:v>3.6638221164884457</c:v>
                </c:pt>
                <c:pt idx="216">
                  <c:v>3.6562589331161601</c:v>
                </c:pt>
                <c:pt idx="217">
                  <c:v>3.6487269105935547</c:v>
                </c:pt>
                <c:pt idx="218">
                  <c:v>3.6412258567391773</c:v>
                </c:pt>
                <c:pt idx="219">
                  <c:v>3.633755580948681</c:v>
                </c:pt>
                <c:pt idx="220">
                  <c:v>3.6263158941786782</c:v>
                </c:pt>
                <c:pt idx="221">
                  <c:v>3.6189066089307933</c:v>
                </c:pt>
                <c:pt idx="222">
                  <c:v>3.6115275392359156</c:v>
                </c:pt>
                <c:pt idx="223">
                  <c:v>3.6041785006386333</c:v>
                </c:pt>
                <c:pt idx="224">
                  <c:v>3.596859310181868</c:v>
                </c:pt>
                <c:pt idx="225">
                  <c:v>3.5895697863916909</c:v>
                </c:pt>
                <c:pt idx="226">
                  <c:v>3.5823097492623224</c:v>
                </c:pt>
                <c:pt idx="227">
                  <c:v>3.5750790202413203</c:v>
                </c:pt>
                <c:pt idx="228">
                  <c:v>3.5678774222149352</c:v>
                </c:pt>
                <c:pt idx="229">
                  <c:v>3.560704779493653</c:v>
                </c:pt>
                <c:pt idx="230">
                  <c:v>3.5535609177979075</c:v>
                </c:pt>
                <c:pt idx="231">
                  <c:v>3.5464456642439641</c:v>
                </c:pt>
                <c:pt idx="232">
                  <c:v>3.5393588473299737</c:v>
                </c:pt>
                <c:pt idx="233">
                  <c:v>3.5323002969221933</c:v>
                </c:pt>
                <c:pt idx="234">
                  <c:v>3.5252698442413704</c:v>
                </c:pt>
                <c:pt idx="235">
                  <c:v>3.5182673218492906</c:v>
                </c:pt>
                <c:pt idx="236">
                  <c:v>3.511292563635485</c:v>
                </c:pt>
                <c:pt idx="237">
                  <c:v>3.5043454048040981</c:v>
                </c:pt>
                <c:pt idx="238">
                  <c:v>3.4974256818609026</c:v>
                </c:pt>
                <c:pt idx="239">
                  <c:v>3.4905332326004785</c:v>
                </c:pt>
                <c:pt idx="240">
                  <c:v>3.4836678960935377</c:v>
                </c:pt>
                <c:pt idx="241">
                  <c:v>3.4768295126743967</c:v>
                </c:pt>
                <c:pt idx="242">
                  <c:v>3.4700179239286029</c:v>
                </c:pt>
                <c:pt idx="243">
                  <c:v>3.4632329726806983</c:v>
                </c:pt>
                <c:pt idx="244">
                  <c:v>3.4564745029821298</c:v>
                </c:pt>
                <c:pt idx="245">
                  <c:v>3.4497423600993042</c:v>
                </c:pt>
                <c:pt idx="246">
                  <c:v>3.4430363905017769</c:v>
                </c:pt>
                <c:pt idx="247">
                  <c:v>3.4363564418505819</c:v>
                </c:pt>
                <c:pt idx="248">
                  <c:v>3.4297023629866943</c:v>
                </c:pt>
                <c:pt idx="249">
                  <c:v>3.4230740039196301</c:v>
                </c:pt>
                <c:pt idx="250">
                  <c:v>3.4164712158161752</c:v>
                </c:pt>
                <c:pt idx="251">
                  <c:v>3.409893850989246</c:v>
                </c:pt>
                <c:pt idx="252">
                  <c:v>3.4033417628868787</c:v>
                </c:pt>
                <c:pt idx="253">
                  <c:v>3.3968148060813421</c:v>
                </c:pt>
                <c:pt idx="254">
                  <c:v>3.390312836258381</c:v>
                </c:pt>
                <c:pt idx="255">
                  <c:v>3.3838357102065775</c:v>
                </c:pt>
                <c:pt idx="256">
                  <c:v>3.3773832858068369</c:v>
                </c:pt>
                <c:pt idx="257">
                  <c:v>3.3709554220219955</c:v>
                </c:pt>
                <c:pt idx="258">
                  <c:v>3.3645519788865399</c:v>
                </c:pt>
                <c:pt idx="259">
                  <c:v>3.3581728174964516</c:v>
                </c:pt>
                <c:pt idx="260">
                  <c:v>3.3518177999991621</c:v>
                </c:pt>
                <c:pt idx="261">
                  <c:v>3.3454867895836209</c:v>
                </c:pt>
                <c:pt idx="262">
                  <c:v>3.3391796504704816</c:v>
                </c:pt>
                <c:pt idx="263">
                  <c:v>3.3328962479023923</c:v>
                </c:pt>
                <c:pt idx="264">
                  <c:v>3.3266364481343973</c:v>
                </c:pt>
                <c:pt idx="265">
                  <c:v>3.3204001184244509</c:v>
                </c:pt>
                <c:pt idx="266">
                  <c:v>3.3141871270240304</c:v>
                </c:pt>
                <c:pt idx="267">
                  <c:v>3.307997343168863</c:v>
                </c:pt>
                <c:pt idx="268">
                  <c:v>3.301830637069747</c:v>
                </c:pt>
                <c:pt idx="269">
                  <c:v>3.295686879903482</c:v>
                </c:pt>
                <c:pt idx="270">
                  <c:v>3.2895659438039</c:v>
                </c:pt>
                <c:pt idx="271">
                  <c:v>3.2834677018529921</c:v>
                </c:pt>
                <c:pt idx="272">
                  <c:v>3.2773920280721383</c:v>
                </c:pt>
                <c:pt idx="273">
                  <c:v>3.27133879741343</c:v>
                </c:pt>
                <c:pt idx="274">
                  <c:v>3.2653078857510929</c:v>
                </c:pt>
                <c:pt idx="275">
                  <c:v>3.2592991698730023</c:v>
                </c:pt>
                <c:pt idx="276">
                  <c:v>3.2533125274722905</c:v>
                </c:pt>
                <c:pt idx="277">
                  <c:v>3.2473478371390514</c:v>
                </c:pt>
                <c:pt idx="278">
                  <c:v>3.2414049783521306</c:v>
                </c:pt>
                <c:pt idx="279">
                  <c:v>3.235483831471007</c:v>
                </c:pt>
                <c:pt idx="280">
                  <c:v>3.2295842777277675</c:v>
                </c:pt>
                <c:pt idx="281">
                  <c:v>3.2237061992191625</c:v>
                </c:pt>
                <c:pt idx="282">
                  <c:v>3.2178494788987537</c:v>
                </c:pt>
                <c:pt idx="283">
                  <c:v>3.2120140005691447</c:v>
                </c:pt>
                <c:pt idx="284">
                  <c:v>3.206199648874295</c:v>
                </c:pt>
                <c:pt idx="285">
                  <c:v>3.2004063092919206</c:v>
                </c:pt>
                <c:pt idx="286">
                  <c:v>3.1946338681259725</c:v>
                </c:pt>
                <c:pt idx="287">
                  <c:v>3.1888822124992022</c:v>
                </c:pt>
                <c:pt idx="288">
                  <c:v>3.1831512303458021</c:v>
                </c:pt>
                <c:pt idx="289">
                  <c:v>3.1774408104041258</c:v>
                </c:pt>
                <c:pt idx="290">
                  <c:v>3.1717508422094909</c:v>
                </c:pt>
                <c:pt idx="291">
                  <c:v>3.1660812160870528</c:v>
                </c:pt>
                <c:pt idx="292">
                  <c:v>3.1604318231447612</c:v>
                </c:pt>
                <c:pt idx="293">
                  <c:v>3.1548025552663868</c:v>
                </c:pt>
                <c:pt idx="294">
                  <c:v>3.1491933051046228</c:v>
                </c:pt>
                <c:pt idx="295">
                  <c:v>3.1436039660742647</c:v>
                </c:pt>
                <c:pt idx="296">
                  <c:v>3.1380344323454565</c:v>
                </c:pt>
                <c:pt idx="297">
                  <c:v>3.1324845988370131</c:v>
                </c:pt>
                <c:pt idx="298">
                  <c:v>3.1269543612098105</c:v>
                </c:pt>
                <c:pt idx="299">
                  <c:v>3.1214436158602465</c:v>
                </c:pt>
                <c:pt idx="300">
                  <c:v>3.1159522599137723</c:v>
                </c:pt>
                <c:pt idx="301">
                  <c:v>3.1104801912184894</c:v>
                </c:pt>
                <c:pt idx="302">
                  <c:v>3.1050273083388178</c:v>
                </c:pt>
                <c:pt idx="303">
                  <c:v>3.0995935105492247</c:v>
                </c:pt>
              </c:numCache>
            </c:numRef>
          </c:xVal>
          <c:yVal>
            <c:numRef>
              <c:f>'SO2H Data'!$Z$5:$Z$308</c:f>
              <c:numCache>
                <c:formatCode>0.00E+00</c:formatCode>
                <c:ptCount val="304"/>
                <c:pt idx="0">
                  <c:v>0.99820311218840985</c:v>
                </c:pt>
                <c:pt idx="1">
                  <c:v>1</c:v>
                </c:pt>
                <c:pt idx="2">
                  <c:v>0.99613883939002001</c:v>
                </c:pt>
                <c:pt idx="3">
                  <c:v>0.98689057661315949</c:v>
                </c:pt>
                <c:pt idx="4">
                  <c:v>0.97261535498966256</c:v>
                </c:pt>
                <c:pt idx="5">
                  <c:v>0.95374808163921521</c:v>
                </c:pt>
                <c:pt idx="6">
                  <c:v>0.9307826933035781</c:v>
                </c:pt>
                <c:pt idx="7">
                  <c:v>0.90425581418735157</c:v>
                </c:pt>
                <c:pt idx="8">
                  <c:v>0.87473045518983927</c:v>
                </c:pt>
                <c:pt idx="9">
                  <c:v>0.84278033348989867</c:v>
                </c:pt>
                <c:pt idx="10">
                  <c:v>0.80897530162983788</c:v>
                </c:pt>
                <c:pt idx="11">
                  <c:v>0.77386827360604216</c:v>
                </c:pt>
                <c:pt idx="12">
                  <c:v>0.73798392918153721</c:v>
                </c:pt>
                <c:pt idx="13">
                  <c:v>0.70180937301850954</c:v>
                </c:pt>
                <c:pt idx="14">
                  <c:v>0.66578682748950824</c:v>
                </c:pt>
                <c:pt idx="15">
                  <c:v>0.63030835108879546</c:v>
                </c:pt>
                <c:pt idx="16">
                  <c:v>0.59571250084481497</c:v>
                </c:pt>
                <c:pt idx="17">
                  <c:v>0.56228279840779727</c:v>
                </c:pt>
                <c:pt idx="18">
                  <c:v>0.5302478158396905</c:v>
                </c:pt>
                <c:pt idx="19">
                  <c:v>0.4997826679585074</c:v>
                </c:pt>
                <c:pt idx="20">
                  <c:v>0.47101168210364619</c:v>
                </c:pt>
                <c:pt idx="21">
                  <c:v>0.44401201165632337</c:v>
                </c:pt>
                <c:pt idx="22">
                  <c:v>0.41881796458716919</c:v>
                </c:pt>
                <c:pt idx="23">
                  <c:v>0.39542583065636489</c:v>
                </c:pt>
                <c:pt idx="24">
                  <c:v>0.37379900867710936</c:v>
                </c:pt>
                <c:pt idx="25">
                  <c:v>0.35387325666040198</c:v>
                </c:pt>
                <c:pt idx="26">
                  <c:v>0.33556191111820372</c:v>
                </c:pt>
                <c:pt idx="27">
                  <c:v>0.31876094601418475</c:v>
                </c:pt>
                <c:pt idx="28">
                  <c:v>0.30335376579656531</c:v>
                </c:pt>
                <c:pt idx="29">
                  <c:v>0.2892156498659863</c:v>
                </c:pt>
                <c:pt idx="30">
                  <c:v>0.27621778719677792</c:v>
                </c:pt>
                <c:pt idx="31">
                  <c:v>0.26423085930842261</c:v>
                </c:pt>
                <c:pt idx="32">
                  <c:v>0.2531281471971053</c:v>
                </c:pt>
                <c:pt idx="33">
                  <c:v>0.24278815312046179</c:v>
                </c:pt>
                <c:pt idx="34">
                  <c:v>0.23309674129894245</c:v>
                </c:pt>
                <c:pt idx="35">
                  <c:v>0.22394881272317008</c:v>
                </c:pt>
                <c:pt idx="36">
                  <c:v>0.21524953843812825</c:v>
                </c:pt>
                <c:pt idx="37">
                  <c:v>0.20691518302656511</c:v>
                </c:pt>
                <c:pt idx="38">
                  <c:v>0.19887355565645093</c:v>
                </c:pt>
                <c:pt idx="39">
                  <c:v>0.19106413011305323</c:v>
                </c:pt>
                <c:pt idx="40">
                  <c:v>0.18343787782635168</c:v>
                </c:pt>
                <c:pt idx="41">
                  <c:v>0.17595685915219619</c:v>
                </c:pt>
                <c:pt idx="42">
                  <c:v>0.16859361819437091</c:v>
                </c:pt>
                <c:pt idx="43">
                  <c:v>0.16133042539408107</c:v>
                </c:pt>
                <c:pt idx="44">
                  <c:v>0.15415841009645487</c:v>
                </c:pt>
                <c:pt idx="45">
                  <c:v>0.14707662247072242</c:v>
                </c:pt>
                <c:pt idx="46">
                  <c:v>0.14009106065644916</c:v>
                </c:pt>
                <c:pt idx="47">
                  <c:v>0.13321369498090405</c:v>
                </c:pt>
                <c:pt idx="48">
                  <c:v>0.12646151669154226</c:v>
                </c:pt>
                <c:pt idx="49">
                  <c:v>0.1198556340197225</c:v>
                </c:pt>
                <c:pt idx="50">
                  <c:v>0.11342043367838514</c:v>
                </c:pt>
                <c:pt idx="51">
                  <c:v>0.10718282122976953</c:v>
                </c:pt>
                <c:pt idx="52">
                  <c:v>0.10117154925936571</c:v>
                </c:pt>
                <c:pt idx="53">
                  <c:v>9.5416638064343737E-2</c:v>
                </c:pt>
                <c:pt idx="54">
                  <c:v>8.9948889697359757E-2</c:v>
                </c:pt>
                <c:pt idx="55">
                  <c:v>8.4799492769797008E-2</c:v>
                </c:pt>
                <c:pt idx="56">
                  <c:v>7.9999712464508752E-2</c:v>
                </c:pt>
                <c:pt idx="57">
                  <c:v>7.5580657770353207E-2</c:v>
                </c:pt>
                <c:pt idx="58">
                  <c:v>7.1573116044889279E-2</c:v>
                </c:pt>
                <c:pt idx="59">
                  <c:v>6.8007443638240045E-2</c:v>
                </c:pt>
                <c:pt idx="60">
                  <c:v>6.4913500454812686E-2</c:v>
                </c:pt>
                <c:pt idx="61">
                  <c:v>6.2320615964204608E-2</c:v>
                </c:pt>
                <c:pt idx="62">
                  <c:v>6.0257574260440178E-2</c:v>
                </c:pt>
                <c:pt idx="63">
                  <c:v>5.8752606264456969E-2</c:v>
                </c:pt>
                <c:pt idx="64">
                  <c:v>5.7833378017474187E-2</c:v>
                </c:pt>
                <c:pt idx="65">
                  <c:v>5.7526965166421362E-2</c:v>
                </c:pt>
                <c:pt idx="66">
                  <c:v>5.7859805140230494E-2</c:v>
                </c:pt>
                <c:pt idx="67">
                  <c:v>5.8857620098292859E-2</c:v>
                </c:pt>
                <c:pt idx="68">
                  <c:v>6.0545305443110965E-2</c:v>
                </c:pt>
                <c:pt idx="69">
                  <c:v>6.2946780471603153E-2</c:v>
                </c:pt>
                <c:pt idx="70">
                  <c:v>6.6084799541589204E-2</c:v>
                </c:pt>
                <c:pt idx="71">
                  <c:v>6.9980723902286879E-2</c:v>
                </c:pt>
                <c:pt idx="72">
                  <c:v>7.4654256035126182E-2</c:v>
                </c:pt>
                <c:pt idx="73">
                  <c:v>8.0123139934516974E-2</c:v>
                </c:pt>
                <c:pt idx="74">
                  <c:v>8.6402832191743953E-2</c:v>
                </c:pt>
                <c:pt idx="75">
                  <c:v>9.3506150000229118E-2</c:v>
                </c:pt>
                <c:pt idx="76">
                  <c:v>0.10144290325273904</c:v>
                </c:pt>
                <c:pt idx="77">
                  <c:v>0.11021951873314997</c:v>
                </c:pt>
                <c:pt idx="78">
                  <c:v>0.11983866500448107</c:v>
                </c:pt>
                <c:pt idx="79">
                  <c:v>0.13029888695503519</c:v>
                </c:pt>
                <c:pt idx="80">
                  <c:v>0.14159425908412765</c:v>
                </c:pt>
                <c:pt idx="81">
                  <c:v>0.15371406649326136</c:v>
                </c:pt>
                <c:pt idx="82">
                  <c:v>0.16664252220635714</c:v>
                </c:pt>
                <c:pt idx="83">
                  <c:v>0.18035852888892356</c:v>
                </c:pt>
                <c:pt idx="84">
                  <c:v>0.19483549228864763</c:v>
                </c:pt>
                <c:pt idx="85">
                  <c:v>0.21004119280140934</c:v>
                </c:pt>
                <c:pt idx="86">
                  <c:v>0.22593772050258107</c:v>
                </c:pt>
                <c:pt idx="87">
                  <c:v>0.24248147780116228</c:v>
                </c:pt>
                <c:pt idx="88">
                  <c:v>0.25962325260401303</c:v>
                </c:pt>
                <c:pt idx="89">
                  <c:v>0.27730836354935795</c:v>
                </c:pt>
                <c:pt idx="90">
                  <c:v>0.2954768775144625</c:v>
                </c:pt>
                <c:pt idx="91">
                  <c:v>0.31406389825211234</c:v>
                </c:pt>
                <c:pt idx="92">
                  <c:v>0.33299992369425352</c:v>
                </c:pt>
                <c:pt idx="93">
                  <c:v>0.35221126820677112</c:v>
                </c:pt>
                <c:pt idx="94">
                  <c:v>0.37162054491198482</c:v>
                </c:pt>
                <c:pt idx="95">
                  <c:v>0.3911472021387164</c:v>
                </c:pt>
                <c:pt idx="96">
                  <c:v>0.41070810713214251</c:v>
                </c:pt>
                <c:pt idx="97">
                  <c:v>0.43021816937396934</c:v>
                </c:pt>
                <c:pt idx="98">
                  <c:v>0.44959099523910129</c:v>
                </c:pt>
                <c:pt idx="99">
                  <c:v>0.46873956525663008</c:v>
                </c:pt>
                <c:pt idx="100">
                  <c:v>0.48757692495442195</c:v>
                </c:pt>
                <c:pt idx="101">
                  <c:v>0.50601688014848911</c:v>
                </c:pt>
                <c:pt idx="102">
                  <c:v>0.52397468758676768</c:v>
                </c:pt>
                <c:pt idx="103">
                  <c:v>0.54136773206594591</c:v>
                </c:pt>
                <c:pt idx="104">
                  <c:v>0.55811618149832254</c:v>
                </c:pt>
                <c:pt idx="105">
                  <c:v>0.57414361190205754</c:v>
                </c:pt>
                <c:pt idx="106">
                  <c:v>0.58937759490620201</c:v>
                </c:pt>
                <c:pt idx="107">
                  <c:v>0.6037502410860256</c:v>
                </c:pt>
                <c:pt idx="108">
                  <c:v>0.61719869325501309</c:v>
                </c:pt>
                <c:pt idx="109">
                  <c:v>0.62966556471940238</c:v>
                </c:pt>
                <c:pt idx="110">
                  <c:v>0.64109931842935342</c:v>
                </c:pt>
                <c:pt idx="111">
                  <c:v>0.65145458391838051</c:v>
                </c:pt>
                <c:pt idx="112">
                  <c:v>0.6606924098911009</c:v>
                </c:pt>
                <c:pt idx="113">
                  <c:v>0.66878045128021868</c:v>
                </c:pt>
                <c:pt idx="114">
                  <c:v>0.67569309053051752</c:v>
                </c:pt>
                <c:pt idx="115">
                  <c:v>0.6814114937650666</c:v>
                </c:pt>
                <c:pt idx="116">
                  <c:v>0.68592360333341607</c:v>
                </c:pt>
                <c:pt idx="117">
                  <c:v>0.68922406902133626</c:v>
                </c:pt>
                <c:pt idx="118">
                  <c:v>0.69131412090747768</c:v>
                </c:pt>
                <c:pt idx="119">
                  <c:v>0.69220138747599547</c:v>
                </c:pt>
                <c:pt idx="120">
                  <c:v>0.69189966313059981</c:v>
                </c:pt>
                <c:pt idx="121">
                  <c:v>0.69042862970094376</c:v>
                </c:pt>
                <c:pt idx="122">
                  <c:v>0.68781353688514968</c:v>
                </c:pt>
                <c:pt idx="123">
                  <c:v>0.68408484683300963</c:v>
                </c:pt>
                <c:pt idx="124">
                  <c:v>0.67927784824442594</c:v>
                </c:pt>
                <c:pt idx="125">
                  <c:v>0.67343224544124325</c:v>
                </c:pt>
                <c:pt idx="126">
                  <c:v>0.66659172787123733</c:v>
                </c:pt>
                <c:pt idx="127">
                  <c:v>0.65880352542782283</c:v>
                </c:pt>
                <c:pt idx="128">
                  <c:v>0.65011795482350965</c:v>
                </c:pt>
                <c:pt idx="129">
                  <c:v>0.64058796204758617</c:v>
                </c:pt>
                <c:pt idx="130">
                  <c:v>0.63026866567621009</c:v>
                </c:pt>
                <c:pt idx="131">
                  <c:v>0.61921690549453412</c:v>
                </c:pt>
                <c:pt idx="132">
                  <c:v>0.60749080054382132</c:v>
                </c:pt>
                <c:pt idx="133">
                  <c:v>0.59514932032999035</c:v>
                </c:pt>
                <c:pt idx="134">
                  <c:v>0.58225187253167521</c:v>
                </c:pt>
                <c:pt idx="135">
                  <c:v>0.56885791013341813</c:v>
                </c:pt>
                <c:pt idx="136">
                  <c:v>0.55502656049011478</c:v>
                </c:pt>
                <c:pt idx="137">
                  <c:v>0.54081627840935453</c:v>
                </c:pt>
                <c:pt idx="138">
                  <c:v>0.5262845249245417</c:v>
                </c:pt>
                <c:pt idx="139">
                  <c:v>0.51148747302940556</c:v>
                </c:pt>
                <c:pt idx="140">
                  <c:v>0.49647974125843025</c:v>
                </c:pt>
                <c:pt idx="141">
                  <c:v>0.48131415563162716</c:v>
                </c:pt>
                <c:pt idx="142">
                  <c:v>0.46604154013997368</c:v>
                </c:pt>
                <c:pt idx="143">
                  <c:v>0.45071053563153674</c:v>
                </c:pt>
                <c:pt idx="144">
                  <c:v>0.435367446670546</c:v>
                </c:pt>
                <c:pt idx="145">
                  <c:v>0.42005611568355838</c:v>
                </c:pt>
                <c:pt idx="146">
                  <c:v>0.40481782347897077</c:v>
                </c:pt>
                <c:pt idx="147">
                  <c:v>0.3896912150292034</c:v>
                </c:pt>
                <c:pt idx="148">
                  <c:v>0.37471224923807372</c:v>
                </c:pt>
                <c:pt idx="149">
                  <c:v>0.35991417127918057</c:v>
                </c:pt>
                <c:pt idx="150">
                  <c:v>0.34532750598282597</c:v>
                </c:pt>
                <c:pt idx="151">
                  <c:v>0.33098007066827373</c:v>
                </c:pt>
                <c:pt idx="152">
                  <c:v>0.31689700576311658</c:v>
                </c:pt>
                <c:pt idx="153">
                  <c:v>0.30310082152035583</c:v>
                </c:pt>
                <c:pt idx="154">
                  <c:v>0.2896114591346251</c:v>
                </c:pt>
                <c:pt idx="155">
                  <c:v>0.27644636456971089</c:v>
                </c:pt>
                <c:pt idx="156">
                  <c:v>0.26362057343784545</c:v>
                </c:pt>
                <c:pt idx="157">
                  <c:v>0.25114680531528538</c:v>
                </c:pt>
                <c:pt idx="158">
                  <c:v>0.239035565936072</c:v>
                </c:pt>
                <c:pt idx="159">
                  <c:v>0.22729525577448587</c:v>
                </c:pt>
                <c:pt idx="160">
                  <c:v>0.21593228360485209</c:v>
                </c:pt>
                <c:pt idx="161">
                  <c:v>0.20495118371269608</c:v>
                </c:pt>
                <c:pt idx="162">
                  <c:v>0.1943547355221292</c:v>
                </c:pt>
                <c:pt idx="163">
                  <c:v>0.1841440844993715</c:v>
                </c:pt>
                <c:pt idx="164">
                  <c:v>0.17431886328932139</c:v>
                </c:pt>
                <c:pt idx="165">
                  <c:v>0.16487731214035217</c:v>
                </c:pt>
                <c:pt idx="166">
                  <c:v>0.15581639777024894</c:v>
                </c:pt>
                <c:pt idx="167">
                  <c:v>0.14713192992264687</c:v>
                </c:pt>
                <c:pt idx="168">
                  <c:v>0.13881867495730796</c:v>
                </c:pt>
                <c:pt idx="169">
                  <c:v>0.13087046590842757</c:v>
                </c:pt>
                <c:pt idx="170">
                  <c:v>0.12328030853206896</c:v>
                </c:pt>
                <c:pt idx="171">
                  <c:v>0.11604048294639163</c:v>
                </c:pt>
                <c:pt idx="172">
                  <c:v>0.10914264054591206</c:v>
                </c:pt>
                <c:pt idx="173">
                  <c:v>0.10257789594354463</c:v>
                </c:pt>
                <c:pt idx="174">
                  <c:v>9.6336913761241677E-2</c:v>
                </c:pt>
                <c:pt idx="175">
                  <c:v>9.04099901515759E-2</c:v>
                </c:pt>
                <c:pt idx="176">
                  <c:v>8.4787128988590754E-2</c:v>
                </c:pt>
                <c:pt idx="177">
                  <c:v>7.945811271671141E-2</c:v>
                </c:pt>
                <c:pt idx="178">
                  <c:v>7.441256789148884E-2</c:v>
                </c:pt>
                <c:pt idx="179">
                  <c:v>6.9640025485687249E-2</c:v>
                </c:pt>
                <c:pt idx="180">
                  <c:v>6.5129976068874704E-2</c:v>
                </c:pt>
                <c:pt idx="181">
                  <c:v>6.0871919998356706E-2</c:v>
                </c:pt>
                <c:pt idx="182">
                  <c:v>5.6855412784585932E-2</c:v>
                </c:pt>
                <c:pt idx="183">
                  <c:v>5.3070105814834768E-2</c:v>
                </c:pt>
                <c:pt idx="184">
                  <c:v>4.9505782635901864E-2</c:v>
                </c:pt>
                <c:pt idx="185">
                  <c:v>4.6152391009563552E-2</c:v>
                </c:pt>
                <c:pt idx="186">
                  <c:v>4.3000070964251708E-2</c:v>
                </c:pt>
                <c:pt idx="187">
                  <c:v>4.003917907294368E-2</c:v>
                </c:pt>
                <c:pt idx="188">
                  <c:v>3.7260309191115476E-2</c:v>
                </c:pt>
                <c:pt idx="189">
                  <c:v>3.4654309889759628E-2</c:v>
                </c:pt>
                <c:pt idx="190">
                  <c:v>3.221229881773368E-2</c:v>
                </c:pt>
                <c:pt idx="191">
                  <c:v>2.9925674224690668E-2</c:v>
                </c:pt>
                <c:pt idx="192">
                  <c:v>2.7786123871476984E-2</c:v>
                </c:pt>
                <c:pt idx="193">
                  <c:v>2.5785631548823754E-2</c:v>
                </c:pt>
                <c:pt idx="194">
                  <c:v>2.3916481418205109E-2</c:v>
                </c:pt>
                <c:pt idx="195">
                  <c:v>2.217126038049216E-2</c:v>
                </c:pt>
                <c:pt idx="196">
                  <c:v>2.0542858669321287E-2</c:v>
                </c:pt>
                <c:pt idx="197">
                  <c:v>1.9024468856555291E-2</c:v>
                </c:pt>
                <c:pt idx="198">
                  <c:v>1.7609583447393745E-2</c:v>
                </c:pt>
                <c:pt idx="199">
                  <c:v>1.6291991232473355E-2</c:v>
                </c:pt>
                <c:pt idx="200">
                  <c:v>1.5065772554079176E-2</c:v>
                </c:pt>
                <c:pt idx="201">
                  <c:v>1.3925293633072728E-2</c:v>
                </c:pt>
                <c:pt idx="202">
                  <c:v>1.2865200093051338E-2</c:v>
                </c:pt>
                <c:pt idx="203">
                  <c:v>1.1880409807900704E-2</c:v>
                </c:pt>
                <c:pt idx="204">
                  <c:v>1.0966105189157419E-2</c:v>
                </c:pt>
                <c:pt idx="205">
                  <c:v>1.0117725019797321E-2</c:v>
                </c:pt>
                <c:pt idx="206">
                  <c:v>9.3309559318763384E-3</c:v>
                </c:pt>
                <c:pt idx="207">
                  <c:v>8.6017236164149628E-3</c:v>
                </c:pt>
                <c:pt idx="208">
                  <c:v>7.926183845472284E-3</c:v>
                </c:pt>
                <c:pt idx="209">
                  <c:v>7.3007133781624782E-3</c:v>
                </c:pt>
                <c:pt idx="210">
                  <c:v>6.7219008147680389E-3</c:v>
                </c:pt>
                <c:pt idx="211">
                  <c:v>6.1865374558645915E-3</c:v>
                </c:pt>
                <c:pt idx="212">
                  <c:v>5.6916082166287314E-3</c:v>
                </c:pt>
                <c:pt idx="213">
                  <c:v>5.2342826402144828E-3</c:v>
                </c:pt>
                <c:pt idx="214">
                  <c:v>4.8119060482128559E-3</c:v>
                </c:pt>
                <c:pt idx="215">
                  <c:v>4.4219908608467929E-3</c:v>
                </c:pt>
                <c:pt idx="216">
                  <c:v>4.0622081145464664E-3</c:v>
                </c:pt>
                <c:pt idx="217">
                  <c:v>3.7303792000215026E-3</c:v>
                </c:pt>
                <c:pt idx="218">
                  <c:v>3.4244678397518644E-3</c:v>
                </c:pt>
                <c:pt idx="219">
                  <c:v>3.1425723201459472E-3</c:v>
                </c:pt>
                <c:pt idx="220">
                  <c:v>2.8829179900396488E-3</c:v>
                </c:pt>
                <c:pt idx="221">
                  <c:v>2.6438500342895539E-3</c:v>
                </c:pt>
                <c:pt idx="222">
                  <c:v>2.4238265284596315E-3</c:v>
                </c:pt>
                <c:pt idx="223">
                  <c:v>2.2214117780051902E-3</c:v>
                </c:pt>
                <c:pt idx="224">
                  <c:v>2.0352699434464656E-3</c:v>
                </c:pt>
                <c:pt idx="225">
                  <c:v>1.8641589509075204E-3</c:v>
                </c:pt>
                <c:pt idx="226">
                  <c:v>1.7069246858738647E-3</c:v>
                </c:pt>
                <c:pt idx="227">
                  <c:v>1.5624954665939728E-3</c:v>
                </c:pt>
                <c:pt idx="228">
                  <c:v>1.4298767922071875E-3</c:v>
                </c:pt>
                <c:pt idx="229">
                  <c:v>1.3081463598509401E-3</c:v>
                </c:pt>
                <c:pt idx="230">
                  <c:v>1.1964493439226317E-3</c:v>
                </c:pt>
                <c:pt idx="231">
                  <c:v>1.0939939301370181E-3</c:v>
                </c:pt>
                <c:pt idx="232">
                  <c:v>1.0000470963571347E-3</c:v>
                </c:pt>
                <c:pt idx="233">
                  <c:v>9.1393063176630504E-4</c:v>
                </c:pt>
                <c:pt idx="234">
                  <c:v>8.3501738561095426E-4</c:v>
                </c:pt>
                <c:pt idx="235">
                  <c:v>7.6272773655152934E-4</c:v>
                </c:pt>
                <c:pt idx="236">
                  <c:v>6.9652627342791978E-4</c:v>
                </c:pt>
                <c:pt idx="237">
                  <c:v>6.3591867833556737E-4</c:v>
                </c:pt>
                <c:pt idx="238">
                  <c:v>5.8044880270747851E-4</c:v>
                </c:pt>
                <c:pt idx="239">
                  <c:v>5.2969592738385163E-4</c:v>
                </c:pt>
                <c:pt idx="240">
                  <c:v>4.832721975697857E-4</c:v>
                </c:pt>
                <c:pt idx="241">
                  <c:v>4.4082022387658629E-4</c:v>
                </c:pt>
                <c:pt idx="242">
                  <c:v>4.0201084073626013E-4</c:v>
                </c:pt>
                <c:pt idx="243">
                  <c:v>3.6654101378666865E-4</c:v>
                </c:pt>
                <c:pt idx="244">
                  <c:v>3.341318879830251E-4</c:v>
                </c:pt>
                <c:pt idx="245">
                  <c:v>3.0452696854633754E-4</c:v>
                </c:pt>
                <c:pt idx="246">
                  <c:v>2.7749042703044239E-4</c:v>
                </c:pt>
                <c:pt idx="247">
                  <c:v>2.528055252211605E-4</c:v>
                </c:pt>
                <c:pt idx="248">
                  <c:v>2.3027314971794076E-4</c:v>
                </c:pt>
                <c:pt idx="249">
                  <c:v>2.0971045048879695E-4</c:v>
                </c:pt>
                <c:pt idx="250">
                  <c:v>1.909495769245258E-4</c:v>
                </c:pt>
                <c:pt idx="251">
                  <c:v>1.7383650519186755E-4</c:v>
                </c:pt>
                <c:pt idx="252">
                  <c:v>1.5822995108294414E-4</c:v>
                </c:pt>
                <c:pt idx="253">
                  <c:v>1.4400036275501353E-4</c:v>
                </c:pt>
                <c:pt idx="254">
                  <c:v>1.3102898810094034E-4</c:v>
                </c:pt>
                <c:pt idx="255">
                  <c:v>1.1920701177300645E-4</c:v>
                </c:pt>
                <c:pt idx="256">
                  <c:v>1.08434757100766E-4</c:v>
                </c:pt>
                <c:pt idx="257">
                  <c:v>9.8620948507116939E-5</c:v>
                </c:pt>
                <c:pt idx="258">
                  <c:v>8.9682030193530008E-5</c:v>
                </c:pt>
                <c:pt idx="259">
                  <c:v>8.1541537173253874E-5</c:v>
                </c:pt>
                <c:pt idx="260">
                  <c:v>7.4129514928016602E-5</c:v>
                </c:pt>
                <c:pt idx="261">
                  <c:v>6.7381984220308644E-5</c:v>
                </c:pt>
                <c:pt idx="262">
                  <c:v>6.1240447807137932E-5</c:v>
                </c:pt>
                <c:pt idx="263">
                  <c:v>5.5651436019228318E-5</c:v>
                </c:pt>
                <c:pt idx="264">
                  <c:v>5.0566088276535187E-5</c:v>
                </c:pt>
                <c:pt idx="265">
                  <c:v>4.593976799152432E-5</c:v>
                </c:pt>
                <c:pt idx="266">
                  <c:v>4.1731708251795262E-5</c:v>
                </c:pt>
                <c:pt idx="267">
                  <c:v>3.7904686067031001E-5</c:v>
                </c:pt>
                <c:pt idx="268">
                  <c:v>3.4424722922494756E-5</c:v>
                </c:pt>
                <c:pt idx="269">
                  <c:v>3.126080968917394E-5</c:v>
                </c:pt>
                <c:pt idx="270">
                  <c:v>2.8384654000536365E-5</c:v>
                </c:pt>
                <c:pt idx="271">
                  <c:v>2.5770448359803571E-5</c:v>
                </c:pt>
                <c:pt idx="272">
                  <c:v>2.3394657339996054E-5</c:v>
                </c:pt>
                <c:pt idx="273">
                  <c:v>2.1235822401497176E-5</c:v>
                </c:pt>
                <c:pt idx="274">
                  <c:v>1.9274382937404187E-5</c:v>
                </c:pt>
                <c:pt idx="275">
                  <c:v>1.7492512263837416E-5</c:v>
                </c:pt>
                <c:pt idx="276">
                  <c:v>1.5873967306587316E-5</c:v>
                </c:pt>
                <c:pt idx="277">
                  <c:v>1.4403950979216729E-5</c:v>
                </c:pt>
                <c:pt idx="278">
                  <c:v>1.3068986149385248E-5</c:v>
                </c:pt>
                <c:pt idx="279">
                  <c:v>1.1856800303967725E-5</c:v>
                </c:pt>
                <c:pt idx="280">
                  <c:v>1.0756219976501617E-5</c:v>
                </c:pt>
                <c:pt idx="281">
                  <c:v>9.7570742485116442E-6</c:v>
                </c:pt>
                <c:pt idx="282">
                  <c:v>8.8501064481119166E-6</c:v>
                </c:pt>
                <c:pt idx="283">
                  <c:v>8.0268934643363739E-6</c:v>
                </c:pt>
                <c:pt idx="284">
                  <c:v>7.2797720015742465E-6</c:v>
                </c:pt>
                <c:pt idx="285">
                  <c:v>6.6017712096657629E-6</c:v>
                </c:pt>
                <c:pt idx="286">
                  <c:v>5.9865511551460382E-6</c:v>
                </c:pt>
                <c:pt idx="287">
                  <c:v>5.4283466290576726E-6</c:v>
                </c:pt>
                <c:pt idx="288">
                  <c:v>4.9219158594463579E-6</c:v>
                </c:pt>
                <c:pt idx="289">
                  <c:v>4.462493705205848E-6</c:v>
                </c:pt>
                <c:pt idx="290">
                  <c:v>4.0457489592519215E-6</c:v>
                </c:pt>
                <c:pt idx="291">
                  <c:v>3.6677453804527051E-6</c:v>
                </c:pt>
                <c:pt idx="292">
                  <c:v>3.324906193473458E-6</c:v>
                </c:pt>
                <c:pt idx="293">
                  <c:v>3.013981675963217E-6</c:v>
                </c:pt>
                <c:pt idx="294">
                  <c:v>2.7320196577633168E-6</c:v>
                </c:pt>
                <c:pt idx="295">
                  <c:v>2.4763386114305522E-6</c:v>
                </c:pt>
                <c:pt idx="296">
                  <c:v>2.2445031416506083E-6</c:v>
                </c:pt>
                <c:pt idx="297">
                  <c:v>2.0343016597369317E-6</c:v>
                </c:pt>
                <c:pt idx="298">
                  <c:v>1.843726055066786E-6</c:v>
                </c:pt>
                <c:pt idx="299">
                  <c:v>1.6709531710301324E-6</c:v>
                </c:pt>
                <c:pt idx="300">
                  <c:v>1.5143279657606324E-6</c:v>
                </c:pt>
                <c:pt idx="301">
                  <c:v>1.3723481523961223E-6</c:v>
                </c:pt>
                <c:pt idx="302">
                  <c:v>1.2436502504510184E-6</c:v>
                </c:pt>
                <c:pt idx="303">
                  <c:v>1.1269968858089711E-6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1A-4044-A243-DECFA0B1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>
                    <a:outerShdw blurRad="50800" dist="50800" dir="5400000" algn="ctr" rotWithShape="0">
                      <a:schemeClr val="bg1"/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'SO2H Data'!$S$5:$S$155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2.8628041825095001</c:v>
                      </c:pt>
                      <c:pt idx="1">
                        <c:v>2.9128688212927698</c:v>
                      </c:pt>
                      <c:pt idx="2">
                        <c:v>2.96293346007604</c:v>
                      </c:pt>
                      <c:pt idx="3">
                        <c:v>3.0129980988593101</c:v>
                      </c:pt>
                      <c:pt idx="4">
                        <c:v>3.0630627376425799</c:v>
                      </c:pt>
                      <c:pt idx="5">
                        <c:v>3.11312737642585</c:v>
                      </c:pt>
                      <c:pt idx="6">
                        <c:v>3.1631920152091202</c:v>
                      </c:pt>
                      <c:pt idx="7">
                        <c:v>3.2132566539923899</c:v>
                      </c:pt>
                      <c:pt idx="8">
                        <c:v>3.2633212927756601</c:v>
                      </c:pt>
                      <c:pt idx="9">
                        <c:v>3.3133859315589298</c:v>
                      </c:pt>
                      <c:pt idx="10">
                        <c:v>3.3634505703422</c:v>
                      </c:pt>
                      <c:pt idx="11">
                        <c:v>3.4135152091254701</c:v>
                      </c:pt>
                      <c:pt idx="12">
                        <c:v>3.4635798479087399</c:v>
                      </c:pt>
                      <c:pt idx="13">
                        <c:v>3.51364448669201</c:v>
                      </c:pt>
                      <c:pt idx="14">
                        <c:v>3.5568821292775601</c:v>
                      </c:pt>
                      <c:pt idx="15">
                        <c:v>3.5910171102661499</c:v>
                      </c:pt>
                      <c:pt idx="16">
                        <c:v>3.62060076045627</c:v>
                      </c:pt>
                      <c:pt idx="17">
                        <c:v>3.6456330798479</c:v>
                      </c:pt>
                      <c:pt idx="18">
                        <c:v>3.6661140684410598</c:v>
                      </c:pt>
                      <c:pt idx="19">
                        <c:v>3.6843193916349799</c:v>
                      </c:pt>
                      <c:pt idx="20">
                        <c:v>3.7025247148288898</c:v>
                      </c:pt>
                      <c:pt idx="21">
                        <c:v>3.7184543726235701</c:v>
                      </c:pt>
                      <c:pt idx="22">
                        <c:v>3.7321083650190099</c:v>
                      </c:pt>
                      <c:pt idx="23">
                        <c:v>3.7457623574144399</c:v>
                      </c:pt>
                      <c:pt idx="24">
                        <c:v>3.75941634980988</c:v>
                      </c:pt>
                      <c:pt idx="25">
                        <c:v>3.7730703422053198</c:v>
                      </c:pt>
                      <c:pt idx="26">
                        <c:v>3.78672433460076</c:v>
                      </c:pt>
                      <c:pt idx="27">
                        <c:v>3.8003783269961899</c:v>
                      </c:pt>
                      <c:pt idx="28">
                        <c:v>3.8140323193916301</c:v>
                      </c:pt>
                      <c:pt idx="29">
                        <c:v>3.8276863117870699</c:v>
                      </c:pt>
                      <c:pt idx="30">
                        <c:v>3.8413403041824998</c:v>
                      </c:pt>
                      <c:pt idx="31">
                        <c:v>3.85499429657794</c:v>
                      </c:pt>
                      <c:pt idx="32">
                        <c:v>3.8686482889733802</c:v>
                      </c:pt>
                      <c:pt idx="33">
                        <c:v>3.8823022813688199</c:v>
                      </c:pt>
                      <c:pt idx="34">
                        <c:v>3.8959562737642499</c:v>
                      </c:pt>
                      <c:pt idx="35">
                        <c:v>3.9096102661596901</c:v>
                      </c:pt>
                      <c:pt idx="36">
                        <c:v>3.9232642585551298</c:v>
                      </c:pt>
                      <c:pt idx="37">
                        <c:v>3.93691825095057</c:v>
                      </c:pt>
                      <c:pt idx="38">
                        <c:v>3.950572243346</c:v>
                      </c:pt>
                      <c:pt idx="39">
                        <c:v>3.9642262357414402</c:v>
                      </c:pt>
                      <c:pt idx="40">
                        <c:v>3.9778802281368799</c:v>
                      </c:pt>
                      <c:pt idx="41">
                        <c:v>3.9915342205323099</c:v>
                      </c:pt>
                      <c:pt idx="42">
                        <c:v>4.0051882129277496</c:v>
                      </c:pt>
                      <c:pt idx="43">
                        <c:v>4.0188422053231898</c:v>
                      </c:pt>
                      <c:pt idx="44">
                        <c:v>4.0347718631178697</c:v>
                      </c:pt>
                      <c:pt idx="45">
                        <c:v>4.0529771863117796</c:v>
                      </c:pt>
                      <c:pt idx="46">
                        <c:v>4.0734581749049399</c:v>
                      </c:pt>
                      <c:pt idx="47">
                        <c:v>4.1030418250950502</c:v>
                      </c:pt>
                      <c:pt idx="48">
                        <c:v>4.1462794676805999</c:v>
                      </c:pt>
                      <c:pt idx="49">
                        <c:v>4.1895171102661601</c:v>
                      </c:pt>
                      <c:pt idx="50">
                        <c:v>4.2191007604562696</c:v>
                      </c:pt>
                      <c:pt idx="51">
                        <c:v>4.2395817490494299</c:v>
                      </c:pt>
                      <c:pt idx="52">
                        <c:v>4.2577870722433397</c:v>
                      </c:pt>
                      <c:pt idx="53">
                        <c:v>4.2737167300380197</c:v>
                      </c:pt>
                      <c:pt idx="54">
                        <c:v>4.2873707224334598</c:v>
                      </c:pt>
                      <c:pt idx="55">
                        <c:v>4.3010247148288903</c:v>
                      </c:pt>
                      <c:pt idx="56">
                        <c:v>4.3146787072243296</c:v>
                      </c:pt>
                      <c:pt idx="57">
                        <c:v>4.3283326996197697</c:v>
                      </c:pt>
                      <c:pt idx="58">
                        <c:v>4.3419866920152002</c:v>
                      </c:pt>
                      <c:pt idx="59">
                        <c:v>4.3556406844106403</c:v>
                      </c:pt>
                      <c:pt idx="60">
                        <c:v>4.3692946768060796</c:v>
                      </c:pt>
                      <c:pt idx="61">
                        <c:v>4.3829486692015198</c:v>
                      </c:pt>
                      <c:pt idx="62">
                        <c:v>4.3966026615969502</c:v>
                      </c:pt>
                      <c:pt idx="63">
                        <c:v>4.4102566539923904</c:v>
                      </c:pt>
                      <c:pt idx="64">
                        <c:v>4.4239106463878297</c:v>
                      </c:pt>
                      <c:pt idx="65">
                        <c:v>4.4375646387832699</c:v>
                      </c:pt>
                      <c:pt idx="66">
                        <c:v>4.4512186311787003</c:v>
                      </c:pt>
                      <c:pt idx="67">
                        <c:v>4.4648726235741396</c:v>
                      </c:pt>
                      <c:pt idx="68">
                        <c:v>4.4785266159695798</c:v>
                      </c:pt>
                      <c:pt idx="69">
                        <c:v>4.4921806083650102</c:v>
                      </c:pt>
                      <c:pt idx="70">
                        <c:v>4.5058346007604504</c:v>
                      </c:pt>
                      <c:pt idx="71">
                        <c:v>4.5194885931558897</c:v>
                      </c:pt>
                      <c:pt idx="72">
                        <c:v>4.5331425855513299</c:v>
                      </c:pt>
                      <c:pt idx="73">
                        <c:v>4.5467965779467603</c:v>
                      </c:pt>
                      <c:pt idx="74">
                        <c:v>4.5604505703421996</c:v>
                      </c:pt>
                      <c:pt idx="75">
                        <c:v>4.5763802281368804</c:v>
                      </c:pt>
                      <c:pt idx="76">
                        <c:v>4.5945855513307903</c:v>
                      </c:pt>
                      <c:pt idx="77">
                        <c:v>4.6127908745247099</c:v>
                      </c:pt>
                      <c:pt idx="78">
                        <c:v>4.6332718631178702</c:v>
                      </c:pt>
                      <c:pt idx="79">
                        <c:v>4.6560285171102596</c:v>
                      </c:pt>
                      <c:pt idx="80">
                        <c:v>4.6833365019011399</c:v>
                      </c:pt>
                      <c:pt idx="81">
                        <c:v>4.7220228136882101</c:v>
                      </c:pt>
                      <c:pt idx="82">
                        <c:v>4.7698117870722401</c:v>
                      </c:pt>
                      <c:pt idx="83">
                        <c:v>4.8198764258555098</c:v>
                      </c:pt>
                      <c:pt idx="84">
                        <c:v>4.8699410646387804</c:v>
                      </c:pt>
                      <c:pt idx="85">
                        <c:v>4.9200057034220501</c:v>
                      </c:pt>
                      <c:pt idx="86">
                        <c:v>4.9700703422053198</c:v>
                      </c:pt>
                      <c:pt idx="87">
                        <c:v>5.0201349809885896</c:v>
                      </c:pt>
                      <c:pt idx="88">
                        <c:v>5.0701996197718602</c:v>
                      </c:pt>
                      <c:pt idx="89">
                        <c:v>5.1202642585551299</c:v>
                      </c:pt>
                      <c:pt idx="90">
                        <c:v>5.1703288973383996</c:v>
                      </c:pt>
                      <c:pt idx="91">
                        <c:v>5.2203935361216702</c:v>
                      </c:pt>
                      <c:pt idx="92">
                        <c:v>5.27045817490494</c:v>
                      </c:pt>
                      <c:pt idx="93">
                        <c:v>5.3205228136882097</c:v>
                      </c:pt>
                      <c:pt idx="94">
                        <c:v>5.3705874524714803</c:v>
                      </c:pt>
                      <c:pt idx="95">
                        <c:v>5.42065209125475</c:v>
                      </c:pt>
                      <c:pt idx="96">
                        <c:v>5.4707167300380197</c:v>
                      </c:pt>
                      <c:pt idx="97">
                        <c:v>5.5207813688212903</c:v>
                      </c:pt>
                      <c:pt idx="98">
                        <c:v>5.5708460076045601</c:v>
                      </c:pt>
                      <c:pt idx="99">
                        <c:v>5.6140836501901097</c:v>
                      </c:pt>
                      <c:pt idx="100">
                        <c:v>5.6482186311787004</c:v>
                      </c:pt>
                      <c:pt idx="101">
                        <c:v>5.6800779467680602</c:v>
                      </c:pt>
                      <c:pt idx="102">
                        <c:v>5.7096615969581697</c:v>
                      </c:pt>
                      <c:pt idx="103">
                        <c:v>5.7369695817490403</c:v>
                      </c:pt>
                      <c:pt idx="104">
                        <c:v>5.7642775665399197</c:v>
                      </c:pt>
                      <c:pt idx="105">
                        <c:v>5.7915855513307903</c:v>
                      </c:pt>
                      <c:pt idx="106">
                        <c:v>5.8188935361216698</c:v>
                      </c:pt>
                      <c:pt idx="107">
                        <c:v>5.8484771863117802</c:v>
                      </c:pt>
                      <c:pt idx="108">
                        <c:v>5.88033650190114</c:v>
                      </c:pt>
                      <c:pt idx="109">
                        <c:v>5.9167471482889704</c:v>
                      </c:pt>
                      <c:pt idx="110">
                        <c:v>5.9622604562737598</c:v>
                      </c:pt>
                      <c:pt idx="111">
                        <c:v>6.0123250950570304</c:v>
                      </c:pt>
                      <c:pt idx="112">
                        <c:v>6.0623897338403001</c:v>
                      </c:pt>
                      <c:pt idx="113">
                        <c:v>6.1101787072243301</c:v>
                      </c:pt>
                      <c:pt idx="114">
                        <c:v>6.1488650190114003</c:v>
                      </c:pt>
                      <c:pt idx="115">
                        <c:v>6.1784486692015204</c:v>
                      </c:pt>
                      <c:pt idx="116">
                        <c:v>6.2057566539923901</c:v>
                      </c:pt>
                      <c:pt idx="117">
                        <c:v>6.2307889733840298</c:v>
                      </c:pt>
                      <c:pt idx="118">
                        <c:v>6.2535456273764201</c:v>
                      </c:pt>
                      <c:pt idx="119">
                        <c:v>6.2763022813688201</c:v>
                      </c:pt>
                      <c:pt idx="120">
                        <c:v>6.2990589353612103</c:v>
                      </c:pt>
                      <c:pt idx="121">
                        <c:v>6.3218155893536103</c:v>
                      </c:pt>
                      <c:pt idx="122">
                        <c:v>6.3445722433459997</c:v>
                      </c:pt>
                      <c:pt idx="123">
                        <c:v>6.3673288973383997</c:v>
                      </c:pt>
                      <c:pt idx="124">
                        <c:v>6.3923612167300297</c:v>
                      </c:pt>
                      <c:pt idx="125">
                        <c:v>6.41966920152091</c:v>
                      </c:pt>
                      <c:pt idx="126">
                        <c:v>6.4492528517110204</c:v>
                      </c:pt>
                      <c:pt idx="127">
                        <c:v>6.4811121673003802</c:v>
                      </c:pt>
                      <c:pt idx="128">
                        <c:v>6.51524714828897</c:v>
                      </c:pt>
                      <c:pt idx="129">
                        <c:v>6.5562091254752799</c:v>
                      </c:pt>
                      <c:pt idx="130">
                        <c:v>6.6039980988593099</c:v>
                      </c:pt>
                      <c:pt idx="131">
                        <c:v>6.6540627376425796</c:v>
                      </c:pt>
                      <c:pt idx="132">
                        <c:v>6.7041273764258502</c:v>
                      </c:pt>
                      <c:pt idx="133">
                        <c:v>6.7541920152091199</c:v>
                      </c:pt>
                      <c:pt idx="134">
                        <c:v>6.8042566539923897</c:v>
                      </c:pt>
                      <c:pt idx="135">
                        <c:v>6.8543212927756603</c:v>
                      </c:pt>
                      <c:pt idx="136">
                        <c:v>6.90438593155893</c:v>
                      </c:pt>
                      <c:pt idx="137">
                        <c:v>6.9544505703421997</c:v>
                      </c:pt>
                      <c:pt idx="138">
                        <c:v>7.0045152091254703</c:v>
                      </c:pt>
                      <c:pt idx="139">
                        <c:v>7.05457984790874</c:v>
                      </c:pt>
                      <c:pt idx="140">
                        <c:v>7.1046444866920098</c:v>
                      </c:pt>
                      <c:pt idx="141">
                        <c:v>7.1547091254752804</c:v>
                      </c:pt>
                      <c:pt idx="142">
                        <c:v>7.2047737642585501</c:v>
                      </c:pt>
                      <c:pt idx="143">
                        <c:v>7.2548384030418198</c:v>
                      </c:pt>
                      <c:pt idx="144">
                        <c:v>7.3049030418250904</c:v>
                      </c:pt>
                      <c:pt idx="145">
                        <c:v>7.3322110266159601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'SO2H Data'!$U$5:$U$155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2.7453594192542456E-3</c:v>
                      </c:pt>
                      <c:pt idx="1">
                        <c:v>3.2365694678114609E-3</c:v>
                      </c:pt>
                      <c:pt idx="2">
                        <c:v>3.2365694678114609E-3</c:v>
                      </c:pt>
                      <c:pt idx="3">
                        <c:v>2.6471174095429009E-3</c:v>
                      </c:pt>
                      <c:pt idx="4">
                        <c:v>3.2365694678114609E-3</c:v>
                      </c:pt>
                      <c:pt idx="5">
                        <c:v>3.2365694678114609E-3</c:v>
                      </c:pt>
                      <c:pt idx="6">
                        <c:v>3.2365694678114609E-3</c:v>
                      </c:pt>
                      <c:pt idx="7">
                        <c:v>2.7453594192542456E-3</c:v>
                      </c:pt>
                      <c:pt idx="8">
                        <c:v>4.6119576037714737E-3</c:v>
                      </c:pt>
                      <c:pt idx="9">
                        <c:v>6.969765836845946E-3</c:v>
                      </c:pt>
                      <c:pt idx="10">
                        <c:v>1.1194172254437492E-2</c:v>
                      </c:pt>
                      <c:pt idx="11">
                        <c:v>1.8758807002217666E-2</c:v>
                      </c:pt>
                      <c:pt idx="12">
                        <c:v>3.0646090177300869E-2</c:v>
                      </c:pt>
                      <c:pt idx="13">
                        <c:v>4.9705040061318873E-2</c:v>
                      </c:pt>
                      <c:pt idx="14">
                        <c:v>7.2804192594719097E-2</c:v>
                      </c:pt>
                      <c:pt idx="15">
                        <c:v>9.7408553062626788E-2</c:v>
                      </c:pt>
                      <c:pt idx="16">
                        <c:v>0.12427072543229568</c:v>
                      </c:pt>
                      <c:pt idx="17">
                        <c:v>0.15085501326020928</c:v>
                      </c:pt>
                      <c:pt idx="18">
                        <c:v>0.17506184445310599</c:v>
                      </c:pt>
                      <c:pt idx="19">
                        <c:v>0.19964690738339189</c:v>
                      </c:pt>
                      <c:pt idx="20">
                        <c:v>0.22585296347391626</c:v>
                      </c:pt>
                      <c:pt idx="21">
                        <c:v>0.2510684126331838</c:v>
                      </c:pt>
                      <c:pt idx="22">
                        <c:v>0.27412253757880001</c:v>
                      </c:pt>
                      <c:pt idx="23">
                        <c:v>0.29825732463124166</c:v>
                      </c:pt>
                      <c:pt idx="24">
                        <c:v>0.32419321519505867</c:v>
                      </c:pt>
                      <c:pt idx="25">
                        <c:v>0.35048932646115205</c:v>
                      </c:pt>
                      <c:pt idx="26">
                        <c:v>0.37822632053634503</c:v>
                      </c:pt>
                      <c:pt idx="27">
                        <c:v>0.40632353531381588</c:v>
                      </c:pt>
                      <c:pt idx="28">
                        <c:v>0.43622185360266102</c:v>
                      </c:pt>
                      <c:pt idx="29">
                        <c:v>0.4664803925937811</c:v>
                      </c:pt>
                      <c:pt idx="30">
                        <c:v>0.49745937298945403</c:v>
                      </c:pt>
                      <c:pt idx="31">
                        <c:v>0.52915879478967665</c:v>
                      </c:pt>
                      <c:pt idx="32">
                        <c:v>0.56049799588762439</c:v>
                      </c:pt>
                      <c:pt idx="33">
                        <c:v>0.59327807979467173</c:v>
                      </c:pt>
                      <c:pt idx="34">
                        <c:v>0.62569794299944415</c:v>
                      </c:pt>
                      <c:pt idx="35">
                        <c:v>0.65811780620421656</c:v>
                      </c:pt>
                      <c:pt idx="36">
                        <c:v>0.6894570073021612</c:v>
                      </c:pt>
                      <c:pt idx="37">
                        <c:v>0.72115642910238376</c:v>
                      </c:pt>
                      <c:pt idx="38">
                        <c:v>0.75141496809350694</c:v>
                      </c:pt>
                      <c:pt idx="39">
                        <c:v>0.78167350708462713</c:v>
                      </c:pt>
                      <c:pt idx="40">
                        <c:v>0.80977072186209786</c:v>
                      </c:pt>
                      <c:pt idx="41">
                        <c:v>0.8378679366395656</c:v>
                      </c:pt>
                      <c:pt idx="42">
                        <c:v>0.86236294439428163</c:v>
                      </c:pt>
                      <c:pt idx="43">
                        <c:v>0.88649773144672583</c:v>
                      </c:pt>
                      <c:pt idx="44">
                        <c:v>0.9131540634150942</c:v>
                      </c:pt>
                      <c:pt idx="45">
                        <c:v>0.93800929187208493</c:v>
                      </c:pt>
                      <c:pt idx="46">
                        <c:v>0.96264838790771379</c:v>
                      </c:pt>
                      <c:pt idx="47">
                        <c:v>0.98623383838918433</c:v>
                      </c:pt>
                      <c:pt idx="48">
                        <c:v>1</c:v>
                      </c:pt>
                      <c:pt idx="49">
                        <c:v>0.98596367286247799</c:v>
                      </c:pt>
                      <c:pt idx="50">
                        <c:v>0.96264838790771379</c:v>
                      </c:pt>
                      <c:pt idx="51">
                        <c:v>0.93854962292549715</c:v>
                      </c:pt>
                      <c:pt idx="52">
                        <c:v>0.91369439446850642</c:v>
                      </c:pt>
                      <c:pt idx="53">
                        <c:v>0.88829883495810025</c:v>
                      </c:pt>
                      <c:pt idx="54">
                        <c:v>0.86488448931020878</c:v>
                      </c:pt>
                      <c:pt idx="55">
                        <c:v>0.84038948155549276</c:v>
                      </c:pt>
                      <c:pt idx="56">
                        <c:v>0.81301270818257487</c:v>
                      </c:pt>
                      <c:pt idx="57">
                        <c:v>0.7859961555119287</c:v>
                      </c:pt>
                      <c:pt idx="58">
                        <c:v>0.75681827862763318</c:v>
                      </c:pt>
                      <c:pt idx="59">
                        <c:v>0.7280006224456157</c:v>
                      </c:pt>
                      <c:pt idx="60">
                        <c:v>0.69774208345449251</c:v>
                      </c:pt>
                      <c:pt idx="61">
                        <c:v>0.66676310305882269</c:v>
                      </c:pt>
                      <c:pt idx="62">
                        <c:v>0.63578412266314976</c:v>
                      </c:pt>
                      <c:pt idx="63">
                        <c:v>0.60480514226747983</c:v>
                      </c:pt>
                      <c:pt idx="64">
                        <c:v>0.57382616187180702</c:v>
                      </c:pt>
                      <c:pt idx="65">
                        <c:v>0.54356762288068694</c:v>
                      </c:pt>
                      <c:pt idx="66">
                        <c:v>0.51330908388956387</c:v>
                      </c:pt>
                      <c:pt idx="67">
                        <c:v>0.48377098630299348</c:v>
                      </c:pt>
                      <c:pt idx="68">
                        <c:v>0.45459310941869796</c:v>
                      </c:pt>
                      <c:pt idx="69">
                        <c:v>0.42685611534350515</c:v>
                      </c:pt>
                      <c:pt idx="70">
                        <c:v>0.39983956267286191</c:v>
                      </c:pt>
                      <c:pt idx="71">
                        <c:v>0.37354345140676853</c:v>
                      </c:pt>
                      <c:pt idx="72">
                        <c:v>0.34832800224749977</c:v>
                      </c:pt>
                      <c:pt idx="73">
                        <c:v>0.32455343589733354</c:v>
                      </c:pt>
                      <c:pt idx="74">
                        <c:v>0.30185953165399443</c:v>
                      </c:pt>
                      <c:pt idx="75">
                        <c:v>0.27664408249472688</c:v>
                      </c:pt>
                      <c:pt idx="76">
                        <c:v>0.25016786087749571</c:v>
                      </c:pt>
                      <c:pt idx="77">
                        <c:v>0.22639329452732918</c:v>
                      </c:pt>
                      <c:pt idx="78">
                        <c:v>0.20207839712374975</c:v>
                      </c:pt>
                      <c:pt idx="79">
                        <c:v>0.17851996319494845</c:v>
                      </c:pt>
                      <c:pt idx="80">
                        <c:v>0.15499240532634187</c:v>
                      </c:pt>
                      <c:pt idx="81">
                        <c:v>0.13021436701983724</c:v>
                      </c:pt>
                      <c:pt idx="82">
                        <c:v>0.11120453814067506</c:v>
                      </c:pt>
                      <c:pt idx="83">
                        <c:v>0.10314869334433766</c:v>
                      </c:pt>
                      <c:pt idx="84">
                        <c:v>0.10422935545116351</c:v>
                      </c:pt>
                      <c:pt idx="85">
                        <c:v>0.11199047421836654</c:v>
                      </c:pt>
                      <c:pt idx="86">
                        <c:v>0.12309182131575817</c:v>
                      </c:pt>
                      <c:pt idx="87">
                        <c:v>0.13488086248113024</c:v>
                      </c:pt>
                      <c:pt idx="88">
                        <c:v>0.14490154747169634</c:v>
                      </c:pt>
                      <c:pt idx="89">
                        <c:v>0.15177848815149655</c:v>
                      </c:pt>
                      <c:pt idx="90">
                        <c:v>0.15382192195349406</c:v>
                      </c:pt>
                      <c:pt idx="91">
                        <c:v>0.15325211829716814</c:v>
                      </c:pt>
                      <c:pt idx="92">
                        <c:v>0.14863474384073067</c:v>
                      </c:pt>
                      <c:pt idx="93">
                        <c:v>0.14234725521919922</c:v>
                      </c:pt>
                      <c:pt idx="94">
                        <c:v>0.13694394468507026</c:v>
                      </c:pt>
                      <c:pt idx="95">
                        <c:v>0.13468437846170719</c:v>
                      </c:pt>
                      <c:pt idx="96">
                        <c:v>0.13753339674333903</c:v>
                      </c:pt>
                      <c:pt idx="97">
                        <c:v>0.14784880776303949</c:v>
                      </c:pt>
                      <c:pt idx="98">
                        <c:v>0.16651478960821148</c:v>
                      </c:pt>
                      <c:pt idx="99">
                        <c:v>0.19005603118531325</c:v>
                      </c:pt>
                      <c:pt idx="100">
                        <c:v>0.21273063789103211</c:v>
                      </c:pt>
                      <c:pt idx="101">
                        <c:v>0.23712272544509932</c:v>
                      </c:pt>
                      <c:pt idx="102">
                        <c:v>0.26187503370144138</c:v>
                      </c:pt>
                      <c:pt idx="103">
                        <c:v>0.28637004145615857</c:v>
                      </c:pt>
                      <c:pt idx="104">
                        <c:v>0.31212582166883812</c:v>
                      </c:pt>
                      <c:pt idx="105">
                        <c:v>0.33680093977469155</c:v>
                      </c:pt>
                      <c:pt idx="106">
                        <c:v>0.36201638893396032</c:v>
                      </c:pt>
                      <c:pt idx="107">
                        <c:v>0.38779789919680219</c:v>
                      </c:pt>
                      <c:pt idx="108">
                        <c:v>0.41342502915867035</c:v>
                      </c:pt>
                      <c:pt idx="109">
                        <c:v>0.4379028835466125</c:v>
                      </c:pt>
                      <c:pt idx="110">
                        <c:v>0.46074960869394938</c:v>
                      </c:pt>
                      <c:pt idx="111">
                        <c:v>0.47234216583989935</c:v>
                      </c:pt>
                      <c:pt idx="112">
                        <c:v>0.46910017951941935</c:v>
                      </c:pt>
                      <c:pt idx="113">
                        <c:v>0.45214360864322889</c:v>
                      </c:pt>
                      <c:pt idx="114">
                        <c:v>0.42932620015910772</c:v>
                      </c:pt>
                      <c:pt idx="115">
                        <c:v>0.40668375601609075</c:v>
                      </c:pt>
                      <c:pt idx="116">
                        <c:v>0.38326941036819934</c:v>
                      </c:pt>
                      <c:pt idx="117">
                        <c:v>0.35920666745621321</c:v>
                      </c:pt>
                      <c:pt idx="118">
                        <c:v>0.33608049837014181</c:v>
                      </c:pt>
                      <c:pt idx="119">
                        <c:v>0.31252206444134051</c:v>
                      </c:pt>
                      <c:pt idx="120">
                        <c:v>0.28831523324844477</c:v>
                      </c:pt>
                      <c:pt idx="121">
                        <c:v>0.26432453447691329</c:v>
                      </c:pt>
                      <c:pt idx="122">
                        <c:v>0.2401177032840163</c:v>
                      </c:pt>
                      <c:pt idx="123">
                        <c:v>0.21677540177657995</c:v>
                      </c:pt>
                      <c:pt idx="124">
                        <c:v>0.19235243816231801</c:v>
                      </c:pt>
                      <c:pt idx="125">
                        <c:v>0.1673170993541882</c:v>
                      </c:pt>
                      <c:pt idx="126">
                        <c:v>0.14156131914150744</c:v>
                      </c:pt>
                      <c:pt idx="127">
                        <c:v>0.11670609068451536</c:v>
                      </c:pt>
                      <c:pt idx="128">
                        <c:v>9.3877103677821302E-2</c:v>
                      </c:pt>
                      <c:pt idx="129">
                        <c:v>7.0453752512373388E-2</c:v>
                      </c:pt>
                      <c:pt idx="130">
                        <c:v>4.9508556041895857E-2</c:v>
                      </c:pt>
                      <c:pt idx="131">
                        <c:v>3.2905656400663924E-2</c:v>
                      </c:pt>
                      <c:pt idx="132">
                        <c:v>2.1607825283849202E-2</c:v>
                      </c:pt>
                      <c:pt idx="133">
                        <c:v>1.384670651664619E-2</c:v>
                      </c:pt>
                      <c:pt idx="134">
                        <c:v>8.1486699533831197E-3</c:v>
                      </c:pt>
                      <c:pt idx="135">
                        <c:v>6.0855877494429963E-3</c:v>
                      </c:pt>
                      <c:pt idx="136">
                        <c:v>4.2189895649257679E-3</c:v>
                      </c:pt>
                      <c:pt idx="137">
                        <c:v>3.2365694678114609E-3</c:v>
                      </c:pt>
                      <c:pt idx="138">
                        <c:v>2.6471174095429009E-3</c:v>
                      </c:pt>
                      <c:pt idx="139">
                        <c:v>3.2365694678114609E-3</c:v>
                      </c:pt>
                      <c:pt idx="140">
                        <c:v>3.2365694678114609E-3</c:v>
                      </c:pt>
                      <c:pt idx="141">
                        <c:v>3.2365694678114609E-3</c:v>
                      </c:pt>
                      <c:pt idx="142">
                        <c:v>2.6471174095429009E-3</c:v>
                      </c:pt>
                      <c:pt idx="143">
                        <c:v>3.2365694678114609E-3</c:v>
                      </c:pt>
                      <c:pt idx="144">
                        <c:v>3.2365694678114609E-3</c:v>
                      </c:pt>
                      <c:pt idx="145">
                        <c:v>-2.166741066317225E-3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61A-4044-A243-DECFA0B18F84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7.6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07980067711686E-2"/>
          <c:y val="3.5341374402523329E-2"/>
          <c:w val="0.90840793870187209"/>
          <c:h val="0.83544750070627904"/>
        </c:manualLayout>
      </c:layout>
      <c:scatterChart>
        <c:scatterStyle val="smoothMarker"/>
        <c:varyColors val="0"/>
        <c:ser>
          <c:idx val="3"/>
          <c:order val="1"/>
          <c:tx>
            <c:v>OCH3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'ABS Data - ADC(2)'!$Z$11:$Z$164</c:f>
              <c:numCache>
                <c:formatCode>0.00</c:formatCode>
                <c:ptCount val="154"/>
                <c:pt idx="0">
                  <c:v>2.7146931977559601</c:v>
                </c:pt>
                <c:pt idx="1">
                  <c:v>2.7813797335203301</c:v>
                </c:pt>
                <c:pt idx="2">
                  <c:v>2.8480662692847099</c:v>
                </c:pt>
                <c:pt idx="3">
                  <c:v>2.9147528050490799</c:v>
                </c:pt>
                <c:pt idx="4">
                  <c:v>2.9814393408134601</c:v>
                </c:pt>
                <c:pt idx="5">
                  <c:v>3.0481258765778398</c:v>
                </c:pt>
                <c:pt idx="6">
                  <c:v>3.1148124123422098</c:v>
                </c:pt>
                <c:pt idx="7">
                  <c:v>3.1814989481065901</c:v>
                </c:pt>
                <c:pt idx="8">
                  <c:v>3.2481854838709601</c:v>
                </c:pt>
                <c:pt idx="9">
                  <c:v>3.3148720196353398</c:v>
                </c:pt>
                <c:pt idx="10">
                  <c:v>3.3785273492286101</c:v>
                </c:pt>
                <c:pt idx="11">
                  <c:v>3.43005785413744</c:v>
                </c:pt>
                <c:pt idx="12">
                  <c:v>3.4694635343618501</c:v>
                </c:pt>
                <c:pt idx="13">
                  <c:v>3.50280680224403</c:v>
                </c:pt>
                <c:pt idx="14">
                  <c:v>3.5300876577840099</c:v>
                </c:pt>
                <c:pt idx="15">
                  <c:v>3.5543373071528701</c:v>
                </c:pt>
                <c:pt idx="16">
                  <c:v>3.5755557503506301</c:v>
                </c:pt>
                <c:pt idx="17">
                  <c:v>3.5937429873772699</c:v>
                </c:pt>
                <c:pt idx="18">
                  <c:v>3.61193022440392</c:v>
                </c:pt>
                <c:pt idx="19">
                  <c:v>3.63011746143057</c:v>
                </c:pt>
                <c:pt idx="20">
                  <c:v>3.6483046984572201</c:v>
                </c:pt>
                <c:pt idx="21">
                  <c:v>3.6664919354838701</c:v>
                </c:pt>
                <c:pt idx="22">
                  <c:v>3.6846791725105099</c:v>
                </c:pt>
                <c:pt idx="23">
                  <c:v>3.69983520336605</c:v>
                </c:pt>
                <c:pt idx="24">
                  <c:v>3.7149912342215901</c:v>
                </c:pt>
                <c:pt idx="25">
                  <c:v>3.7301472650771301</c:v>
                </c:pt>
                <c:pt idx="26">
                  <c:v>3.74227208976157</c:v>
                </c:pt>
                <c:pt idx="27">
                  <c:v>3.7543969144460001</c:v>
                </c:pt>
                <c:pt idx="28">
                  <c:v>3.7665217391304302</c:v>
                </c:pt>
                <c:pt idx="29">
                  <c:v>3.7786465638148599</c:v>
                </c:pt>
                <c:pt idx="30">
                  <c:v>3.79077138849929</c:v>
                </c:pt>
                <c:pt idx="31">
                  <c:v>3.8028962131837298</c:v>
                </c:pt>
                <c:pt idx="32">
                  <c:v>3.8150210378681599</c:v>
                </c:pt>
                <c:pt idx="33">
                  <c:v>3.8301770687237</c:v>
                </c:pt>
                <c:pt idx="34">
                  <c:v>3.84836430575035</c:v>
                </c:pt>
                <c:pt idx="35">
                  <c:v>3.8665515427769899</c:v>
                </c:pt>
                <c:pt idx="36">
                  <c:v>3.8847387798036399</c:v>
                </c:pt>
                <c:pt idx="37">
                  <c:v>3.9029260168302899</c:v>
                </c:pt>
                <c:pt idx="38">
                  <c:v>3.92414446002805</c:v>
                </c:pt>
                <c:pt idx="39">
                  <c:v>3.9483941093969102</c:v>
                </c:pt>
                <c:pt idx="40">
                  <c:v>3.9787061711079899</c:v>
                </c:pt>
                <c:pt idx="41">
                  <c:v>4.0302366760168304</c:v>
                </c:pt>
                <c:pt idx="42">
                  <c:v>4.0878295932678803</c:v>
                </c:pt>
                <c:pt idx="43">
                  <c:v>4.1272352734922801</c:v>
                </c:pt>
                <c:pt idx="44">
                  <c:v>4.1545161290322499</c:v>
                </c:pt>
                <c:pt idx="45">
                  <c:v>4.1757345722300103</c:v>
                </c:pt>
                <c:pt idx="46">
                  <c:v>4.1939218092566604</c:v>
                </c:pt>
                <c:pt idx="47">
                  <c:v>4.2121090462832997</c:v>
                </c:pt>
                <c:pt idx="48">
                  <c:v>4.2302962833099498</c:v>
                </c:pt>
                <c:pt idx="49">
                  <c:v>4.2484835203365998</c:v>
                </c:pt>
                <c:pt idx="50">
                  <c:v>4.2666707573632499</c:v>
                </c:pt>
                <c:pt idx="51">
                  <c:v>4.2848579943898999</c:v>
                </c:pt>
                <c:pt idx="52">
                  <c:v>4.3000140252454404</c:v>
                </c:pt>
                <c:pt idx="53">
                  <c:v>4.31517005610098</c:v>
                </c:pt>
                <c:pt idx="54">
                  <c:v>4.3303260869565197</c:v>
                </c:pt>
                <c:pt idx="55">
                  <c:v>4.3454821178120602</c:v>
                </c:pt>
                <c:pt idx="56">
                  <c:v>4.3636693548387004</c:v>
                </c:pt>
                <c:pt idx="57">
                  <c:v>4.3818565918653496</c:v>
                </c:pt>
                <c:pt idx="58">
                  <c:v>4.4000438288919996</c:v>
                </c:pt>
                <c:pt idx="59">
                  <c:v>4.4182310659186497</c:v>
                </c:pt>
                <c:pt idx="60">
                  <c:v>4.4364183029452997</c:v>
                </c:pt>
                <c:pt idx="61">
                  <c:v>4.45460553997194</c:v>
                </c:pt>
                <c:pt idx="62">
                  <c:v>4.47279277699859</c:v>
                </c:pt>
                <c:pt idx="63">
                  <c:v>4.4940112201963496</c:v>
                </c:pt>
                <c:pt idx="64">
                  <c:v>4.5182608695652098</c:v>
                </c:pt>
                <c:pt idx="65">
                  <c:v>4.5425105189340798</c:v>
                </c:pt>
                <c:pt idx="66">
                  <c:v>4.5697913744740504</c:v>
                </c:pt>
                <c:pt idx="67">
                  <c:v>4.60313464235624</c:v>
                </c:pt>
                <c:pt idx="68">
                  <c:v>4.6455715287517503</c:v>
                </c:pt>
                <c:pt idx="69">
                  <c:v>4.7031644460028001</c:v>
                </c:pt>
                <c:pt idx="70">
                  <c:v>4.7698509817671804</c:v>
                </c:pt>
                <c:pt idx="71">
                  <c:v>4.8365375175315499</c:v>
                </c:pt>
                <c:pt idx="72">
                  <c:v>4.9032240532959301</c:v>
                </c:pt>
                <c:pt idx="73">
                  <c:v>4.96081697054698</c:v>
                </c:pt>
                <c:pt idx="74">
                  <c:v>5.0062850631135998</c:v>
                </c:pt>
                <c:pt idx="75">
                  <c:v>5.0456907433379996</c:v>
                </c:pt>
                <c:pt idx="76">
                  <c:v>5.0820652173912997</c:v>
                </c:pt>
                <c:pt idx="77">
                  <c:v>5.1154084852734902</c:v>
                </c:pt>
                <c:pt idx="78">
                  <c:v>5.1487517531556799</c:v>
                </c:pt>
                <c:pt idx="79" formatCode="General">
                  <c:v>5.1851262272089702</c:v>
                </c:pt>
                <c:pt idx="80" formatCode="General">
                  <c:v>5.2215007012622703</c:v>
                </c:pt>
                <c:pt idx="81" formatCode="General">
                  <c:v>5.2609063814866701</c:v>
                </c:pt>
                <c:pt idx="82" formatCode="General">
                  <c:v>5.3033432678821804</c:v>
                </c:pt>
                <c:pt idx="83" formatCode="General">
                  <c:v>5.3518425666199096</c:v>
                </c:pt>
                <c:pt idx="84" formatCode="General">
                  <c:v>5.4064042776998598</c:v>
                </c:pt>
                <c:pt idx="85" formatCode="General">
                  <c:v>5.4609659887798001</c:v>
                </c:pt>
                <c:pt idx="86" formatCode="General">
                  <c:v>5.51249649368863</c:v>
                </c:pt>
                <c:pt idx="87" formatCode="General">
                  <c:v>5.5579645862552596</c:v>
                </c:pt>
                <c:pt idx="88" formatCode="General">
                  <c:v>5.5943390603085499</c:v>
                </c:pt>
                <c:pt idx="89" formatCode="General">
                  <c:v>5.62465112201963</c:v>
                </c:pt>
                <c:pt idx="90" formatCode="General">
                  <c:v>5.6519319775595998</c:v>
                </c:pt>
                <c:pt idx="91" formatCode="General">
                  <c:v>5.6761816269284697</c:v>
                </c:pt>
                <c:pt idx="92" formatCode="General">
                  <c:v>5.9065532959326701</c:v>
                </c:pt>
                <c:pt idx="93" formatCode="General">
                  <c:v>5.9550525946704003</c:v>
                </c:pt>
                <c:pt idx="94" formatCode="General">
                  <c:v>6.0187079242636701</c:v>
                </c:pt>
                <c:pt idx="95" formatCode="General">
                  <c:v>6.0853944600280503</c:v>
                </c:pt>
                <c:pt idx="96" formatCode="General">
                  <c:v>6.1520809957924198</c:v>
                </c:pt>
                <c:pt idx="97" formatCode="General">
                  <c:v>6.2187675315568001</c:v>
                </c:pt>
              </c:numCache>
            </c:numRef>
          </c:xVal>
          <c:yVal>
            <c:numRef>
              <c:f>'ABS Data - ADC(2)'!$AC$11:$AC$164</c:f>
              <c:numCache>
                <c:formatCode>0.00</c:formatCode>
                <c:ptCount val="154"/>
                <c:pt idx="0">
                  <c:v>2.6047747402592322E-3</c:v>
                </c:pt>
                <c:pt idx="1">
                  <c:v>2.1901984298806736E-3</c:v>
                </c:pt>
                <c:pt idx="2">
                  <c:v>3.1701060725935881E-3</c:v>
                </c:pt>
                <c:pt idx="3">
                  <c:v>3.1701060725935881E-3</c:v>
                </c:pt>
                <c:pt idx="4">
                  <c:v>2.1901984298806736E-3</c:v>
                </c:pt>
                <c:pt idx="5">
                  <c:v>3.1701060725935881E-3</c:v>
                </c:pt>
                <c:pt idx="6">
                  <c:v>4.7530338031297505E-3</c:v>
                </c:pt>
                <c:pt idx="7">
                  <c:v>7.3535579318677255E-3</c:v>
                </c:pt>
                <c:pt idx="8">
                  <c:v>1.5268196584548539E-2</c:v>
                </c:pt>
                <c:pt idx="9">
                  <c:v>2.8723082294105966E-2</c:v>
                </c:pt>
                <c:pt idx="10">
                  <c:v>5.0680551241972072E-2</c:v>
                </c:pt>
                <c:pt idx="11">
                  <c:v>7.7793841940726971E-2</c:v>
                </c:pt>
                <c:pt idx="12">
                  <c:v>0.10639960735684498</c:v>
                </c:pt>
                <c:pt idx="13">
                  <c:v>0.1360003559178713</c:v>
                </c:pt>
                <c:pt idx="14">
                  <c:v>0.16516579935300021</c:v>
                </c:pt>
                <c:pt idx="15">
                  <c:v>0.19532622593303775</c:v>
                </c:pt>
                <c:pt idx="16">
                  <c:v>0.22331012688358803</c:v>
                </c:pt>
                <c:pt idx="17">
                  <c:v>0.25025758705819184</c:v>
                </c:pt>
                <c:pt idx="18">
                  <c:v>0.27969250509506682</c:v>
                </c:pt>
                <c:pt idx="19">
                  <c:v>0.31037115206307714</c:v>
                </c:pt>
                <c:pt idx="20">
                  <c:v>0.34312268058297923</c:v>
                </c:pt>
                <c:pt idx="21">
                  <c:v>0.37753251434439522</c:v>
                </c:pt>
                <c:pt idx="22">
                  <c:v>0.41401522965770648</c:v>
                </c:pt>
                <c:pt idx="23">
                  <c:v>0.4446938766257163</c:v>
                </c:pt>
                <c:pt idx="24">
                  <c:v>0.47703082883523995</c:v>
                </c:pt>
                <c:pt idx="25">
                  <c:v>0.50998964551033421</c:v>
                </c:pt>
                <c:pt idx="26">
                  <c:v>0.53610795306418069</c:v>
                </c:pt>
                <c:pt idx="27">
                  <c:v>0.56284812508359505</c:v>
                </c:pt>
                <c:pt idx="28">
                  <c:v>0.59021016156857709</c:v>
                </c:pt>
                <c:pt idx="29">
                  <c:v>0.61757219805355912</c:v>
                </c:pt>
                <c:pt idx="30">
                  <c:v>0.64431237007297326</c:v>
                </c:pt>
                <c:pt idx="31">
                  <c:v>0.67167440655795818</c:v>
                </c:pt>
                <c:pt idx="32">
                  <c:v>0.69841457857737255</c:v>
                </c:pt>
                <c:pt idx="33">
                  <c:v>0.73116610709727459</c:v>
                </c:pt>
                <c:pt idx="34">
                  <c:v>0.7688925513417213</c:v>
                </c:pt>
                <c:pt idx="35">
                  <c:v>0.80537526665502968</c:v>
                </c:pt>
                <c:pt idx="36">
                  <c:v>0.83978510041644561</c:v>
                </c:pt>
                <c:pt idx="37">
                  <c:v>0.8721220526259722</c:v>
                </c:pt>
                <c:pt idx="38">
                  <c:v>0.90642824230979502</c:v>
                </c:pt>
                <c:pt idx="39">
                  <c:v>0.94000892345045417</c:v>
                </c:pt>
                <c:pt idx="40">
                  <c:v>0.97203494342719532</c:v>
                </c:pt>
                <c:pt idx="41">
                  <c:v>1</c:v>
                </c:pt>
                <c:pt idx="42">
                  <c:v>0.9928674030237149</c:v>
                </c:pt>
                <c:pt idx="43">
                  <c:v>0.96407507826792815</c:v>
                </c:pt>
                <c:pt idx="44">
                  <c:v>0.93223561763085638</c:v>
                </c:pt>
                <c:pt idx="45">
                  <c:v>0.90445900483549591</c:v>
                </c:pt>
                <c:pt idx="46">
                  <c:v>0.87419493417786454</c:v>
                </c:pt>
                <c:pt idx="47">
                  <c:v>0.84434543983061172</c:v>
                </c:pt>
                <c:pt idx="48">
                  <c:v>0.81117933500032824</c:v>
                </c:pt>
                <c:pt idx="49">
                  <c:v>0.77594034861815531</c:v>
                </c:pt>
                <c:pt idx="50">
                  <c:v>0.74028678592560093</c:v>
                </c:pt>
                <c:pt idx="51">
                  <c:v>0.70338949430191422</c:v>
                </c:pt>
                <c:pt idx="52">
                  <c:v>0.67229627102352596</c:v>
                </c:pt>
                <c:pt idx="53">
                  <c:v>0.63995931881399937</c:v>
                </c:pt>
                <c:pt idx="54">
                  <c:v>0.60824423107004344</c:v>
                </c:pt>
                <c:pt idx="55">
                  <c:v>0.57694371963646596</c:v>
                </c:pt>
                <c:pt idx="56">
                  <c:v>0.54046100432315469</c:v>
                </c:pt>
                <c:pt idx="57">
                  <c:v>0.50480744163060332</c:v>
                </c:pt>
                <c:pt idx="58">
                  <c:v>0.46956845524842744</c:v>
                </c:pt>
                <c:pt idx="59">
                  <c:v>0.43681692672852529</c:v>
                </c:pt>
                <c:pt idx="60">
                  <c:v>0.40406539820862319</c:v>
                </c:pt>
                <c:pt idx="61">
                  <c:v>0.37504505648212444</c:v>
                </c:pt>
                <c:pt idx="62">
                  <c:v>0.34561013844525007</c:v>
                </c:pt>
                <c:pt idx="63">
                  <c:v>0.31441327108926576</c:v>
                </c:pt>
                <c:pt idx="64">
                  <c:v>0.28207631887974327</c:v>
                </c:pt>
                <c:pt idx="65">
                  <c:v>0.25378148569640913</c:v>
                </c:pt>
                <c:pt idx="66">
                  <c:v>0.22480260160095081</c:v>
                </c:pt>
                <c:pt idx="67">
                  <c:v>0.19532622593303775</c:v>
                </c:pt>
                <c:pt idx="68">
                  <c:v>0.16656499440052797</c:v>
                </c:pt>
                <c:pt idx="69">
                  <c:v>0.13998028849750518</c:v>
                </c:pt>
                <c:pt idx="70">
                  <c:v>0.12607313772208026</c:v>
                </c:pt>
                <c:pt idx="71">
                  <c:v>0.12856059558435165</c:v>
                </c:pt>
                <c:pt idx="72">
                  <c:v>0.14676426448551755</c:v>
                </c:pt>
                <c:pt idx="73">
                  <c:v>0.17340550352177364</c:v>
                </c:pt>
                <c:pt idx="74">
                  <c:v>0.20163370836951103</c:v>
                </c:pt>
                <c:pt idx="75">
                  <c:v>0.22994334784964443</c:v>
                </c:pt>
                <c:pt idx="76">
                  <c:v>0.25854911326576213</c:v>
                </c:pt>
                <c:pt idx="77">
                  <c:v>0.28574531922659335</c:v>
                </c:pt>
                <c:pt idx="78">
                  <c:v>0.31389505070129414</c:v>
                </c:pt>
                <c:pt idx="79">
                  <c:v>0.34395183320373618</c:v>
                </c:pt>
                <c:pt idx="80">
                  <c:v>0.37152115784390743</c:v>
                </c:pt>
                <c:pt idx="81">
                  <c:v>0.40063033735119952</c:v>
                </c:pt>
                <c:pt idx="82">
                  <c:v>0.42781469827459195</c:v>
                </c:pt>
                <c:pt idx="83">
                  <c:v>0.45533466859209892</c:v>
                </c:pt>
                <c:pt idx="84">
                  <c:v>0.48269670507708096</c:v>
                </c:pt>
                <c:pt idx="85">
                  <c:v>0.5084004363205491</c:v>
                </c:pt>
                <c:pt idx="86">
                  <c:v>0.53626341918057197</c:v>
                </c:pt>
                <c:pt idx="87">
                  <c:v>0.56533558294586583</c:v>
                </c:pt>
                <c:pt idx="88">
                  <c:v>0.59419009414821211</c:v>
                </c:pt>
                <c:pt idx="89">
                  <c:v>0.62130338484696523</c:v>
                </c:pt>
                <c:pt idx="90">
                  <c:v>0.64897635356473249</c:v>
                </c:pt>
                <c:pt idx="91">
                  <c:v>0.67571652558414685</c:v>
                </c:pt>
                <c:pt idx="92">
                  <c:v>0.93845426228653628</c:v>
                </c:pt>
                <c:pt idx="93">
                  <c:v>0.96867687531312796</c:v>
                </c:pt>
                <c:pt idx="94">
                  <c:v>0.98492449780441804</c:v>
                </c:pt>
                <c:pt idx="95">
                  <c:v>0.9780274555499382</c:v>
                </c:pt>
                <c:pt idx="96">
                  <c:v>0.95665793118770193</c:v>
                </c:pt>
                <c:pt idx="97">
                  <c:v>0.93687133455599947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DEA-4ADB-8B25-673A9081521F}"/>
            </c:ext>
          </c:extLst>
        </c:ser>
        <c:ser>
          <c:idx val="4"/>
          <c:order val="4"/>
          <c:tx>
            <c:v>C6H5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'ABS Data - ADC(2)'!$AT$11:$AT$236</c:f>
              <c:numCache>
                <c:formatCode>0.00</c:formatCode>
                <c:ptCount val="226"/>
                <c:pt idx="0">
                  <c:v>2.9581608404266002</c:v>
                </c:pt>
                <c:pt idx="1">
                  <c:v>2.99674892534909</c:v>
                </c:pt>
                <c:pt idx="2">
                  <c:v>3.0326103072986199</c:v>
                </c:pt>
                <c:pt idx="3">
                  <c:v>3.0684725726530901</c:v>
                </c:pt>
                <c:pt idx="4">
                  <c:v>3.1043348380075702</c:v>
                </c:pt>
                <c:pt idx="5">
                  <c:v>3.1401971033620399</c:v>
                </c:pt>
                <c:pt idx="6">
                  <c:v>3.1760593687165102</c:v>
                </c:pt>
                <c:pt idx="7">
                  <c:v>3.21192111875144</c:v>
                </c:pt>
                <c:pt idx="8">
                  <c:v>3.2477828687863601</c:v>
                </c:pt>
                <c:pt idx="9">
                  <c:v>3.28364152690399</c:v>
                </c:pt>
                <c:pt idx="10">
                  <c:v>3.31950276161936</c:v>
                </c:pt>
                <c:pt idx="11">
                  <c:v>3.3553653214421502</c:v>
                </c:pt>
                <c:pt idx="12">
                  <c:v>3.3912281757332501</c:v>
                </c:pt>
                <c:pt idx="13">
                  <c:v>3.4270878644899798</c:v>
                </c:pt>
                <c:pt idx="14">
                  <c:v>3.4629454919685001</c:v>
                </c:pt>
                <c:pt idx="15">
                  <c:v>3.4987934019926601</c:v>
                </c:pt>
                <c:pt idx="16">
                  <c:v>3.53463498094805</c:v>
                </c:pt>
                <c:pt idx="17">
                  <c:v>3.57047979905491</c:v>
                </c:pt>
                <c:pt idx="18">
                  <c:v>3.60631754992222</c:v>
                </c:pt>
                <c:pt idx="19">
                  <c:v>3.6421455833351599</c:v>
                </c:pt>
                <c:pt idx="20">
                  <c:v>3.6779610282276698</c:v>
                </c:pt>
                <c:pt idx="21">
                  <c:v>3.70888257537562</c:v>
                </c:pt>
                <c:pt idx="22">
                  <c:v>3.7332845782708</c:v>
                </c:pt>
                <c:pt idx="23">
                  <c:v>3.75605153270515</c:v>
                </c:pt>
                <c:pt idx="24">
                  <c:v>3.7771835254416501</c:v>
                </c:pt>
                <c:pt idx="25">
                  <c:v>3.8648823364539702</c:v>
                </c:pt>
                <c:pt idx="26">
                  <c:v>3.8778612114476201</c:v>
                </c:pt>
                <c:pt idx="27">
                  <c:v>3.8908382644185799</c:v>
                </c:pt>
                <c:pt idx="28">
                  <c:v>3.9021920976157198</c:v>
                </c:pt>
                <c:pt idx="29">
                  <c:v>3.91191926944063</c:v>
                </c:pt>
                <c:pt idx="30">
                  <c:v>3.9216464412655401</c:v>
                </c:pt>
                <c:pt idx="31">
                  <c:v>3.9313711837268599</c:v>
                </c:pt>
                <c:pt idx="32">
                  <c:v>3.9410951164003101</c:v>
                </c:pt>
                <c:pt idx="33">
                  <c:v>3.9508174294980298</c:v>
                </c:pt>
                <c:pt idx="34">
                  <c:v>3.9605397425957598</c:v>
                </c:pt>
                <c:pt idx="35">
                  <c:v>3.97026205569348</c:v>
                </c:pt>
                <c:pt idx="36">
                  <c:v>3.9799795100640201</c:v>
                </c:pt>
                <c:pt idx="37">
                  <c:v>3.98969939379815</c:v>
                </c:pt>
                <c:pt idx="38">
                  <c:v>3.99941684816869</c:v>
                </c:pt>
                <c:pt idx="39">
                  <c:v>4.0091351123271002</c:v>
                </c:pt>
                <c:pt idx="40">
                  <c:v>4.0188517569097701</c:v>
                </c:pt>
                <c:pt idx="41">
                  <c:v>4.0285675917045802</c:v>
                </c:pt>
                <c:pt idx="42">
                  <c:v>4.0382850460751198</c:v>
                </c:pt>
                <c:pt idx="43">
                  <c:v>4.0480025004456603</c:v>
                </c:pt>
                <c:pt idx="44">
                  <c:v>4.0577199548162</c:v>
                </c:pt>
                <c:pt idx="45">
                  <c:v>4.06743578961101</c:v>
                </c:pt>
                <c:pt idx="46">
                  <c:v>4.07715567334514</c:v>
                </c:pt>
                <c:pt idx="47">
                  <c:v>4.0868763668671404</c:v>
                </c:pt>
                <c:pt idx="48">
                  <c:v>4.0965970603891302</c:v>
                </c:pt>
                <c:pt idx="49">
                  <c:v>4.1063185636989896</c:v>
                </c:pt>
                <c:pt idx="50">
                  <c:v>4.1160441159481698</c:v>
                </c:pt>
                <c:pt idx="51">
                  <c:v>4.12576885840949</c:v>
                </c:pt>
                <c:pt idx="52">
                  <c:v>4.1354944106586702</c:v>
                </c:pt>
                <c:pt idx="53">
                  <c:v>4.1468488511967099</c:v>
                </c:pt>
                <c:pt idx="54">
                  <c:v>4.1598271188494698</c:v>
                </c:pt>
                <c:pt idx="55">
                  <c:v>4.1728084232067104</c:v>
                </c:pt>
                <c:pt idx="56">
                  <c:v>4.1857976229956302</c:v>
                </c:pt>
                <c:pt idx="57">
                  <c:v>4.2004131602416397</c:v>
                </c:pt>
                <c:pt idx="58">
                  <c:v>4.2199183817061297</c:v>
                </c:pt>
                <c:pt idx="59">
                  <c:v>4.2492000374411596</c:v>
                </c:pt>
                <c:pt idx="60">
                  <c:v>4.2850344755399297</c:v>
                </c:pt>
                <c:pt idx="61">
                  <c:v>4.3209216970840396</c:v>
                </c:pt>
                <c:pt idx="62">
                  <c:v>4.3486836176242702</c:v>
                </c:pt>
                <c:pt idx="63">
                  <c:v>4.3683019433165899</c:v>
                </c:pt>
                <c:pt idx="64">
                  <c:v>4.4370539452229796</c:v>
                </c:pt>
                <c:pt idx="65">
                  <c:v>4.4485235780847097</c:v>
                </c:pt>
                <c:pt idx="66">
                  <c:v>4.45835764190769</c:v>
                </c:pt>
                <c:pt idx="67">
                  <c:v>4.46819251551854</c:v>
                </c:pt>
                <c:pt idx="68">
                  <c:v>4.4780298184929901</c:v>
                </c:pt>
                <c:pt idx="69">
                  <c:v>4.4878671214674304</c:v>
                </c:pt>
                <c:pt idx="70">
                  <c:v>4.4977060440176002</c:v>
                </c:pt>
                <c:pt idx="71">
                  <c:v>4.50754496656777</c:v>
                </c:pt>
                <c:pt idx="72">
                  <c:v>4.5173838891179399</c:v>
                </c:pt>
                <c:pt idx="73">
                  <c:v>4.5272260508195696</c:v>
                </c:pt>
                <c:pt idx="74">
                  <c:v>4.5370665929454699</c:v>
                </c:pt>
                <c:pt idx="75">
                  <c:v>4.5469055154956397</c:v>
                </c:pt>
                <c:pt idx="76">
                  <c:v>4.5567460576215399</c:v>
                </c:pt>
                <c:pt idx="77">
                  <c:v>4.5665857899595697</c:v>
                </c:pt>
                <c:pt idx="78">
                  <c:v>4.6059366214330701</c:v>
                </c:pt>
                <c:pt idx="79" formatCode="General">
                  <c:v>4.6157731146196497</c:v>
                </c:pt>
                <c:pt idx="80" formatCode="General">
                  <c:v>4.6272451768449701</c:v>
                </c:pt>
                <c:pt idx="81" formatCode="General">
                  <c:v>4.6387135950248997</c:v>
                </c:pt>
                <c:pt idx="82" formatCode="General">
                  <c:v>4.6485452294842897</c:v>
                </c:pt>
                <c:pt idx="83" formatCode="General">
                  <c:v>4.6600118256415302</c:v>
                </c:pt>
                <c:pt idx="84" formatCode="General">
                  <c:v>4.6731109541330103</c:v>
                </c:pt>
                <c:pt idx="85" formatCode="General">
                  <c:v>4.6862094752835999</c:v>
                </c:pt>
                <c:pt idx="86" formatCode="General">
                  <c:v>4.7009373705957698</c:v>
                </c:pt>
                <c:pt idx="87" formatCode="General">
                  <c:v>4.71729913439217</c:v>
                </c:pt>
                <c:pt idx="88" formatCode="General">
                  <c:v>4.7352856565593102</c:v>
                </c:pt>
                <c:pt idx="89" formatCode="General">
                  <c:v>4.7565359940079697</c:v>
                </c:pt>
                <c:pt idx="90" formatCode="General">
                  <c:v>4.7826703934336603</c:v>
                </c:pt>
                <c:pt idx="91" formatCode="General">
                  <c:v>4.8153146354328298</c:v>
                </c:pt>
                <c:pt idx="92" formatCode="General">
                  <c:v>4.8511919186713301</c:v>
                </c:pt>
                <c:pt idx="93" formatCode="General">
                  <c:v>4.8870360742244801</c:v>
                </c:pt>
                <c:pt idx="94" formatCode="General">
                  <c:v>4.9212233154669596</c:v>
                </c:pt>
                <c:pt idx="95" formatCode="General">
                  <c:v>4.9488791211951204</c:v>
                </c:pt>
                <c:pt idx="96" formatCode="General">
                  <c:v>4.9700200794401201</c:v>
                </c:pt>
                <c:pt idx="97" formatCode="General">
                  <c:v>4.9895240515176198</c:v>
                </c:pt>
                <c:pt idx="98" formatCode="General">
                  <c:v>5.0074006160612097</c:v>
                </c:pt>
                <c:pt idx="99" formatCode="General">
                  <c:v>5.02364722802331</c:v>
                </c:pt>
                <c:pt idx="100" formatCode="General">
                  <c:v>5.03989141062182</c:v>
                </c:pt>
                <c:pt idx="101" formatCode="General">
                  <c:v>5.0561326779840199</c:v>
                </c:pt>
                <c:pt idx="102" formatCode="General">
                  <c:v>5.0723739453462198</c:v>
                </c:pt>
                <c:pt idx="103" formatCode="General">
                  <c:v>5.0886122974721104</c:v>
                </c:pt>
                <c:pt idx="104" formatCode="General">
                  <c:v>5.10485113547072</c:v>
                </c:pt>
                <c:pt idx="105" formatCode="General">
                  <c:v>5.1194664297803696</c:v>
                </c:pt>
                <c:pt idx="106" formatCode="General">
                  <c:v>5.1340807523445804</c:v>
                </c:pt>
                <c:pt idx="107" formatCode="General">
                  <c:v>5.1503225055795001</c:v>
                </c:pt>
                <c:pt idx="108" formatCode="General">
                  <c:v>5.1665647446871397</c:v>
                </c:pt>
                <c:pt idx="109" formatCode="General">
                  <c:v>5.1849851511919303</c:v>
                </c:pt>
                <c:pt idx="110" formatCode="General">
                  <c:v>5.1990565109931897</c:v>
                </c:pt>
                <c:pt idx="111" formatCode="General">
                  <c:v>5.2169353313744002</c:v>
                </c:pt>
                <c:pt idx="112" formatCode="General">
                  <c:v>5.2364398818718003</c:v>
                </c:pt>
                <c:pt idx="113" formatCode="General">
                  <c:v>5.2575790470151</c:v>
                </c:pt>
                <c:pt idx="114" formatCode="General">
                  <c:v>5.2819784036392203</c:v>
                </c:pt>
                <c:pt idx="115" formatCode="General">
                  <c:v>5.3128975490299899</c:v>
                </c:pt>
                <c:pt idx="116" formatCode="General">
                  <c:v>5.3487163066910304</c:v>
                </c:pt>
                <c:pt idx="117" formatCode="General">
                  <c:v>5.3845511864922804</c:v>
                </c:pt>
                <c:pt idx="118" formatCode="General">
                  <c:v>5.4203979922602503</c:v>
                </c:pt>
                <c:pt idx="119" formatCode="General">
                  <c:v>5.4562496567554097</c:v>
                </c:pt>
                <c:pt idx="120" formatCode="General">
                  <c:v>5.4920971250771</c:v>
                </c:pt>
                <c:pt idx="121" formatCode="General">
                  <c:v>5.5279362010518298</c:v>
                </c:pt>
                <c:pt idx="122" formatCode="General">
                  <c:v>5.5637576089277001</c:v>
                </c:pt>
                <c:pt idx="123" formatCode="General">
                  <c:v>5.5946763678288001</c:v>
                </c:pt>
                <c:pt idx="124" formatCode="General">
                  <c:v>5.6174470964530103</c:v>
                </c:pt>
                <c:pt idx="125" formatCode="General">
                  <c:v>5.6369536714200699</c:v>
                </c:pt>
                <c:pt idx="126" formatCode="General">
                  <c:v>5.6548299004801201</c:v>
                </c:pt>
                <c:pt idx="127" formatCode="General">
                  <c:v>5.6710726254604698</c:v>
                </c:pt>
                <c:pt idx="128" formatCode="General">
                  <c:v>5.6856885271110196</c:v>
                </c:pt>
                <c:pt idx="129" formatCode="General">
                  <c:v>5.6986746901954497</c:v>
                </c:pt>
                <c:pt idx="130" formatCode="General">
                  <c:v>5.71165903125718</c:v>
                </c:pt>
                <c:pt idx="131" formatCode="General">
                  <c:v>5.7246397282735302</c:v>
                </c:pt>
                <c:pt idx="132" formatCode="General">
                  <c:v>5.7376173885853898</c:v>
                </c:pt>
                <c:pt idx="133" formatCode="General">
                  <c:v>5.7489724364643298</c:v>
                </c:pt>
                <c:pt idx="134" formatCode="General">
                  <c:v>5.7587012278649601</c:v>
                </c:pt>
                <c:pt idx="135" formatCode="General">
                  <c:v>5.7684308290534698</c:v>
                </c:pt>
                <c:pt idx="136" formatCode="General">
                  <c:v>5.7781596204541001</c:v>
                </c:pt>
                <c:pt idx="137" formatCode="General">
                  <c:v>5.7878884118547402</c:v>
                </c:pt>
                <c:pt idx="138" formatCode="General">
                  <c:v>5.7976155836796499</c:v>
                </c:pt>
                <c:pt idx="139" formatCode="General">
                  <c:v>5.8073411359288301</c:v>
                </c:pt>
                <c:pt idx="140" formatCode="General">
                  <c:v>5.8170683077537397</c:v>
                </c:pt>
                <c:pt idx="141" formatCode="General">
                  <c:v>5.8267962893665199</c:v>
                </c:pt>
                <c:pt idx="142" formatCode="General">
                  <c:v>5.8365242709792904</c:v>
                </c:pt>
                <c:pt idx="143" formatCode="General">
                  <c:v>5.8462514428042001</c:v>
                </c:pt>
                <c:pt idx="144" formatCode="General">
                  <c:v>5.8559802342048402</c:v>
                </c:pt>
                <c:pt idx="145" formatCode="General">
                  <c:v>5.8673326502732204</c:v>
                </c:pt>
                <c:pt idx="146" formatCode="General">
                  <c:v>5.8803072738805797</c:v>
                </c:pt>
                <c:pt idx="147" formatCode="General">
                  <c:v>5.8932861488742301</c:v>
                </c:pt>
                <c:pt idx="148" formatCode="General">
                  <c:v>5.9062698825950699</c:v>
                </c:pt>
                <c:pt idx="149" formatCode="General">
                  <c:v>5.9192530089750104</c:v>
                </c:pt>
                <c:pt idx="150" formatCode="General">
                  <c:v>5.9338680603483001</c:v>
                </c:pt>
                <c:pt idx="151" formatCode="General">
                  <c:v>5.9501122429468101</c:v>
                </c:pt>
                <c:pt idx="152" formatCode="General">
                  <c:v>5.9696199631852798</c:v>
                </c:pt>
                <c:pt idx="153" formatCode="General">
                  <c:v>5.9989038905330201</c:v>
                </c:pt>
              </c:numCache>
            </c:numRef>
          </c:xVal>
          <c:yVal>
            <c:numRef>
              <c:f>'ABS Data - ADC(2)'!$AW$11:$AW$236</c:f>
              <c:numCache>
                <c:formatCode>0.00</c:formatCode>
                <c:ptCount val="226"/>
                <c:pt idx="0">
                  <c:v>1.6137354816801795E-4</c:v>
                </c:pt>
                <c:pt idx="1">
                  <c:v>-2.2358497917250287E-3</c:v>
                </c:pt>
                <c:pt idx="2">
                  <c:v>-2.0000573320634336E-3</c:v>
                </c:pt>
                <c:pt idx="3">
                  <c:v>-2.0000573320634336E-3</c:v>
                </c:pt>
                <c:pt idx="4">
                  <c:v>-2.0000573320634336E-3</c:v>
                </c:pt>
                <c:pt idx="5">
                  <c:v>-2.0000573320634336E-3</c:v>
                </c:pt>
                <c:pt idx="6">
                  <c:v>-2.0000573320634336E-3</c:v>
                </c:pt>
                <c:pt idx="7">
                  <c:v>-1.8625117305939181E-3</c:v>
                </c:pt>
                <c:pt idx="8">
                  <c:v>-1.7249661291248283E-3</c:v>
                </c:pt>
                <c:pt idx="9">
                  <c:v>-7.6214691883990445E-4</c:v>
                </c:pt>
                <c:pt idx="10">
                  <c:v>-4.8705571590129557E-4</c:v>
                </c:pt>
                <c:pt idx="11">
                  <c:v>-5.6565320245509528E-4</c:v>
                </c:pt>
                <c:pt idx="12">
                  <c:v>-7.2284817556310594E-4</c:v>
                </c:pt>
                <c:pt idx="13">
                  <c:v>-3.5120168216380728E-5</c:v>
                </c:pt>
                <c:pt idx="14">
                  <c:v>1.2027902450071528E-3</c:v>
                </c:pt>
                <c:pt idx="15">
                  <c:v>5.0344177145083364E-3</c:v>
                </c:pt>
                <c:pt idx="16">
                  <c:v>1.0555891144917794E-2</c:v>
                </c:pt>
                <c:pt idx="17">
                  <c:v>1.5212792223235011E-2</c:v>
                </c:pt>
                <c:pt idx="18">
                  <c:v>2.1756032978844948E-2</c:v>
                </c:pt>
                <c:pt idx="19">
                  <c:v>3.0892990790732759E-2</c:v>
                </c:pt>
                <c:pt idx="20">
                  <c:v>4.3389991152798721E-2</c:v>
                </c:pt>
                <c:pt idx="21">
                  <c:v>5.6844898382240015E-2</c:v>
                </c:pt>
                <c:pt idx="22">
                  <c:v>7.0068223731656623E-2</c:v>
                </c:pt>
                <c:pt idx="23">
                  <c:v>8.4611565797214516E-2</c:v>
                </c:pt>
                <c:pt idx="24">
                  <c:v>0.10045176639091113</c:v>
                </c:pt>
                <c:pt idx="25">
                  <c:v>0.18766550240825353</c:v>
                </c:pt>
                <c:pt idx="26">
                  <c:v>0.20420044864202369</c:v>
                </c:pt>
                <c:pt idx="27">
                  <c:v>0.22122171682384689</c:v>
                </c:pt>
                <c:pt idx="28">
                  <c:v>0.23640576875747363</c:v>
                </c:pt>
                <c:pt idx="29">
                  <c:v>0.25067121256700298</c:v>
                </c:pt>
                <c:pt idx="30">
                  <c:v>0.26493665637653052</c:v>
                </c:pt>
                <c:pt idx="31">
                  <c:v>0.27985052945012817</c:v>
                </c:pt>
                <c:pt idx="32">
                  <c:v>0.29498054561174797</c:v>
                </c:pt>
                <c:pt idx="33">
                  <c:v>0.31054284794941578</c:v>
                </c:pt>
                <c:pt idx="34">
                  <c:v>0.32610515028708348</c:v>
                </c:pt>
                <c:pt idx="35">
                  <c:v>0.34166745262474946</c:v>
                </c:pt>
                <c:pt idx="36">
                  <c:v>0.35852661349055553</c:v>
                </c:pt>
                <c:pt idx="37">
                  <c:v>0.37473734509229156</c:v>
                </c:pt>
                <c:pt idx="38">
                  <c:v>0.3915965059580977</c:v>
                </c:pt>
                <c:pt idx="39">
                  <c:v>0.40823952373588168</c:v>
                </c:pt>
                <c:pt idx="40">
                  <c:v>0.42531482768970996</c:v>
                </c:pt>
                <c:pt idx="41">
                  <c:v>0.44260627473156217</c:v>
                </c:pt>
                <c:pt idx="42">
                  <c:v>0.45946543559736835</c:v>
                </c:pt>
                <c:pt idx="43">
                  <c:v>0.47632459646317443</c:v>
                </c:pt>
                <c:pt idx="44">
                  <c:v>0.49318375732898062</c:v>
                </c:pt>
                <c:pt idx="45">
                  <c:v>0.51047520437083282</c:v>
                </c:pt>
                <c:pt idx="46">
                  <c:v>0.52668593597256885</c:v>
                </c:pt>
                <c:pt idx="47">
                  <c:v>0.54268052448628268</c:v>
                </c:pt>
                <c:pt idx="48">
                  <c:v>0.55867511299999661</c:v>
                </c:pt>
                <c:pt idx="49">
                  <c:v>0.57445355842568646</c:v>
                </c:pt>
                <c:pt idx="50">
                  <c:v>0.58915128841126019</c:v>
                </c:pt>
                <c:pt idx="51">
                  <c:v>0.60406516148485789</c:v>
                </c:pt>
                <c:pt idx="52">
                  <c:v>0.6187628914704334</c:v>
                </c:pt>
                <c:pt idx="53">
                  <c:v>0.63378483608804304</c:v>
                </c:pt>
                <c:pt idx="54">
                  <c:v>0.65048188963783027</c:v>
                </c:pt>
                <c:pt idx="55">
                  <c:v>0.66636840660753216</c:v>
                </c:pt>
                <c:pt idx="56">
                  <c:v>0.6801475284690085</c:v>
                </c:pt>
                <c:pt idx="57">
                  <c:v>0.69493171568979251</c:v>
                </c:pt>
                <c:pt idx="58">
                  <c:v>0.70988264186419325</c:v>
                </c:pt>
                <c:pt idx="59">
                  <c:v>0.72595021375827828</c:v>
                </c:pt>
                <c:pt idx="60">
                  <c:v>0.73337767623761985</c:v>
                </c:pt>
                <c:pt idx="61">
                  <c:v>0.72671653925217916</c:v>
                </c:pt>
                <c:pt idx="62">
                  <c:v>0.71332549248056265</c:v>
                </c:pt>
                <c:pt idx="63">
                  <c:v>0.69808740477493081</c:v>
                </c:pt>
                <c:pt idx="64">
                  <c:v>0.62130257275470502</c:v>
                </c:pt>
                <c:pt idx="65">
                  <c:v>0.60557816310102019</c:v>
                </c:pt>
                <c:pt idx="66">
                  <c:v>0.59131271929149265</c:v>
                </c:pt>
                <c:pt idx="67">
                  <c:v>0.57683113239394113</c:v>
                </c:pt>
                <c:pt idx="68">
                  <c:v>0.56170111623232122</c:v>
                </c:pt>
                <c:pt idx="69">
                  <c:v>0.54657110007069964</c:v>
                </c:pt>
                <c:pt idx="70">
                  <c:v>0.53100879773303189</c:v>
                </c:pt>
                <c:pt idx="71">
                  <c:v>0.51544649539536602</c:v>
                </c:pt>
                <c:pt idx="72">
                  <c:v>0.49988419305769827</c:v>
                </c:pt>
                <c:pt idx="73">
                  <c:v>0.4834573183679382</c:v>
                </c:pt>
                <c:pt idx="74">
                  <c:v>0.46746272985422621</c:v>
                </c:pt>
                <c:pt idx="75">
                  <c:v>0.45190042751655846</c:v>
                </c:pt>
                <c:pt idx="76">
                  <c:v>0.43590583900284458</c:v>
                </c:pt>
                <c:pt idx="77">
                  <c:v>0.42012739357715467</c:v>
                </c:pt>
                <c:pt idx="78">
                  <c:v>0.3591750427546257</c:v>
                </c:pt>
                <c:pt idx="79">
                  <c:v>0.34426116968102805</c:v>
                </c:pt>
                <c:pt idx="80">
                  <c:v>0.32788833076327306</c:v>
                </c:pt>
                <c:pt idx="81">
                  <c:v>0.31248813574162421</c:v>
                </c:pt>
                <c:pt idx="82">
                  <c:v>0.29887112119616493</c:v>
                </c:pt>
                <c:pt idx="83">
                  <c:v>0.28395724812256729</c:v>
                </c:pt>
                <c:pt idx="84">
                  <c:v>0.26839494578490136</c:v>
                </c:pt>
                <c:pt idx="85">
                  <c:v>0.25299475076325068</c:v>
                </c:pt>
                <c:pt idx="86">
                  <c:v>0.23778908452082231</c:v>
                </c:pt>
                <c:pt idx="87">
                  <c:v>0.22157835291908626</c:v>
                </c:pt>
                <c:pt idx="88">
                  <c:v>0.20679416569830225</c:v>
                </c:pt>
                <c:pt idx="89">
                  <c:v>0.19104659785661529</c:v>
                </c:pt>
                <c:pt idx="90">
                  <c:v>0.1769664195511077</c:v>
                </c:pt>
                <c:pt idx="91">
                  <c:v>0.16570732960226528</c:v>
                </c:pt>
                <c:pt idx="92">
                  <c:v>0.16169885778801757</c:v>
                </c:pt>
                <c:pt idx="93">
                  <c:v>0.16653260321108099</c:v>
                </c:pt>
                <c:pt idx="94">
                  <c:v>0.17852264978487448</c:v>
                </c:pt>
                <c:pt idx="95">
                  <c:v>0.19345504940887276</c:v>
                </c:pt>
                <c:pt idx="96">
                  <c:v>0.20690223724231424</c:v>
                </c:pt>
                <c:pt idx="97">
                  <c:v>0.22218664132395041</c:v>
                </c:pt>
                <c:pt idx="98">
                  <c:v>0.23675159769831125</c:v>
                </c:pt>
                <c:pt idx="99">
                  <c:v>0.25127641321346794</c:v>
                </c:pt>
                <c:pt idx="100">
                  <c:v>0.26644965799269288</c:v>
                </c:pt>
                <c:pt idx="101">
                  <c:v>0.28240101788880162</c:v>
                </c:pt>
                <c:pt idx="102">
                  <c:v>0.29835237778491036</c:v>
                </c:pt>
                <c:pt idx="103">
                  <c:v>0.31508185279790279</c:v>
                </c:pt>
                <c:pt idx="104">
                  <c:v>0.33168164195807975</c:v>
                </c:pt>
                <c:pt idx="105">
                  <c:v>0.34653067210527061</c:v>
                </c:pt>
                <c:pt idx="106">
                  <c:v>0.36163907395808875</c:v>
                </c:pt>
                <c:pt idx="107">
                  <c:v>0.37746074800138379</c:v>
                </c:pt>
                <c:pt idx="108">
                  <c:v>0.39315273619186525</c:v>
                </c:pt>
                <c:pt idx="109">
                  <c:v>0.40759109447181163</c:v>
                </c:pt>
                <c:pt idx="110">
                  <c:v>0.42259142478061956</c:v>
                </c:pt>
                <c:pt idx="111">
                  <c:v>0.43655426826691462</c:v>
                </c:pt>
                <c:pt idx="112">
                  <c:v>0.45168428442853442</c:v>
                </c:pt>
                <c:pt idx="113">
                  <c:v>0.46561007481402639</c:v>
                </c:pt>
                <c:pt idx="114">
                  <c:v>0.47953972489751873</c:v>
                </c:pt>
                <c:pt idx="115">
                  <c:v>0.49363569287666614</c:v>
                </c:pt>
                <c:pt idx="116">
                  <c:v>0.50524847151500063</c:v>
                </c:pt>
                <c:pt idx="117">
                  <c:v>0.51255803776451148</c:v>
                </c:pt>
                <c:pt idx="118">
                  <c:v>0.51668440580858987</c:v>
                </c:pt>
                <c:pt idx="119">
                  <c:v>0.51951391532452817</c:v>
                </c:pt>
                <c:pt idx="120">
                  <c:v>0.52346343902386139</c:v>
                </c:pt>
                <c:pt idx="121">
                  <c:v>0.5296529910899791</c:v>
                </c:pt>
                <c:pt idx="122">
                  <c:v>0.54055839234932912</c:v>
                </c:pt>
                <c:pt idx="123">
                  <c:v>0.55475751952957719</c:v>
                </c:pt>
                <c:pt idx="124">
                  <c:v>0.56829348041702699</c:v>
                </c:pt>
                <c:pt idx="125">
                  <c:v>0.58288313885858867</c:v>
                </c:pt>
                <c:pt idx="126">
                  <c:v>0.59753764022655897</c:v>
                </c:pt>
                <c:pt idx="127">
                  <c:v>0.61309994256422673</c:v>
                </c:pt>
                <c:pt idx="128">
                  <c:v>0.62778686539540052</c:v>
                </c:pt>
                <c:pt idx="129">
                  <c:v>0.6423765238369622</c:v>
                </c:pt>
                <c:pt idx="130">
                  <c:v>0.65745250422657686</c:v>
                </c:pt>
                <c:pt idx="131">
                  <c:v>0.67350112851229593</c:v>
                </c:pt>
                <c:pt idx="132">
                  <c:v>0.69036028937810201</c:v>
                </c:pt>
                <c:pt idx="133">
                  <c:v>0.70522012667969458</c:v>
                </c:pt>
                <c:pt idx="134">
                  <c:v>0.71905328431317606</c:v>
                </c:pt>
                <c:pt idx="135">
                  <c:v>0.73267029885863533</c:v>
                </c:pt>
                <c:pt idx="136">
                  <c:v>0.7465034564921168</c:v>
                </c:pt>
                <c:pt idx="137">
                  <c:v>0.76033661412559816</c:v>
                </c:pt>
                <c:pt idx="138">
                  <c:v>0.7746020579351276</c:v>
                </c:pt>
                <c:pt idx="139">
                  <c:v>0.78929978792070121</c:v>
                </c:pt>
                <c:pt idx="140">
                  <c:v>0.80356523173022876</c:v>
                </c:pt>
                <c:pt idx="141">
                  <c:v>0.81761453245173421</c:v>
                </c:pt>
                <c:pt idx="142">
                  <c:v>0.83166383317323955</c:v>
                </c:pt>
                <c:pt idx="143">
                  <c:v>0.8459292769827671</c:v>
                </c:pt>
                <c:pt idx="144">
                  <c:v>0.85976243461624857</c:v>
                </c:pt>
                <c:pt idx="145">
                  <c:v>0.87532473695391633</c:v>
                </c:pt>
                <c:pt idx="146">
                  <c:v>0.89299443439980963</c:v>
                </c:pt>
                <c:pt idx="147">
                  <c:v>0.9095293806335798</c:v>
                </c:pt>
                <c:pt idx="148">
                  <c:v>0.92476746833921342</c:v>
                </c:pt>
                <c:pt idx="149">
                  <c:v>0.94016766336086233</c:v>
                </c:pt>
                <c:pt idx="150">
                  <c:v>0.95508153643445992</c:v>
                </c:pt>
                <c:pt idx="151">
                  <c:v>0.97025478121368491</c:v>
                </c:pt>
                <c:pt idx="152">
                  <c:v>0.98453875157361503</c:v>
                </c:pt>
                <c:pt idx="1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8DEA-4ADB-8B25-673A9081521F}"/>
            </c:ext>
          </c:extLst>
        </c:ser>
        <c:ser>
          <c:idx val="5"/>
          <c:order val="5"/>
          <c:tx>
            <c:v>OH</c:v>
          </c:tx>
          <c:spPr>
            <a:ln w="3175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xVal>
            <c:numRef>
              <c:f>'ABS Data - ADC(2)'!$AZ$11:$AZ$181</c:f>
              <c:numCache>
                <c:formatCode>0.00</c:formatCode>
                <c:ptCount val="171"/>
                <c:pt idx="0">
                  <c:v>2.72334428861538</c:v>
                </c:pt>
                <c:pt idx="1">
                  <c:v>2.7812438152994998</c:v>
                </c:pt>
                <c:pt idx="2">
                  <c:v>2.8440362597315798</c:v>
                </c:pt>
                <c:pt idx="3">
                  <c:v>2.9068287041636598</c:v>
                </c:pt>
                <c:pt idx="4">
                  <c:v>2.96962114859575</c:v>
                </c:pt>
                <c:pt idx="5">
                  <c:v>3.03241359302783</c:v>
                </c:pt>
                <c:pt idx="6">
                  <c:v>3.09520603745991</c:v>
                </c:pt>
                <c:pt idx="7">
                  <c:v>3.15799848189199</c:v>
                </c:pt>
                <c:pt idx="8">
                  <c:v>3.2207909263240699</c:v>
                </c:pt>
                <c:pt idx="9">
                  <c:v>3.2835833707561499</c:v>
                </c:pt>
                <c:pt idx="10">
                  <c:v>3.3463758151882299</c:v>
                </c:pt>
                <c:pt idx="11">
                  <c:v>3.4091682596203099</c:v>
                </c:pt>
                <c:pt idx="12">
                  <c:v>3.4662523000131098</c:v>
                </c:pt>
                <c:pt idx="13">
                  <c:v>3.51191953232735</c:v>
                </c:pt>
                <c:pt idx="14">
                  <c:v>3.5490241585826698</c:v>
                </c:pt>
                <c:pt idx="15">
                  <c:v>3.5804203807987101</c:v>
                </c:pt>
                <c:pt idx="16">
                  <c:v>3.6061081989754702</c:v>
                </c:pt>
                <c:pt idx="17">
                  <c:v>3.6289418151325901</c:v>
                </c:pt>
                <c:pt idx="18">
                  <c:v>3.6517754312897099</c:v>
                </c:pt>
                <c:pt idx="19">
                  <c:v>3.67175484542719</c:v>
                </c:pt>
                <c:pt idx="20">
                  <c:v>3.6888800575450298</c:v>
                </c:pt>
                <c:pt idx="21">
                  <c:v>3.70600526966287</c:v>
                </c:pt>
                <c:pt idx="22">
                  <c:v>3.7231304817807098</c:v>
                </c:pt>
                <c:pt idx="23">
                  <c:v>3.7402556938985501</c:v>
                </c:pt>
                <c:pt idx="24">
                  <c:v>3.7573809060163899</c:v>
                </c:pt>
                <c:pt idx="25">
                  <c:v>3.7745061181342301</c:v>
                </c:pt>
                <c:pt idx="26">
                  <c:v>3.7916313302520699</c:v>
                </c:pt>
                <c:pt idx="27">
                  <c:v>3.8059023403502699</c:v>
                </c:pt>
                <c:pt idx="28">
                  <c:v>3.8201733504484698</c:v>
                </c:pt>
                <c:pt idx="29">
                  <c:v>3.8372985625663101</c:v>
                </c:pt>
                <c:pt idx="30">
                  <c:v>3.8515695726645101</c:v>
                </c:pt>
                <c:pt idx="31">
                  <c:v>3.86584058276271</c:v>
                </c:pt>
                <c:pt idx="32">
                  <c:v>3.8829657948805498</c:v>
                </c:pt>
                <c:pt idx="33">
                  <c:v>3.8972368049787498</c:v>
                </c:pt>
                <c:pt idx="34">
                  <c:v>3.9115078150769498</c:v>
                </c:pt>
                <c:pt idx="35">
                  <c:v>3.92863302719479</c:v>
                </c:pt>
                <c:pt idx="36">
                  <c:v>3.9457582393126298</c:v>
                </c:pt>
                <c:pt idx="37">
                  <c:v>3.96288345143047</c:v>
                </c:pt>
                <c:pt idx="38">
                  <c:v>3.9800086635483098</c:v>
                </c:pt>
                <c:pt idx="39">
                  <c:v>3.9999880776857899</c:v>
                </c:pt>
                <c:pt idx="40">
                  <c:v>4.0228216938429098</c:v>
                </c:pt>
                <c:pt idx="41">
                  <c:v>4.0513637140393097</c:v>
                </c:pt>
                <c:pt idx="42">
                  <c:v>4.0998851483732004</c:v>
                </c:pt>
                <c:pt idx="43">
                  <c:v>4.1569691887660003</c:v>
                </c:pt>
                <c:pt idx="44">
                  <c:v>4.1969280170409604</c:v>
                </c:pt>
                <c:pt idx="45">
                  <c:v>4.2226158352177201</c:v>
                </c:pt>
                <c:pt idx="46">
                  <c:v>4.2454494513748404</c:v>
                </c:pt>
                <c:pt idx="47">
                  <c:v>4.2654288655123196</c:v>
                </c:pt>
                <c:pt idx="48">
                  <c:v>4.2825540776301603</c:v>
                </c:pt>
                <c:pt idx="49">
                  <c:v>4.2996792897480001</c:v>
                </c:pt>
                <c:pt idx="50">
                  <c:v>4.3168045018658399</c:v>
                </c:pt>
                <c:pt idx="51">
                  <c:v>4.3339297139836797</c:v>
                </c:pt>
                <c:pt idx="52">
                  <c:v>4.3510549261015203</c:v>
                </c:pt>
                <c:pt idx="53">
                  <c:v>4.3681801382193601</c:v>
                </c:pt>
                <c:pt idx="54">
                  <c:v>4.3853053503371999</c:v>
                </c:pt>
                <c:pt idx="55">
                  <c:v>4.4024305624550397</c:v>
                </c:pt>
                <c:pt idx="56">
                  <c:v>4.4195557745728804</c:v>
                </c:pt>
                <c:pt idx="57">
                  <c:v>4.4366809866907202</c:v>
                </c:pt>
                <c:pt idx="58">
                  <c:v>4.45380619880856</c:v>
                </c:pt>
                <c:pt idx="59">
                  <c:v>4.4709314109263998</c:v>
                </c:pt>
                <c:pt idx="60">
                  <c:v>4.4880566230442396</c:v>
                </c:pt>
                <c:pt idx="61">
                  <c:v>4.5051818351620803</c:v>
                </c:pt>
                <c:pt idx="62">
                  <c:v>4.5223070472799201</c:v>
                </c:pt>
                <c:pt idx="63">
                  <c:v>4.5394322593977599</c:v>
                </c:pt>
                <c:pt idx="64">
                  <c:v>4.5565574715155996</c:v>
                </c:pt>
                <c:pt idx="65">
                  <c:v>4.5765368856530797</c:v>
                </c:pt>
                <c:pt idx="66">
                  <c:v>4.5993705018102</c:v>
                </c:pt>
                <c:pt idx="67">
                  <c:v>4.6250583199869597</c:v>
                </c:pt>
                <c:pt idx="68">
                  <c:v>4.6536003401833597</c:v>
                </c:pt>
                <c:pt idx="69">
                  <c:v>4.6849965623993999</c:v>
                </c:pt>
                <c:pt idx="70">
                  <c:v>4.72495539067436</c:v>
                </c:pt>
                <c:pt idx="71">
                  <c:v>4.7791852290475196</c:v>
                </c:pt>
                <c:pt idx="72">
                  <c:v>4.8419776734796001</c:v>
                </c:pt>
                <c:pt idx="73">
                  <c:v>4.9047701179116796</c:v>
                </c:pt>
                <c:pt idx="74">
                  <c:v>4.96756256234376</c:v>
                </c:pt>
                <c:pt idx="75">
                  <c:v>5.0303550067758396</c:v>
                </c:pt>
                <c:pt idx="76">
                  <c:v>5.09314745120792</c:v>
                </c:pt>
                <c:pt idx="77">
                  <c:v>5.1502314916007297</c:v>
                </c:pt>
                <c:pt idx="78">
                  <c:v>5.1987529259346097</c:v>
                </c:pt>
                <c:pt idx="79" formatCode="General">
                  <c:v>5.2444201582488503</c:v>
                </c:pt>
                <c:pt idx="80" formatCode="General">
                  <c:v>5.2900873905630901</c:v>
                </c:pt>
                <c:pt idx="81" formatCode="General">
                  <c:v>5.3357546228773298</c:v>
                </c:pt>
                <c:pt idx="82" formatCode="General">
                  <c:v>5.3842760572112098</c:v>
                </c:pt>
                <c:pt idx="83" formatCode="General">
                  <c:v>5.4327974915450898</c:v>
                </c:pt>
                <c:pt idx="84" formatCode="General">
                  <c:v>5.4784647238593296</c:v>
                </c:pt>
                <c:pt idx="85" formatCode="General">
                  <c:v>5.52127775415393</c:v>
                </c:pt>
                <c:pt idx="86" formatCode="General">
                  <c:v>5.5583823804092498</c:v>
                </c:pt>
                <c:pt idx="87" formatCode="General">
                  <c:v>5.58977860262529</c:v>
                </c:pt>
                <c:pt idx="88" formatCode="General">
                  <c:v>5.61832062282169</c:v>
                </c:pt>
                <c:pt idx="89" formatCode="General">
                  <c:v>5.6468626430180899</c:v>
                </c:pt>
                <c:pt idx="90" formatCode="General">
                  <c:v>5.6754046632144899</c:v>
                </c:pt>
                <c:pt idx="91" formatCode="General">
                  <c:v>5.7010924813912496</c:v>
                </c:pt>
                <c:pt idx="92" formatCode="General">
                  <c:v>5.7239260975483699</c:v>
                </c:pt>
                <c:pt idx="93" formatCode="General">
                  <c:v>5.7467597137054902</c:v>
                </c:pt>
                <c:pt idx="94" formatCode="General">
                  <c:v>5.7695933298626096</c:v>
                </c:pt>
                <c:pt idx="95" formatCode="General">
                  <c:v>5.79242694601973</c:v>
                </c:pt>
                <c:pt idx="96" formatCode="General">
                  <c:v>5.8152605621768503</c:v>
                </c:pt>
                <c:pt idx="97" formatCode="General">
                  <c:v>5.84094838035361</c:v>
                </c:pt>
                <c:pt idx="98" formatCode="General">
                  <c:v>5.8694904005500099</c:v>
                </c:pt>
                <c:pt idx="99" formatCode="General">
                  <c:v>5.9008866227660501</c:v>
                </c:pt>
                <c:pt idx="100" formatCode="General">
                  <c:v>5.93799124902137</c:v>
                </c:pt>
                <c:pt idx="101" formatCode="General">
                  <c:v>5.9893668853748903</c:v>
                </c:pt>
                <c:pt idx="102" formatCode="General">
                  <c:v>6.0521593298069698</c:v>
                </c:pt>
                <c:pt idx="103" formatCode="General">
                  <c:v>6.1149517742390502</c:v>
                </c:pt>
                <c:pt idx="104" formatCode="General">
                  <c:v>6.1777442186711298</c:v>
                </c:pt>
                <c:pt idx="105" formatCode="General">
                  <c:v>6.2405366631032102</c:v>
                </c:pt>
                <c:pt idx="106" formatCode="General">
                  <c:v>6.3004749055156601</c:v>
                </c:pt>
              </c:numCache>
            </c:numRef>
          </c:xVal>
          <c:yVal>
            <c:numRef>
              <c:f>'ABS Data - ADC(2)'!$BC$11:$BC$181</c:f>
              <c:numCache>
                <c:formatCode>0.00</c:formatCode>
                <c:ptCount val="171"/>
                <c:pt idx="0">
                  <c:v>7.0733863837324647E-4</c:v>
                </c:pt>
                <c:pt idx="1">
                  <c:v>1.6236636926292901E-3</c:v>
                </c:pt>
                <c:pt idx="2">
                  <c:v>2.2988505747126267E-3</c:v>
                </c:pt>
                <c:pt idx="3">
                  <c:v>2.2988505747126267E-3</c:v>
                </c:pt>
                <c:pt idx="4">
                  <c:v>1.6236636926292901E-3</c:v>
                </c:pt>
                <c:pt idx="5">
                  <c:v>2.2988505747126267E-3</c:v>
                </c:pt>
                <c:pt idx="6">
                  <c:v>2.2988505747126267E-3</c:v>
                </c:pt>
                <c:pt idx="7">
                  <c:v>2.974037456796092E-3</c:v>
                </c:pt>
                <c:pt idx="8">
                  <c:v>5.0746188677223691E-3</c:v>
                </c:pt>
                <c:pt idx="9">
                  <c:v>1.0401093159713871E-2</c:v>
                </c:pt>
                <c:pt idx="10">
                  <c:v>1.9853709508881979E-2</c:v>
                </c:pt>
                <c:pt idx="11">
                  <c:v>3.5833132384856317E-2</c:v>
                </c:pt>
                <c:pt idx="12">
                  <c:v>5.9652225169466451E-2</c:v>
                </c:pt>
                <c:pt idx="13">
                  <c:v>8.6825817860300372E-2</c:v>
                </c:pt>
                <c:pt idx="14">
                  <c:v>0.11618037135278499</c:v>
                </c:pt>
                <c:pt idx="15">
                  <c:v>0.14687886825817847</c:v>
                </c:pt>
                <c:pt idx="16">
                  <c:v>0.17528735632183912</c:v>
                </c:pt>
                <c:pt idx="17">
                  <c:v>0.20530503978779832</c:v>
                </c:pt>
                <c:pt idx="18">
                  <c:v>0.237179487179487</c:v>
                </c:pt>
                <c:pt idx="19">
                  <c:v>0.26802239905688169</c:v>
                </c:pt>
                <c:pt idx="20">
                  <c:v>0.29525493663424551</c:v>
                </c:pt>
                <c:pt idx="21">
                  <c:v>0.32578838785735098</c:v>
                </c:pt>
                <c:pt idx="22">
                  <c:v>0.35755968169761221</c:v>
                </c:pt>
                <c:pt idx="23">
                  <c:v>0.38974358974358925</c:v>
                </c:pt>
                <c:pt idx="24">
                  <c:v>0.4252284114353066</c:v>
                </c:pt>
                <c:pt idx="25">
                  <c:v>0.460713233127024</c:v>
                </c:pt>
                <c:pt idx="26">
                  <c:v>0.49743589743589706</c:v>
                </c:pt>
                <c:pt idx="27">
                  <c:v>0.52838196286472117</c:v>
                </c:pt>
                <c:pt idx="28">
                  <c:v>0.56056587091069821</c:v>
                </c:pt>
                <c:pt idx="29">
                  <c:v>0.59770114942528707</c:v>
                </c:pt>
                <c:pt idx="30">
                  <c:v>0.63050397877983921</c:v>
                </c:pt>
                <c:pt idx="31">
                  <c:v>0.66206896551724104</c:v>
                </c:pt>
                <c:pt idx="32">
                  <c:v>0.69920424403183001</c:v>
                </c:pt>
                <c:pt idx="33">
                  <c:v>0.73015030946065418</c:v>
                </c:pt>
                <c:pt idx="34">
                  <c:v>0.76150898909519404</c:v>
                </c:pt>
                <c:pt idx="35">
                  <c:v>0.7978190391983484</c:v>
                </c:pt>
                <c:pt idx="36">
                  <c:v>0.82835249042145398</c:v>
                </c:pt>
                <c:pt idx="37">
                  <c:v>0.85971117005599662</c:v>
                </c:pt>
                <c:pt idx="38">
                  <c:v>0.88735632183908031</c:v>
                </c:pt>
                <c:pt idx="39">
                  <c:v>0.91892130857647958</c:v>
                </c:pt>
                <c:pt idx="40">
                  <c:v>0.94708222811670872</c:v>
                </c:pt>
                <c:pt idx="41">
                  <c:v>0.97627468317123445</c:v>
                </c:pt>
                <c:pt idx="42">
                  <c:v>1</c:v>
                </c:pt>
                <c:pt idx="43">
                  <c:v>0.99202279202279176</c:v>
                </c:pt>
                <c:pt idx="44">
                  <c:v>0.96137931034482527</c:v>
                </c:pt>
                <c:pt idx="45">
                  <c:v>0.93315649867373995</c:v>
                </c:pt>
                <c:pt idx="46">
                  <c:v>0.90066312997347397</c:v>
                </c:pt>
                <c:pt idx="47">
                  <c:v>0.86961391099322027</c:v>
                </c:pt>
                <c:pt idx="48">
                  <c:v>0.84031830238726779</c:v>
                </c:pt>
                <c:pt idx="49">
                  <c:v>0.80895962275272515</c:v>
                </c:pt>
                <c:pt idx="50">
                  <c:v>0.77636310050102952</c:v>
                </c:pt>
                <c:pt idx="51">
                  <c:v>0.74252873563218369</c:v>
                </c:pt>
                <c:pt idx="52">
                  <c:v>0.7082817565576166</c:v>
                </c:pt>
                <c:pt idx="53">
                  <c:v>0.6727969348658992</c:v>
                </c:pt>
                <c:pt idx="54">
                  <c:v>0.63648688476274473</c:v>
                </c:pt>
                <c:pt idx="55">
                  <c:v>0.60100206307102733</c:v>
                </c:pt>
                <c:pt idx="56">
                  <c:v>0.56634246979074443</c:v>
                </c:pt>
                <c:pt idx="57">
                  <c:v>0.53168287651046142</c:v>
                </c:pt>
                <c:pt idx="58">
                  <c:v>0.4982611258473314</c:v>
                </c:pt>
                <c:pt idx="59">
                  <c:v>0.46483937518420143</c:v>
                </c:pt>
                <c:pt idx="60">
                  <c:v>0.43430592396109591</c:v>
                </c:pt>
                <c:pt idx="61">
                  <c:v>0.40459770114942478</c:v>
                </c:pt>
                <c:pt idx="62">
                  <c:v>0.37488947833775371</c:v>
                </c:pt>
                <c:pt idx="63">
                  <c:v>0.34724432655466997</c:v>
                </c:pt>
                <c:pt idx="64">
                  <c:v>0.32166224580017627</c:v>
                </c:pt>
                <c:pt idx="65">
                  <c:v>0.29288240495136925</c:v>
                </c:pt>
                <c:pt idx="66">
                  <c:v>0.26379310344827567</c:v>
                </c:pt>
                <c:pt idx="67">
                  <c:v>0.2332802829354553</c:v>
                </c:pt>
                <c:pt idx="68">
                  <c:v>0.20480990274093716</c:v>
                </c:pt>
                <c:pt idx="69">
                  <c:v>0.17807250221043314</c:v>
                </c:pt>
                <c:pt idx="70">
                  <c:v>0.14975685234305919</c:v>
                </c:pt>
                <c:pt idx="71">
                  <c:v>0.12293224017361934</c:v>
                </c:pt>
                <c:pt idx="72">
                  <c:v>0.10537738123945005</c:v>
                </c:pt>
                <c:pt idx="73">
                  <c:v>0.10020094847681038</c:v>
                </c:pt>
                <c:pt idx="74">
                  <c:v>0.10627763041556129</c:v>
                </c:pt>
                <c:pt idx="75">
                  <c:v>0.12225705329153591</c:v>
                </c:pt>
                <c:pt idx="76">
                  <c:v>0.14712643678160908</c:v>
                </c:pt>
                <c:pt idx="77">
                  <c:v>0.17477158856469202</c:v>
                </c:pt>
                <c:pt idx="78">
                  <c:v>0.20097259062776296</c:v>
                </c:pt>
                <c:pt idx="79">
                  <c:v>0.22681255526083099</c:v>
                </c:pt>
                <c:pt idx="80">
                  <c:v>0.25249778956675512</c:v>
                </c:pt>
                <c:pt idx="81">
                  <c:v>0.27802829354553477</c:v>
                </c:pt>
                <c:pt idx="82">
                  <c:v>0.30529521564004114</c:v>
                </c:pt>
                <c:pt idx="83">
                  <c:v>0.3332670203359836</c:v>
                </c:pt>
                <c:pt idx="84">
                  <c:v>0.36142793987621558</c:v>
                </c:pt>
                <c:pt idx="85">
                  <c:v>0.39045092838196283</c:v>
                </c:pt>
                <c:pt idx="86">
                  <c:v>0.41842027704096674</c:v>
                </c:pt>
                <c:pt idx="87">
                  <c:v>0.4454465075154726</c:v>
                </c:pt>
                <c:pt idx="88">
                  <c:v>0.47292661361626787</c:v>
                </c:pt>
                <c:pt idx="89">
                  <c:v>0.50164456233421606</c:v>
                </c:pt>
                <c:pt idx="90">
                  <c:v>0.53333333333333299</c:v>
                </c:pt>
                <c:pt idx="91">
                  <c:v>0.56304155614500406</c:v>
                </c:pt>
                <c:pt idx="92">
                  <c:v>0.59058355437665544</c:v>
                </c:pt>
                <c:pt idx="93">
                  <c:v>0.61874447391688736</c:v>
                </c:pt>
                <c:pt idx="94">
                  <c:v>0.64659593280282768</c:v>
                </c:pt>
                <c:pt idx="95">
                  <c:v>0.67506631299734587</c:v>
                </c:pt>
                <c:pt idx="96">
                  <c:v>0.70198938992042204</c:v>
                </c:pt>
                <c:pt idx="97">
                  <c:v>0.73163572060123705</c:v>
                </c:pt>
                <c:pt idx="98">
                  <c:v>0.76233421750663111</c:v>
                </c:pt>
                <c:pt idx="99">
                  <c:v>0.79204244031830218</c:v>
                </c:pt>
                <c:pt idx="100">
                  <c:v>0.82068965517241166</c:v>
                </c:pt>
                <c:pt idx="101">
                  <c:v>0.84808295153122726</c:v>
                </c:pt>
                <c:pt idx="102">
                  <c:v>0.86293706293706285</c:v>
                </c:pt>
                <c:pt idx="103">
                  <c:v>0.86136162687886819</c:v>
                </c:pt>
                <c:pt idx="104">
                  <c:v>0.8534844465878948</c:v>
                </c:pt>
                <c:pt idx="105">
                  <c:v>0.85269672855879741</c:v>
                </c:pt>
                <c:pt idx="106">
                  <c:v>0.86829354553492311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8DEA-4ADB-8B25-673A9081521F}"/>
            </c:ext>
          </c:extLst>
        </c:ser>
        <c:ser>
          <c:idx val="6"/>
          <c:order val="6"/>
          <c:tx>
            <c:v>NO2</c:v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'ABS Data - ADC(2)'!$BF$11:$BF$182</c:f>
              <c:numCache>
                <c:formatCode>General</c:formatCode>
                <c:ptCount val="172"/>
                <c:pt idx="0">
                  <c:v>2.4658464299631802</c:v>
                </c:pt>
                <c:pt idx="1">
                  <c:v>2.5423117967972999</c:v>
                </c:pt>
                <c:pt idx="2">
                  <c:v>2.6208672200010001</c:v>
                </c:pt>
                <c:pt idx="3">
                  <c:v>2.69525155878681</c:v>
                </c:pt>
                <c:pt idx="4">
                  <c:v>2.7717268567743099</c:v>
                </c:pt>
                <c:pt idx="5">
                  <c:v>2.8481913207763099</c:v>
                </c:pt>
                <c:pt idx="6">
                  <c:v>2.9246612017710598</c:v>
                </c:pt>
                <c:pt idx="7">
                  <c:v>3.0011286752134798</c:v>
                </c:pt>
                <c:pt idx="8">
                  <c:v>3.0775738787968101</c:v>
                </c:pt>
                <c:pt idx="9">
                  <c:v>3.1540103550029301</c:v>
                </c:pt>
                <c:pt idx="10">
                  <c:v>3.23041884341318</c:v>
                </c:pt>
                <c:pt idx="11">
                  <c:v>3.30679212137054</c:v>
                </c:pt>
                <c:pt idx="12">
                  <c:v>3.38312206338591</c:v>
                </c:pt>
                <c:pt idx="13">
                  <c:v>3.4594041552986399</c:v>
                </c:pt>
                <c:pt idx="14">
                  <c:v>3.5287114677863598</c:v>
                </c:pt>
                <c:pt idx="15">
                  <c:v>3.5910625590649898</c:v>
                </c:pt>
                <c:pt idx="16">
                  <c:v>3.6499333328160799</c:v>
                </c:pt>
                <c:pt idx="17">
                  <c:v>3.70533799610629</c:v>
                </c:pt>
                <c:pt idx="18">
                  <c:v>3.7607451421848399</c:v>
                </c:pt>
                <c:pt idx="19">
                  <c:v>3.8161448398983602</c:v>
                </c:pt>
                <c:pt idx="20">
                  <c:v>3.8715408134293599</c:v>
                </c:pt>
                <c:pt idx="21">
                  <c:v>3.9234571590962699</c:v>
                </c:pt>
                <c:pt idx="22">
                  <c:v>3.96842707677476</c:v>
                </c:pt>
                <c:pt idx="23">
                  <c:v>4.0099177803872204</c:v>
                </c:pt>
                <c:pt idx="24">
                  <c:v>4.0479282768182996</c:v>
                </c:pt>
                <c:pt idx="25">
                  <c:v>4.0824529384144199</c:v>
                </c:pt>
                <c:pt idx="26">
                  <c:v>4.1135146068283497</c:v>
                </c:pt>
                <c:pt idx="27">
                  <c:v>4.1411083164834102</c:v>
                </c:pt>
                <c:pt idx="28">
                  <c:v>4.1686945777734303</c:v>
                </c:pt>
                <c:pt idx="29">
                  <c:v>4.19627339069842</c:v>
                </c:pt>
                <c:pt idx="30">
                  <c:v>4.2238472380467202</c:v>
                </c:pt>
                <c:pt idx="31">
                  <c:v>4.2514260509717099</c:v>
                </c:pt>
                <c:pt idx="32">
                  <c:v>4.2790123122617301</c:v>
                </c:pt>
                <c:pt idx="33">
                  <c:v>4.3100630564069498</c:v>
                </c:pt>
                <c:pt idx="34">
                  <c:v>4.3445936766950997</c:v>
                </c:pt>
                <c:pt idx="35">
                  <c:v>4.3895435665476201</c:v>
                </c:pt>
                <c:pt idx="36">
                  <c:v>4.4554239038392103</c:v>
                </c:pt>
                <c:pt idx="37">
                  <c:v>4.5284908299880904</c:v>
                </c:pt>
                <c:pt idx="38">
                  <c:v>4.58085581550875</c:v>
                </c:pt>
                <c:pt idx="39">
                  <c:v>4.6158472413135501</c:v>
                </c:pt>
                <c:pt idx="40">
                  <c:v>4.6473736877054703</c:v>
                </c:pt>
                <c:pt idx="41">
                  <c:v>4.6754341615691999</c:v>
                </c:pt>
                <c:pt idx="42">
                  <c:v>4.6999905934834398</c:v>
                </c:pt>
                <c:pt idx="43">
                  <c:v>4.7245635773199801</c:v>
                </c:pt>
                <c:pt idx="44">
                  <c:v>4.7491332507720596</c:v>
                </c:pt>
                <c:pt idx="45">
                  <c:v>4.7701972270824298</c:v>
                </c:pt>
                <c:pt idx="46">
                  <c:v>4.7947669005345102</c:v>
                </c:pt>
                <c:pt idx="47">
                  <c:v>4.8228323399749202</c:v>
                </c:pt>
                <c:pt idx="48">
                  <c:v>4.8508878482619604</c:v>
                </c:pt>
                <c:pt idx="49">
                  <c:v>4.8789061147238399</c:v>
                </c:pt>
                <c:pt idx="50">
                  <c:v>4.9138993612400803</c:v>
                </c:pt>
                <c:pt idx="51">
                  <c:v>4.9628020156554502</c:v>
                </c:pt>
                <c:pt idx="52">
                  <c:v>5.0290021812273498</c:v>
                </c:pt>
                <c:pt idx="53">
                  <c:v>5.1054106696375898</c:v>
                </c:pt>
                <c:pt idx="54">
                  <c:v>5.1677597402919302</c:v>
                </c:pt>
                <c:pt idx="55">
                  <c:v>5.2092475591407901</c:v>
                </c:pt>
                <c:pt idx="56">
                  <c:v>5.2437841381209598</c:v>
                </c:pt>
                <c:pt idx="57">
                  <c:v>5.2748438203042198</c:v>
                </c:pt>
                <c:pt idx="58">
                  <c:v>5.30243008159424</c:v>
                </c:pt>
                <c:pt idx="59">
                  <c:v>5.33000392894255</c:v>
                </c:pt>
                <c:pt idx="60">
                  <c:v>5.3575653623491304</c:v>
                </c:pt>
                <c:pt idx="61">
                  <c:v>5.3851193473906802</c:v>
                </c:pt>
                <c:pt idx="62">
                  <c:v>5.4126559529138198</c:v>
                </c:pt>
                <c:pt idx="63">
                  <c:v>5.4367464482155103</c:v>
                </c:pt>
                <c:pt idx="64">
                  <c:v>5.4573866953151802</c:v>
                </c:pt>
                <c:pt idx="65">
                  <c:v>5.4780269424148402</c:v>
                </c:pt>
                <c:pt idx="66">
                  <c:v>5.4986572583611304</c:v>
                </c:pt>
                <c:pt idx="67">
                  <c:v>5.5192842639229598</c:v>
                </c:pt>
                <c:pt idx="68">
                  <c:v>5.5399112694847901</c:v>
                </c:pt>
                <c:pt idx="69">
                  <c:v>5.5605382750466301</c:v>
                </c:pt>
                <c:pt idx="70">
                  <c:v>5.5811586598395397</c:v>
                </c:pt>
                <c:pt idx="71">
                  <c:v>5.6017724238635402</c:v>
                </c:pt>
                <c:pt idx="72">
                  <c:v>5.62238949827199</c:v>
                </c:pt>
                <c:pt idx="73">
                  <c:v>5.6430065726804504</c:v>
                </c:pt>
                <c:pt idx="74">
                  <c:v>5.6636236470889001</c:v>
                </c:pt>
                <c:pt idx="75">
                  <c:v>5.6842440318818097</c:v>
                </c:pt>
                <c:pt idx="76">
                  <c:v>5.7048776582125598</c:v>
                </c:pt>
                <c:pt idx="77">
                  <c:v>5.7255079741588499</c:v>
                </c:pt>
                <c:pt idx="78">
                  <c:v>5.7495976418644297</c:v>
                </c:pt>
                <c:pt idx="79">
                  <c:v>5.7771416957525998</c:v>
                </c:pt>
                <c:pt idx="80">
                  <c:v>5.8047180258892501</c:v>
                </c:pt>
                <c:pt idx="81">
                  <c:v>5.8357702597074699</c:v>
                </c:pt>
                <c:pt idx="82">
                  <c:v>5.8807211426753296</c:v>
                </c:pt>
                <c:pt idx="83">
                  <c:v>5.9466290163467397</c:v>
                </c:pt>
                <c:pt idx="84">
                  <c:v>6.0093129087434596</c:v>
                </c:pt>
                <c:pt idx="85">
                  <c:v>6.0512425220439301</c:v>
                </c:pt>
                <c:pt idx="86">
                  <c:v>6.0827779064738996</c:v>
                </c:pt>
                <c:pt idx="87">
                  <c:v>6.1073310280036797</c:v>
                </c:pt>
                <c:pt idx="88">
                  <c:v>6.12842148738972</c:v>
                </c:pt>
                <c:pt idx="89">
                  <c:v>6.1495053260068504</c:v>
                </c:pt>
                <c:pt idx="90">
                  <c:v>6.17062557885302</c:v>
                </c:pt>
                <c:pt idx="91">
                  <c:v>6.1917590732370202</c:v>
                </c:pt>
                <c:pt idx="92">
                  <c:v>6.2128991883899403</c:v>
                </c:pt>
                <c:pt idx="93">
                  <c:v>6.2305336064011598</c:v>
                </c:pt>
                <c:pt idx="94">
                  <c:v>6.2481713347968304</c:v>
                </c:pt>
                <c:pt idx="95">
                  <c:v>6.2657991320391204</c:v>
                </c:pt>
                <c:pt idx="96">
                  <c:v>6.2834467915881698</c:v>
                </c:pt>
                <c:pt idx="97">
                  <c:v>6.3046200105856798</c:v>
                </c:pt>
                <c:pt idx="98">
                  <c:v>6.3222577389813504</c:v>
                </c:pt>
                <c:pt idx="99">
                  <c:v>6.3398954673770298</c:v>
                </c:pt>
                <c:pt idx="100">
                  <c:v>6.36106206560562</c:v>
                </c:pt>
                <c:pt idx="101">
                  <c:v>6.38221211191191</c:v>
                </c:pt>
                <c:pt idx="102">
                  <c:v>6.4033522270648398</c:v>
                </c:pt>
                <c:pt idx="103">
                  <c:v>6.42448572144884</c:v>
                </c:pt>
                <c:pt idx="104">
                  <c:v>6.4456026639105497</c:v>
                </c:pt>
                <c:pt idx="105">
                  <c:v>6.4667129856033396</c:v>
                </c:pt>
                <c:pt idx="106">
                  <c:v>6.4878001346049299</c:v>
                </c:pt>
                <c:pt idx="107">
                  <c:v>6.5088740420686699</c:v>
                </c:pt>
                <c:pt idx="108">
                  <c:v>6.5334387499440698</c:v>
                </c:pt>
                <c:pt idx="109">
                  <c:v>6.5614843270777303</c:v>
                </c:pt>
                <c:pt idx="110">
                  <c:v>6.5930048147776299</c:v>
                </c:pt>
                <c:pt idx="111">
                  <c:v>6.6314757856869004</c:v>
                </c:pt>
                <c:pt idx="112">
                  <c:v>6.6803664399586102</c:v>
                </c:pt>
                <c:pt idx="113">
                  <c:v>6.7465852264430897</c:v>
                </c:pt>
                <c:pt idx="114">
                  <c:v>6.8231038603726004</c:v>
                </c:pt>
                <c:pt idx="115">
                  <c:v>6.8994663043444602</c:v>
                </c:pt>
                <c:pt idx="116">
                  <c:v>6.9652974372852396</c:v>
                </c:pt>
                <c:pt idx="117">
                  <c:v>7.0137374654725102</c:v>
                </c:pt>
                <c:pt idx="118">
                  <c:v>7.0517665000565497</c:v>
                </c:pt>
                <c:pt idx="119">
                  <c:v>7.0862971203446996</c:v>
                </c:pt>
                <c:pt idx="120">
                  <c:v>7.1173607749893097</c:v>
                </c:pt>
                <c:pt idx="121">
                  <c:v>7.1449495190676799</c:v>
                </c:pt>
              </c:numCache>
            </c:numRef>
          </c:xVal>
          <c:yVal>
            <c:numRef>
              <c:f>'ABS Data - ADC(2)'!$BI$11:$BI$182</c:f>
              <c:numCache>
                <c:formatCode>General</c:formatCode>
                <c:ptCount val="172"/>
                <c:pt idx="0">
                  <c:v>1.3690327272845341E-3</c:v>
                </c:pt>
                <c:pt idx="1">
                  <c:v>1.9008175134675245E-3</c:v>
                </c:pt>
                <c:pt idx="2">
                  <c:v>1.9347414800688202E-3</c:v>
                </c:pt>
                <c:pt idx="3">
                  <c:v>1.9668641741071744E-3</c:v>
                </c:pt>
                <c:pt idx="4">
                  <c:v>1.4013737573913606E-3</c:v>
                </c:pt>
                <c:pt idx="5">
                  <c:v>2.0329108347468248E-3</c:v>
                </c:pt>
                <c:pt idx="6">
                  <c:v>2.0659341650665691E-3</c:v>
                </c:pt>
                <c:pt idx="7">
                  <c:v>2.3649636051802829E-3</c:v>
                </c:pt>
                <c:pt idx="8">
                  <c:v>5.1245495608856235E-3</c:v>
                </c:pt>
                <c:pt idx="9">
                  <c:v>8.8484076645933465E-3</c:v>
                </c:pt>
                <c:pt idx="10">
                  <c:v>1.566458679465297E-2</c:v>
                </c:pt>
                <c:pt idx="11">
                  <c:v>2.6371105280445863E-2</c:v>
                </c:pt>
                <c:pt idx="12">
                  <c:v>4.1865733742525599E-2</c:v>
                </c:pt>
                <c:pt idx="13">
                  <c:v>6.2647233636755395E-2</c:v>
                </c:pt>
                <c:pt idx="14">
                  <c:v>8.5963873040995523E-2</c:v>
                </c:pt>
                <c:pt idx="15">
                  <c:v>0.10976518819225281</c:v>
                </c:pt>
                <c:pt idx="16">
                  <c:v>0.134052680150996</c:v>
                </c:pt>
                <c:pt idx="17">
                  <c:v>0.15725663577974486</c:v>
                </c:pt>
                <c:pt idx="18">
                  <c:v>0.1801862726077671</c:v>
                </c:pt>
                <c:pt idx="19">
                  <c:v>0.2039388658379655</c:v>
                </c:pt>
                <c:pt idx="20">
                  <c:v>0.22810293726925085</c:v>
                </c:pt>
                <c:pt idx="21">
                  <c:v>0.25267698584115567</c:v>
                </c:pt>
                <c:pt idx="22">
                  <c:v>0.27665367489055032</c:v>
                </c:pt>
                <c:pt idx="23">
                  <c:v>0.30099462128044274</c:v>
                </c:pt>
                <c:pt idx="24">
                  <c:v>0.32580955253112209</c:v>
                </c:pt>
                <c:pt idx="25">
                  <c:v>0.35172025792423145</c:v>
                </c:pt>
                <c:pt idx="26">
                  <c:v>0.37620300449310207</c:v>
                </c:pt>
                <c:pt idx="27">
                  <c:v>0.39980642983918596</c:v>
                </c:pt>
                <c:pt idx="28">
                  <c:v>0.42423281158744375</c:v>
                </c:pt>
                <c:pt idx="29">
                  <c:v>0.44948214973787548</c:v>
                </c:pt>
                <c:pt idx="30">
                  <c:v>0.47528012548975596</c:v>
                </c:pt>
                <c:pt idx="31">
                  <c:v>0.50052946364018758</c:v>
                </c:pt>
                <c:pt idx="32">
                  <c:v>0.52495584538844542</c:v>
                </c:pt>
                <c:pt idx="33">
                  <c:v>0.55064559468050589</c:v>
                </c:pt>
                <c:pt idx="34">
                  <c:v>0.5758979349518758</c:v>
                </c:pt>
                <c:pt idx="35">
                  <c:v>0.60208746232711752</c:v>
                </c:pt>
                <c:pt idx="36">
                  <c:v>0.61999658066872698</c:v>
                </c:pt>
                <c:pt idx="37">
                  <c:v>0.61196811781182758</c:v>
                </c:pt>
                <c:pt idx="38">
                  <c:v>0.58697275909276481</c:v>
                </c:pt>
                <c:pt idx="39">
                  <c:v>0.56131152994961708</c:v>
                </c:pt>
                <c:pt idx="40">
                  <c:v>0.53444179702281047</c:v>
                </c:pt>
                <c:pt idx="41">
                  <c:v>0.50647328783263568</c:v>
                </c:pt>
                <c:pt idx="42">
                  <c:v>0.48161222399020726</c:v>
                </c:pt>
                <c:pt idx="43">
                  <c:v>0.45492236814294595</c:v>
                </c:pt>
                <c:pt idx="44">
                  <c:v>0.42859827069665152</c:v>
                </c:pt>
                <c:pt idx="45">
                  <c:v>0.40556449779858528</c:v>
                </c:pt>
                <c:pt idx="46">
                  <c:v>0.37924040035229079</c:v>
                </c:pt>
                <c:pt idx="47">
                  <c:v>0.35072325356066569</c:v>
                </c:pt>
                <c:pt idx="48">
                  <c:v>0.32330338197194125</c:v>
                </c:pt>
                <c:pt idx="49">
                  <c:v>0.29999829239408804</c:v>
                </c:pt>
                <c:pt idx="50">
                  <c:v>0.27413589613040945</c:v>
                </c:pt>
                <c:pt idx="51">
                  <c:v>0.24763942690691523</c:v>
                </c:pt>
                <c:pt idx="52">
                  <c:v>0.23021129610061478</c:v>
                </c:pt>
                <c:pt idx="53">
                  <c:v>0.23702747523067372</c:v>
                </c:pt>
                <c:pt idx="54">
                  <c:v>0.26105204550979361</c:v>
                </c:pt>
                <c:pt idx="55">
                  <c:v>0.28571172422052904</c:v>
                </c:pt>
                <c:pt idx="56">
                  <c:v>0.3103056993701595</c:v>
                </c:pt>
                <c:pt idx="57">
                  <c:v>0.33500790097960997</c:v>
                </c:pt>
                <c:pt idx="58">
                  <c:v>0.35943428272786776</c:v>
                </c:pt>
                <c:pt idx="59">
                  <c:v>0.38523225847974985</c:v>
                </c:pt>
                <c:pt idx="60">
                  <c:v>0.41240182823525456</c:v>
                </c:pt>
                <c:pt idx="61">
                  <c:v>0.44039435439293473</c:v>
                </c:pt>
                <c:pt idx="62">
                  <c:v>0.47030711215568644</c:v>
                </c:pt>
                <c:pt idx="63">
                  <c:v>0.49692654324927327</c:v>
                </c:pt>
                <c:pt idx="64">
                  <c:v>0.52070984567490242</c:v>
                </c:pt>
                <c:pt idx="65">
                  <c:v>0.54449314810052996</c:v>
                </c:pt>
                <c:pt idx="66">
                  <c:v>0.56937372572905653</c:v>
                </c:pt>
                <c:pt idx="67">
                  <c:v>0.59462006175855009</c:v>
                </c:pt>
                <c:pt idx="68">
                  <c:v>0.61986639778804364</c:v>
                </c:pt>
                <c:pt idx="69">
                  <c:v>0.64511273381753875</c:v>
                </c:pt>
                <c:pt idx="70">
                  <c:v>0.67109058664896448</c:v>
                </c:pt>
                <c:pt idx="71">
                  <c:v>0.69779995628232394</c:v>
                </c:pt>
                <c:pt idx="72">
                  <c:v>0.72414356751471665</c:v>
                </c:pt>
                <c:pt idx="73">
                  <c:v>0.75048717874710924</c:v>
                </c:pt>
                <c:pt idx="74">
                  <c:v>0.77683078997950183</c:v>
                </c:pt>
                <c:pt idx="75">
                  <c:v>0.80280864281092756</c:v>
                </c:pt>
                <c:pt idx="76">
                  <c:v>0.82732346203848894</c:v>
                </c:pt>
                <c:pt idx="77">
                  <c:v>0.85220403966701719</c:v>
                </c:pt>
                <c:pt idx="78">
                  <c:v>0.87891491036084424</c:v>
                </c:pt>
                <c:pt idx="79">
                  <c:v>0.90800471172142339</c:v>
                </c:pt>
                <c:pt idx="80">
                  <c:v>0.93352836867258038</c:v>
                </c:pt>
                <c:pt idx="81">
                  <c:v>0.95905352668420474</c:v>
                </c:pt>
                <c:pt idx="82">
                  <c:v>0.98513332653915753</c:v>
                </c:pt>
                <c:pt idx="83">
                  <c:v>1</c:v>
                </c:pt>
                <c:pt idx="84">
                  <c:v>0.98703072058137864</c:v>
                </c:pt>
                <c:pt idx="85">
                  <c:v>0.96287732812314519</c:v>
                </c:pt>
                <c:pt idx="86">
                  <c:v>0.93502004751373036</c:v>
                </c:pt>
                <c:pt idx="87">
                  <c:v>0.91052474207226708</c:v>
                </c:pt>
                <c:pt idx="88">
                  <c:v>0.88456490196647053</c:v>
                </c:pt>
                <c:pt idx="89">
                  <c:v>0.85933657866260604</c:v>
                </c:pt>
                <c:pt idx="90">
                  <c:v>0.8300849129481106</c:v>
                </c:pt>
                <c:pt idx="91">
                  <c:v>0.79937021362975069</c:v>
                </c:pt>
                <c:pt idx="92">
                  <c:v>0.76792399750945706</c:v>
                </c:pt>
                <c:pt idx="93">
                  <c:v>0.73976810593739317</c:v>
                </c:pt>
                <c:pt idx="94">
                  <c:v>0.71124645596436231</c:v>
                </c:pt>
                <c:pt idx="95">
                  <c:v>0.6838220811942306</c:v>
                </c:pt>
                <c:pt idx="96">
                  <c:v>0.65420315601830081</c:v>
                </c:pt>
                <c:pt idx="97">
                  <c:v>0.61909935588834297</c:v>
                </c:pt>
                <c:pt idx="98">
                  <c:v>0.59057770591531222</c:v>
                </c:pt>
                <c:pt idx="99">
                  <c:v>0.56205605594228136</c:v>
                </c:pt>
                <c:pt idx="100">
                  <c:v>0.52768377261425736</c:v>
                </c:pt>
                <c:pt idx="101">
                  <c:v>0.49514028129106624</c:v>
                </c:pt>
                <c:pt idx="102">
                  <c:v>0.46369406517077261</c:v>
                </c:pt>
                <c:pt idx="103">
                  <c:v>0.4329793658524127</c:v>
                </c:pt>
                <c:pt idx="104">
                  <c:v>0.40409345853888412</c:v>
                </c:pt>
                <c:pt idx="105">
                  <c:v>0.37593906802728927</c:v>
                </c:pt>
                <c:pt idx="106">
                  <c:v>0.35034498632245797</c:v>
                </c:pt>
                <c:pt idx="107">
                  <c:v>0.32621393822149264</c:v>
                </c:pt>
                <c:pt idx="108">
                  <c:v>0.30043847837664694</c:v>
                </c:pt>
                <c:pt idx="109">
                  <c:v>0.2741158819908216</c:v>
                </c:pt>
                <c:pt idx="110">
                  <c:v>0.24790451418575446</c:v>
                </c:pt>
                <c:pt idx="111">
                  <c:v>0.22184245186201257</c:v>
                </c:pt>
                <c:pt idx="112">
                  <c:v>0.19667185684202254</c:v>
                </c:pt>
                <c:pt idx="113">
                  <c:v>0.17718633503028566</c:v>
                </c:pt>
                <c:pt idx="114">
                  <c:v>0.17183273463728246</c:v>
                </c:pt>
                <c:pt idx="115">
                  <c:v>0.183736280617148</c:v>
                </c:pt>
                <c:pt idx="116">
                  <c:v>0.20708189882766509</c:v>
                </c:pt>
                <c:pt idx="117">
                  <c:v>0.2317001661392209</c:v>
                </c:pt>
                <c:pt idx="118">
                  <c:v>0.25446685034448918</c:v>
                </c:pt>
                <c:pt idx="119">
                  <c:v>0.27971919061585909</c:v>
                </c:pt>
                <c:pt idx="120">
                  <c:v>0.30398248214414986</c:v>
                </c:pt>
                <c:pt idx="121">
                  <c:v>0.32813454509168249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8DEA-4ADB-8B25-673A9081521F}"/>
            </c:ext>
          </c:extLst>
        </c:ser>
        <c:ser>
          <c:idx val="7"/>
          <c:order val="7"/>
          <c:tx>
            <c:v>SO2H</c:v>
          </c:tx>
          <c:spPr>
            <a:ln w="317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'ABS Data - ADC(2)'!$BM$11:$BM$283</c:f>
              <c:numCache>
                <c:formatCode>General</c:formatCode>
                <c:ptCount val="273"/>
                <c:pt idx="0">
                  <c:v>3.0263664101972201</c:v>
                </c:pt>
                <c:pt idx="1">
                  <c:v>3.0787475468188998</c:v>
                </c:pt>
                <c:pt idx="2">
                  <c:v>3.1349614495348401</c:v>
                </c:pt>
                <c:pt idx="3">
                  <c:v>3.19117535225078</c:v>
                </c:pt>
                <c:pt idx="4">
                  <c:v>3.24738925496673</c:v>
                </c:pt>
                <c:pt idx="5">
                  <c:v>3.3036031576826699</c:v>
                </c:pt>
                <c:pt idx="6">
                  <c:v>3.3598170603986102</c:v>
                </c:pt>
                <c:pt idx="7">
                  <c:v>3.4160309631145598</c:v>
                </c:pt>
                <c:pt idx="8">
                  <c:v>3.4722448658305001</c:v>
                </c:pt>
                <c:pt idx="9">
                  <c:v>3.5284587685464399</c:v>
                </c:pt>
                <c:pt idx="10">
                  <c:v>3.58467267126239</c:v>
                </c:pt>
                <c:pt idx="11">
                  <c:v>3.6408865739783298</c:v>
                </c:pt>
                <c:pt idx="12">
                  <c:v>3.6971004766942701</c:v>
                </c:pt>
                <c:pt idx="13">
                  <c:v>3.7533143794102202</c:v>
                </c:pt>
                <c:pt idx="14">
                  <c:v>3.80952828212616</c:v>
                </c:pt>
                <c:pt idx="15">
                  <c:v>3.8580766526535699</c:v>
                </c:pt>
                <c:pt idx="16">
                  <c:v>3.89384913620008</c:v>
                </c:pt>
                <c:pt idx="17">
                  <c:v>3.92451126495423</c:v>
                </c:pt>
                <c:pt idx="18">
                  <c:v>3.9526182163121999</c:v>
                </c:pt>
                <c:pt idx="19">
                  <c:v>3.9756148128778102</c:v>
                </c:pt>
                <c:pt idx="20">
                  <c:v>3.9960562320472501</c:v>
                </c:pt>
                <c:pt idx="21">
                  <c:v>4.0164976512166799</c:v>
                </c:pt>
                <c:pt idx="22">
                  <c:v>4.0369390703861097</c:v>
                </c:pt>
                <c:pt idx="23">
                  <c:v>4.0548253121593696</c:v>
                </c:pt>
                <c:pt idx="24">
                  <c:v>4.0701563765364401</c:v>
                </c:pt>
                <c:pt idx="25">
                  <c:v>4.0854874409135196</c:v>
                </c:pt>
                <c:pt idx="26">
                  <c:v>4.1008185052905901</c:v>
                </c:pt>
                <c:pt idx="27">
                  <c:v>4.1161495696676704</c:v>
                </c:pt>
                <c:pt idx="28">
                  <c:v>4.1314806340447499</c:v>
                </c:pt>
                <c:pt idx="29">
                  <c:v>4.1468116984218204</c:v>
                </c:pt>
                <c:pt idx="30">
                  <c:v>4.1621427627988998</c:v>
                </c:pt>
                <c:pt idx="31">
                  <c:v>4.1774738271759704</c:v>
                </c:pt>
                <c:pt idx="32">
                  <c:v>4.1928048915530498</c:v>
                </c:pt>
                <c:pt idx="33">
                  <c:v>4.2081359559301204</c:v>
                </c:pt>
                <c:pt idx="34">
                  <c:v>4.2234670203071998</c:v>
                </c:pt>
                <c:pt idx="35">
                  <c:v>4.2387980846842703</c:v>
                </c:pt>
                <c:pt idx="36">
                  <c:v>4.2541291490613498</c:v>
                </c:pt>
                <c:pt idx="37">
                  <c:v>4.2694602134384203</c:v>
                </c:pt>
                <c:pt idx="38">
                  <c:v>4.2847912778154997</c:v>
                </c:pt>
                <c:pt idx="39">
                  <c:v>4.30012234219258</c:v>
                </c:pt>
                <c:pt idx="40">
                  <c:v>4.3154534065696497</c:v>
                </c:pt>
                <c:pt idx="41">
                  <c:v>4.33078447094673</c:v>
                </c:pt>
                <c:pt idx="42">
                  <c:v>4.3461155353237997</c:v>
                </c:pt>
                <c:pt idx="43">
                  <c:v>4.36144659970088</c:v>
                </c:pt>
                <c:pt idx="44">
                  <c:v>4.3793328414741302</c:v>
                </c:pt>
                <c:pt idx="45">
                  <c:v>4.4023294380397502</c:v>
                </c:pt>
                <c:pt idx="46">
                  <c:v>4.4304363893977197</c:v>
                </c:pt>
                <c:pt idx="47">
                  <c:v>4.4738744051327597</c:v>
                </c:pt>
                <c:pt idx="48">
                  <c:v>4.5275331304525297</c:v>
                </c:pt>
                <c:pt idx="49">
                  <c:v>4.5658607913952203</c:v>
                </c:pt>
                <c:pt idx="50">
                  <c:v>4.5888573879608296</c:v>
                </c:pt>
                <c:pt idx="51">
                  <c:v>4.6092988071302603</c:v>
                </c:pt>
                <c:pt idx="52">
                  <c:v>4.6271850489035202</c:v>
                </c:pt>
                <c:pt idx="53">
                  <c:v>4.6425161132805899</c:v>
                </c:pt>
                <c:pt idx="54">
                  <c:v>4.6578471776576702</c:v>
                </c:pt>
                <c:pt idx="55">
                  <c:v>4.6731782420347496</c:v>
                </c:pt>
                <c:pt idx="56">
                  <c:v>4.6885093064118202</c:v>
                </c:pt>
                <c:pt idx="57">
                  <c:v>4.7038403707888996</c:v>
                </c:pt>
                <c:pt idx="58">
                  <c:v>4.7191714351659702</c:v>
                </c:pt>
                <c:pt idx="59">
                  <c:v>4.73194732214687</c:v>
                </c:pt>
                <c:pt idx="60">
                  <c:v>4.74472320912776</c:v>
                </c:pt>
                <c:pt idx="61">
                  <c:v>4.7600542735048403</c:v>
                </c:pt>
                <c:pt idx="62">
                  <c:v>4.77538533788191</c:v>
                </c:pt>
                <c:pt idx="63">
                  <c:v>4.7907164022589903</c:v>
                </c:pt>
                <c:pt idx="64">
                  <c:v>4.8060474666360697</c:v>
                </c:pt>
                <c:pt idx="65">
                  <c:v>4.8213785310131403</c:v>
                </c:pt>
                <c:pt idx="66">
                  <c:v>4.8367095953902197</c:v>
                </c:pt>
                <c:pt idx="67">
                  <c:v>4.8520406597672903</c:v>
                </c:pt>
                <c:pt idx="68">
                  <c:v>4.8673717241443697</c:v>
                </c:pt>
                <c:pt idx="69">
                  <c:v>4.8827027885214402</c:v>
                </c:pt>
                <c:pt idx="70">
                  <c:v>4.8980338528985197</c:v>
                </c:pt>
                <c:pt idx="71">
                  <c:v>4.9133649172755902</c:v>
                </c:pt>
                <c:pt idx="72">
                  <c:v>4.9286959816526696</c:v>
                </c:pt>
                <c:pt idx="73">
                  <c:v>4.9465822234259198</c:v>
                </c:pt>
                <c:pt idx="74">
                  <c:v>4.9670236425953602</c:v>
                </c:pt>
                <c:pt idx="75">
                  <c:v>4.98746506176479</c:v>
                </c:pt>
                <c:pt idx="76">
                  <c:v>5.0104616583304002</c:v>
                </c:pt>
                <c:pt idx="77">
                  <c:v>5.0360134322921999</c:v>
                </c:pt>
                <c:pt idx="78">
                  <c:v>5.0641203836501703</c:v>
                </c:pt>
                <c:pt idx="79">
                  <c:v>5.0973376898004998</c:v>
                </c:pt>
                <c:pt idx="80">
                  <c:v>5.1433308829317301</c:v>
                </c:pt>
                <c:pt idx="81">
                  <c:v>5.19954478564767</c:v>
                </c:pt>
                <c:pt idx="82">
                  <c:v>5.2557586883636098</c:v>
                </c:pt>
                <c:pt idx="83">
                  <c:v>5.3119725910795497</c:v>
                </c:pt>
                <c:pt idx="84">
                  <c:v>5.3681864937955002</c:v>
                </c:pt>
                <c:pt idx="85">
                  <c:v>5.42440039651144</c:v>
                </c:pt>
                <c:pt idx="86">
                  <c:v>5.4755039444350304</c:v>
                </c:pt>
                <c:pt idx="87">
                  <c:v>5.5163867827738899</c:v>
                </c:pt>
                <c:pt idx="88">
                  <c:v>5.5496040889242204</c:v>
                </c:pt>
                <c:pt idx="89">
                  <c:v>5.5777110402821997</c:v>
                </c:pt>
                <c:pt idx="90">
                  <c:v>5.6032628142439904</c:v>
                </c:pt>
                <c:pt idx="91">
                  <c:v>5.6262594108095998</c:v>
                </c:pt>
                <c:pt idx="92">
                  <c:v>5.6467008299790402</c:v>
                </c:pt>
                <c:pt idx="93">
                  <c:v>5.66714224914847</c:v>
                </c:pt>
                <c:pt idx="94">
                  <c:v>5.6875836683178997</c:v>
                </c:pt>
                <c:pt idx="95">
                  <c:v>5.7054699100911597</c:v>
                </c:pt>
                <c:pt idx="96">
                  <c:v>5.7208009744682302</c:v>
                </c:pt>
                <c:pt idx="97">
                  <c:v>5.7361320388453096</c:v>
                </c:pt>
                <c:pt idx="98">
                  <c:v>5.7514631032223802</c:v>
                </c:pt>
                <c:pt idx="99">
                  <c:v>5.7667941675994596</c:v>
                </c:pt>
                <c:pt idx="100">
                  <c:v>5.7821252319765399</c:v>
                </c:pt>
                <c:pt idx="101">
                  <c:v>5.7974562963536096</c:v>
                </c:pt>
                <c:pt idx="102">
                  <c:v>5.8127873607306899</c:v>
                </c:pt>
                <c:pt idx="103">
                  <c:v>5.8281184251077596</c:v>
                </c:pt>
                <c:pt idx="104">
                  <c:v>5.8434494894848399</c:v>
                </c:pt>
                <c:pt idx="105">
                  <c:v>5.8587805538619104</c:v>
                </c:pt>
                <c:pt idx="106">
                  <c:v>5.8741116182389899</c:v>
                </c:pt>
                <c:pt idx="107">
                  <c:v>5.8894426826160604</c:v>
                </c:pt>
                <c:pt idx="108">
                  <c:v>5.9047737469931398</c:v>
                </c:pt>
                <c:pt idx="109">
                  <c:v>5.9201048113702104</c:v>
                </c:pt>
                <c:pt idx="110">
                  <c:v>5.9354358757472898</c:v>
                </c:pt>
                <c:pt idx="111">
                  <c:v>5.9507669401243604</c:v>
                </c:pt>
                <c:pt idx="112">
                  <c:v>5.9660980045014398</c:v>
                </c:pt>
                <c:pt idx="113">
                  <c:v>5.9839842462746997</c:v>
                </c:pt>
                <c:pt idx="114">
                  <c:v>6.0044256654441304</c:v>
                </c:pt>
                <c:pt idx="115">
                  <c:v>6.0248670846135601</c:v>
                </c:pt>
                <c:pt idx="116">
                  <c:v>6.0453085037829997</c:v>
                </c:pt>
                <c:pt idx="117">
                  <c:v>6.0683051003486099</c:v>
                </c:pt>
                <c:pt idx="118">
                  <c:v>6.0938568743103998</c:v>
                </c:pt>
                <c:pt idx="119">
                  <c:v>6.1194086482722003</c:v>
                </c:pt>
                <c:pt idx="120">
                  <c:v>6.1475155996301698</c:v>
                </c:pt>
                <c:pt idx="121">
                  <c:v>6.1781777283843198</c:v>
                </c:pt>
                <c:pt idx="122">
                  <c:v>6.2113950345346503</c:v>
                </c:pt>
              </c:numCache>
            </c:numRef>
          </c:xVal>
          <c:yVal>
            <c:numRef>
              <c:f>'ABS Data - ADC(2)'!$BP$11:$BP$283</c:f>
              <c:numCache>
                <c:formatCode>General</c:formatCode>
                <c:ptCount val="273"/>
                <c:pt idx="0">
                  <c:v>3.0528760173979684E-3</c:v>
                </c:pt>
                <c:pt idx="1">
                  <c:v>4.2784632480828292E-3</c:v>
                </c:pt>
                <c:pt idx="2">
                  <c:v>4.2784632480828292E-3</c:v>
                </c:pt>
                <c:pt idx="3">
                  <c:v>4.2784632480828292E-3</c:v>
                </c:pt>
                <c:pt idx="4">
                  <c:v>4.2784632480828292E-3</c:v>
                </c:pt>
                <c:pt idx="5">
                  <c:v>4.2784632480828292E-3</c:v>
                </c:pt>
                <c:pt idx="6">
                  <c:v>4.2784632480828292E-3</c:v>
                </c:pt>
                <c:pt idx="7">
                  <c:v>3.6842391362357694E-3</c:v>
                </c:pt>
                <c:pt idx="8">
                  <c:v>4.5755753040063706E-3</c:v>
                </c:pt>
                <c:pt idx="9">
                  <c:v>6.1601729355990429E-3</c:v>
                </c:pt>
                <c:pt idx="10">
                  <c:v>8.272969777722225E-3</c:v>
                </c:pt>
                <c:pt idx="11">
                  <c:v>1.3488936981714158E-2</c:v>
                </c:pt>
                <c:pt idx="12">
                  <c:v>2.1510962491650843E-2</c:v>
                </c:pt>
                <c:pt idx="13">
                  <c:v>3.428678089636529E-2</c:v>
                </c:pt>
                <c:pt idx="14">
                  <c:v>5.4490400699168974E-2</c:v>
                </c:pt>
                <c:pt idx="15">
                  <c:v>7.9039284319855546E-2</c:v>
                </c:pt>
                <c:pt idx="16">
                  <c:v>0.10287014713872671</c:v>
                </c:pt>
                <c:pt idx="17">
                  <c:v>0.1279265971882825</c:v>
                </c:pt>
                <c:pt idx="18">
                  <c:v>0.15461716354541821</c:v>
                </c:pt>
                <c:pt idx="19">
                  <c:v>0.17940126087704428</c:v>
                </c:pt>
                <c:pt idx="20">
                  <c:v>0.2033683000548803</c:v>
                </c:pt>
                <c:pt idx="21">
                  <c:v>0.23005886641201578</c:v>
                </c:pt>
                <c:pt idx="22">
                  <c:v>0.25865590179466108</c:v>
                </c:pt>
                <c:pt idx="23">
                  <c:v>0.28607274206627498</c:v>
                </c:pt>
                <c:pt idx="24">
                  <c:v>0.3104029182013528</c:v>
                </c:pt>
                <c:pt idx="25">
                  <c:v>0.33654877912262665</c:v>
                </c:pt>
                <c:pt idx="26">
                  <c:v>0.36269464004390267</c:v>
                </c:pt>
                <c:pt idx="27">
                  <c:v>0.39065618575137906</c:v>
                </c:pt>
                <c:pt idx="28">
                  <c:v>0.419344005373333</c:v>
                </c:pt>
                <c:pt idx="29">
                  <c:v>0.44948437282424841</c:v>
                </c:pt>
                <c:pt idx="30">
                  <c:v>0.47962474027516394</c:v>
                </c:pt>
                <c:pt idx="31">
                  <c:v>0.51049138164055918</c:v>
                </c:pt>
                <c:pt idx="32">
                  <c:v>0.54244743387767502</c:v>
                </c:pt>
                <c:pt idx="33">
                  <c:v>0.57367721220030898</c:v>
                </c:pt>
                <c:pt idx="34">
                  <c:v>0.60527012748018394</c:v>
                </c:pt>
                <c:pt idx="35">
                  <c:v>0.63758931667453855</c:v>
                </c:pt>
                <c:pt idx="36">
                  <c:v>0.66954536891165439</c:v>
                </c:pt>
                <c:pt idx="37">
                  <c:v>0.7000488733198087</c:v>
                </c:pt>
                <c:pt idx="38">
                  <c:v>0.73055237772796289</c:v>
                </c:pt>
                <c:pt idx="39">
                  <c:v>0.75996647126439876</c:v>
                </c:pt>
                <c:pt idx="40">
                  <c:v>0.78792801697187298</c:v>
                </c:pt>
                <c:pt idx="41">
                  <c:v>0.81480015180762866</c:v>
                </c:pt>
                <c:pt idx="42">
                  <c:v>0.83985660185718625</c:v>
                </c:pt>
                <c:pt idx="43">
                  <c:v>0.86382364103502096</c:v>
                </c:pt>
                <c:pt idx="44">
                  <c:v>0.88806303293078803</c:v>
                </c:pt>
                <c:pt idx="45">
                  <c:v>0.91546171635454188</c:v>
                </c:pt>
                <c:pt idx="46">
                  <c:v>0.94099024444850898</c:v>
                </c:pt>
                <c:pt idx="47">
                  <c:v>0.96068217126611066</c:v>
                </c:pt>
                <c:pt idx="48">
                  <c:v>0.95457156664928189</c:v>
                </c:pt>
                <c:pt idx="49">
                  <c:v>0.92875252898952254</c:v>
                </c:pt>
                <c:pt idx="50">
                  <c:v>0.90413184328865459</c:v>
                </c:pt>
                <c:pt idx="51">
                  <c:v>0.87716892421359027</c:v>
                </c:pt>
                <c:pt idx="52">
                  <c:v>0.85111384753162278</c:v>
                </c:pt>
                <c:pt idx="53">
                  <c:v>0.82569426052482875</c:v>
                </c:pt>
                <c:pt idx="54">
                  <c:v>0.79845898873183196</c:v>
                </c:pt>
                <c:pt idx="55">
                  <c:v>0.77086057998159663</c:v>
                </c:pt>
                <c:pt idx="56">
                  <c:v>0.7407202125306811</c:v>
                </c:pt>
                <c:pt idx="57">
                  <c:v>0.7102167081225268</c:v>
                </c:pt>
                <c:pt idx="58">
                  <c:v>0.6775343819709313</c:v>
                </c:pt>
                <c:pt idx="59">
                  <c:v>0.65029911017793673</c:v>
                </c:pt>
                <c:pt idx="60">
                  <c:v>0.62270070142770129</c:v>
                </c:pt>
                <c:pt idx="61">
                  <c:v>0.58929210136162602</c:v>
                </c:pt>
                <c:pt idx="62">
                  <c:v>0.55660977521003263</c:v>
                </c:pt>
                <c:pt idx="63">
                  <c:v>0.52356431210119603</c:v>
                </c:pt>
                <c:pt idx="64">
                  <c:v>0.49051884899236176</c:v>
                </c:pt>
                <c:pt idx="65">
                  <c:v>0.45856279675524808</c:v>
                </c:pt>
                <c:pt idx="66">
                  <c:v>0.42696988147537318</c:v>
                </c:pt>
                <c:pt idx="67">
                  <c:v>0.39610324010997794</c:v>
                </c:pt>
                <c:pt idx="68">
                  <c:v>0.36705228353078306</c:v>
                </c:pt>
                <c:pt idx="69">
                  <c:v>0.33800132695158819</c:v>
                </c:pt>
                <c:pt idx="70">
                  <c:v>0.3104029182013528</c:v>
                </c:pt>
                <c:pt idx="71">
                  <c:v>0.28462019423731555</c:v>
                </c:pt>
                <c:pt idx="72">
                  <c:v>0.26065315505948083</c:v>
                </c:pt>
                <c:pt idx="73">
                  <c:v>0.23332709902717338</c:v>
                </c:pt>
                <c:pt idx="74">
                  <c:v>0.20445771092660009</c:v>
                </c:pt>
                <c:pt idx="75">
                  <c:v>0.17885655544118417</c:v>
                </c:pt>
                <c:pt idx="76">
                  <c:v>0.15222045962763453</c:v>
                </c:pt>
                <c:pt idx="77">
                  <c:v>0.12651036305504698</c:v>
                </c:pt>
                <c:pt idx="78">
                  <c:v>0.10250701018148663</c:v>
                </c:pt>
                <c:pt idx="79">
                  <c:v>7.9447813396750361E-2</c:v>
                </c:pt>
                <c:pt idx="80">
                  <c:v>5.5579811570888968E-2</c:v>
                </c:pt>
                <c:pt idx="81">
                  <c:v>3.7059826751651849E-2</c:v>
                </c:pt>
                <c:pt idx="82">
                  <c:v>2.7750315666046178E-2</c:v>
                </c:pt>
                <c:pt idx="83">
                  <c:v>2.6858979498275252E-2</c:v>
                </c:pt>
                <c:pt idx="84">
                  <c:v>3.3593519432543656E-2</c:v>
                </c:pt>
                <c:pt idx="85">
                  <c:v>4.8449122228722864E-2</c:v>
                </c:pt>
                <c:pt idx="86">
                  <c:v>7.0369389465752052E-2</c:v>
                </c:pt>
                <c:pt idx="87">
                  <c:v>9.4855195725359387E-2</c:v>
                </c:pt>
                <c:pt idx="88">
                  <c:v>0.11957444717176413</c:v>
                </c:pt>
                <c:pt idx="89">
                  <c:v>0.14372305482821998</c:v>
                </c:pt>
                <c:pt idx="90">
                  <c:v>0.16921526922646382</c:v>
                </c:pt>
                <c:pt idx="91">
                  <c:v>0.19492536579905159</c:v>
                </c:pt>
                <c:pt idx="92">
                  <c:v>0.2191647576948158</c:v>
                </c:pt>
                <c:pt idx="93">
                  <c:v>0.24612767676988231</c:v>
                </c:pt>
                <c:pt idx="94">
                  <c:v>0.27445235943459745</c:v>
                </c:pt>
                <c:pt idx="95">
                  <c:v>0.30096135731311441</c:v>
                </c:pt>
                <c:pt idx="96">
                  <c:v>0.32383898561923069</c:v>
                </c:pt>
                <c:pt idx="97">
                  <c:v>0.34853229871154506</c:v>
                </c:pt>
                <c:pt idx="98">
                  <c:v>0.3735887487611026</c:v>
                </c:pt>
                <c:pt idx="99">
                  <c:v>0.39973460968237651</c:v>
                </c:pt>
                <c:pt idx="100">
                  <c:v>0.42588047060365253</c:v>
                </c:pt>
                <c:pt idx="101">
                  <c:v>0.45238946848216943</c:v>
                </c:pt>
                <c:pt idx="102">
                  <c:v>0.47962474027516394</c:v>
                </c:pt>
                <c:pt idx="103">
                  <c:v>0.50686001206816067</c:v>
                </c:pt>
                <c:pt idx="104">
                  <c:v>0.53445842081839612</c:v>
                </c:pt>
                <c:pt idx="105">
                  <c:v>0.56169369261139057</c:v>
                </c:pt>
                <c:pt idx="106">
                  <c:v>0.58892896440438725</c:v>
                </c:pt>
                <c:pt idx="107">
                  <c:v>0.61543796228290204</c:v>
                </c:pt>
                <c:pt idx="108">
                  <c:v>0.64303637103313749</c:v>
                </c:pt>
                <c:pt idx="109">
                  <c:v>0.66772968412545408</c:v>
                </c:pt>
                <c:pt idx="110">
                  <c:v>0.6938755450467301</c:v>
                </c:pt>
                <c:pt idx="111">
                  <c:v>0.71893199509628547</c:v>
                </c:pt>
                <c:pt idx="112">
                  <c:v>0.74289903427412241</c:v>
                </c:pt>
                <c:pt idx="113">
                  <c:v>0.77013430606711686</c:v>
                </c:pt>
                <c:pt idx="114">
                  <c:v>0.79927604688562248</c:v>
                </c:pt>
                <c:pt idx="115">
                  <c:v>0.82678367139654718</c:v>
                </c:pt>
                <c:pt idx="116">
                  <c:v>0.85238482688196282</c:v>
                </c:pt>
                <c:pt idx="117">
                  <c:v>0.87863962889041181</c:v>
                </c:pt>
                <c:pt idx="118">
                  <c:v>0.90587490068340626</c:v>
                </c:pt>
                <c:pt idx="119">
                  <c:v>0.9300598220355869</c:v>
                </c:pt>
                <c:pt idx="120">
                  <c:v>0.95424474338776744</c:v>
                </c:pt>
                <c:pt idx="121">
                  <c:v>0.97730394017250311</c:v>
                </c:pt>
                <c:pt idx="1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DEA-4ADB-8B25-673A9081521F}"/>
            </c:ext>
          </c:extLst>
        </c:ser>
        <c:ser>
          <c:idx val="8"/>
          <c:order val="8"/>
          <c:tx>
            <c:v>Br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'ABS Data - ADC(2)'!$BT$11:$BT$186</c:f>
              <c:numCache>
                <c:formatCode>0.00</c:formatCode>
                <c:ptCount val="176"/>
                <c:pt idx="0">
                  <c:v>2.9799205306400198</c:v>
                </c:pt>
                <c:pt idx="1">
                  <c:v>3.0355047570802101</c:v>
                </c:pt>
                <c:pt idx="2">
                  <c:v>3.0910889835203901</c:v>
                </c:pt>
                <c:pt idx="3">
                  <c:v>3.1466732099605799</c:v>
                </c:pt>
                <c:pt idx="4">
                  <c:v>3.2022574364007599</c:v>
                </c:pt>
                <c:pt idx="5">
                  <c:v>3.2578416628409501</c:v>
                </c:pt>
                <c:pt idx="6">
                  <c:v>3.3134258892811301</c:v>
                </c:pt>
                <c:pt idx="7">
                  <c:v>3.3690101157213102</c:v>
                </c:pt>
                <c:pt idx="8">
                  <c:v>3.4245943421614999</c:v>
                </c:pt>
                <c:pt idx="9">
                  <c:v>3.48017856860168</c:v>
                </c:pt>
                <c:pt idx="10">
                  <c:v>3.5357627950418702</c:v>
                </c:pt>
                <c:pt idx="11">
                  <c:v>3.5913470214820502</c:v>
                </c:pt>
                <c:pt idx="12">
                  <c:v>3.64693124792224</c:v>
                </c:pt>
                <c:pt idx="13">
                  <c:v>3.69746236286786</c:v>
                </c:pt>
                <c:pt idx="14">
                  <c:v>3.73788725482436</c:v>
                </c:pt>
                <c:pt idx="15">
                  <c:v>3.77073247953901</c:v>
                </c:pt>
                <c:pt idx="16">
                  <c:v>3.7985245927591</c:v>
                </c:pt>
                <c:pt idx="17">
                  <c:v>3.8237901502319098</c:v>
                </c:pt>
                <c:pt idx="18">
                  <c:v>3.8465291519574398</c:v>
                </c:pt>
                <c:pt idx="19">
                  <c:v>3.8667415979356901</c:v>
                </c:pt>
                <c:pt idx="20">
                  <c:v>3.8869540439139398</c:v>
                </c:pt>
                <c:pt idx="21">
                  <c:v>3.9071664898921901</c:v>
                </c:pt>
                <c:pt idx="22">
                  <c:v>3.9248523801231601</c:v>
                </c:pt>
                <c:pt idx="23">
                  <c:v>3.9400117146068401</c:v>
                </c:pt>
                <c:pt idx="24">
                  <c:v>3.9551710490905299</c:v>
                </c:pt>
                <c:pt idx="25">
                  <c:v>3.9703303835742201</c:v>
                </c:pt>
                <c:pt idx="26">
                  <c:v>3.9854897180579001</c:v>
                </c:pt>
                <c:pt idx="27">
                  <c:v>4.0006490525415899</c:v>
                </c:pt>
                <c:pt idx="28">
                  <c:v>4.0158083870252801</c:v>
                </c:pt>
                <c:pt idx="29">
                  <c:v>4.0309677215089597</c:v>
                </c:pt>
                <c:pt idx="30">
                  <c:v>4.0461270559926499</c:v>
                </c:pt>
                <c:pt idx="31">
                  <c:v>4.0612863904763401</c:v>
                </c:pt>
                <c:pt idx="32">
                  <c:v>4.0764457249600197</c:v>
                </c:pt>
                <c:pt idx="33">
                  <c:v>4.0916050594437099</c:v>
                </c:pt>
                <c:pt idx="34">
                  <c:v>4.1067643939274001</c:v>
                </c:pt>
                <c:pt idx="35">
                  <c:v>4.1219237284110797</c:v>
                </c:pt>
                <c:pt idx="36">
                  <c:v>4.1370830628947699</c:v>
                </c:pt>
                <c:pt idx="37">
                  <c:v>4.1522423973784601</c:v>
                </c:pt>
                <c:pt idx="38">
                  <c:v>4.1674017318621397</c:v>
                </c:pt>
                <c:pt idx="39">
                  <c:v>4.1825610663458299</c:v>
                </c:pt>
                <c:pt idx="40">
                  <c:v>4.1977204008295201</c:v>
                </c:pt>
                <c:pt idx="41">
                  <c:v>4.2154062910604804</c:v>
                </c:pt>
                <c:pt idx="42">
                  <c:v>4.2381452927860099</c:v>
                </c:pt>
                <c:pt idx="43">
                  <c:v>4.2634108502588299</c:v>
                </c:pt>
                <c:pt idx="44">
                  <c:v>4.2937295192261997</c:v>
                </c:pt>
                <c:pt idx="45">
                  <c:v>4.3392075226772597</c:v>
                </c:pt>
                <c:pt idx="46">
                  <c:v>4.39226519337016</c:v>
                </c:pt>
                <c:pt idx="47">
                  <c:v>4.4301635295793798</c:v>
                </c:pt>
                <c:pt idx="48">
                  <c:v>4.45542908705219</c:v>
                </c:pt>
                <c:pt idx="49">
                  <c:v>4.4781680887777204</c:v>
                </c:pt>
                <c:pt idx="50">
                  <c:v>4.4983805347559702</c:v>
                </c:pt>
                <c:pt idx="51">
                  <c:v>4.5160664249869402</c:v>
                </c:pt>
                <c:pt idx="52">
                  <c:v>4.5312257594706198</c:v>
                </c:pt>
                <c:pt idx="53">
                  <c:v>4.54638509395431</c:v>
                </c:pt>
                <c:pt idx="54">
                  <c:v>4.5615444284379896</c:v>
                </c:pt>
                <c:pt idx="55">
                  <c:v>4.5767037629216798</c:v>
                </c:pt>
                <c:pt idx="56">
                  <c:v>4.59186309740537</c:v>
                </c:pt>
                <c:pt idx="57">
                  <c:v>4.6070224318890496</c:v>
                </c:pt>
                <c:pt idx="58">
                  <c:v>4.6221817663727398</c:v>
                </c:pt>
                <c:pt idx="59">
                  <c:v>4.63734110085643</c:v>
                </c:pt>
                <c:pt idx="60">
                  <c:v>4.6525004353401096</c:v>
                </c:pt>
                <c:pt idx="61">
                  <c:v>4.6676597698237998</c:v>
                </c:pt>
                <c:pt idx="62">
                  <c:v>4.68281910430749</c:v>
                </c:pt>
                <c:pt idx="63">
                  <c:v>4.6979784387911696</c:v>
                </c:pt>
                <c:pt idx="64">
                  <c:v>4.7131377732748598</c:v>
                </c:pt>
                <c:pt idx="65">
                  <c:v>4.7282971077585501</c:v>
                </c:pt>
                <c:pt idx="66">
                  <c:v>4.7434564422422296</c:v>
                </c:pt>
                <c:pt idx="67">
                  <c:v>4.7586157767259198</c:v>
                </c:pt>
                <c:pt idx="68">
                  <c:v>4.7763016669568898</c:v>
                </c:pt>
                <c:pt idx="69">
                  <c:v>4.7965141129351396</c:v>
                </c:pt>
                <c:pt idx="70">
                  <c:v>4.8167265589133903</c:v>
                </c:pt>
                <c:pt idx="71">
                  <c:v>4.8369390048916401</c:v>
                </c:pt>
                <c:pt idx="72">
                  <c:v>4.8596780066171696</c:v>
                </c:pt>
                <c:pt idx="73">
                  <c:v>4.8849435640899799</c:v>
                </c:pt>
                <c:pt idx="74">
                  <c:v>4.9127356773100699</c:v>
                </c:pt>
                <c:pt idx="75">
                  <c:v>4.9481074577720001</c:v>
                </c:pt>
                <c:pt idx="76">
                  <c:v>4.9961120169703497</c:v>
                </c:pt>
                <c:pt idx="77">
                  <c:v>5.0516962434105297</c:v>
                </c:pt>
                <c:pt idx="78">
                  <c:v>5.1072804698507097</c:v>
                </c:pt>
                <c:pt idx="79" formatCode="General">
                  <c:v>5.1628646962909004</c:v>
                </c:pt>
                <c:pt idx="80" formatCode="General">
                  <c:v>5.2184489227310804</c:v>
                </c:pt>
                <c:pt idx="81" formatCode="General">
                  <c:v>5.2715065934239798</c:v>
                </c:pt>
                <c:pt idx="82" formatCode="General">
                  <c:v>5.3169845968750398</c:v>
                </c:pt>
                <c:pt idx="83" formatCode="General">
                  <c:v>5.3574094888315402</c:v>
                </c:pt>
                <c:pt idx="84" formatCode="General">
                  <c:v>5.39530782504076</c:v>
                </c:pt>
                <c:pt idx="85" formatCode="General">
                  <c:v>5.4281530497554096</c:v>
                </c:pt>
                <c:pt idx="86" formatCode="General">
                  <c:v>5.45847171872279</c:v>
                </c:pt>
                <c:pt idx="87" formatCode="General">
                  <c:v>5.48626383194288</c:v>
                </c:pt>
                <c:pt idx="88" formatCode="General">
                  <c:v>5.5115293894156903</c:v>
                </c:pt>
                <c:pt idx="89" formatCode="General">
                  <c:v>5.5367949468884996</c:v>
                </c:pt>
                <c:pt idx="90" formatCode="General">
                  <c:v>5.5595339486140301</c:v>
                </c:pt>
                <c:pt idx="91" formatCode="General">
                  <c:v>5.5797463945922798</c:v>
                </c:pt>
                <c:pt idx="92" formatCode="General">
                  <c:v>5.5999588405705296</c:v>
                </c:pt>
                <c:pt idx="93" formatCode="General">
                  <c:v>5.6201712865487803</c:v>
                </c:pt>
                <c:pt idx="94" formatCode="General">
                  <c:v>5.6403837325270301</c:v>
                </c:pt>
                <c:pt idx="95" formatCode="General">
                  <c:v>5.6605961785052799</c:v>
                </c:pt>
                <c:pt idx="96" formatCode="General">
                  <c:v>5.6808086244835199</c:v>
                </c:pt>
                <c:pt idx="97" formatCode="General">
                  <c:v>5.6984945147144899</c:v>
                </c:pt>
                <c:pt idx="98" formatCode="General">
                  <c:v>5.7136538491981801</c:v>
                </c:pt>
                <c:pt idx="99" formatCode="General">
                  <c:v>5.7288131836818597</c:v>
                </c:pt>
                <c:pt idx="100" formatCode="General">
                  <c:v>5.7439725181655499</c:v>
                </c:pt>
                <c:pt idx="101" formatCode="General">
                  <c:v>5.7591318526492401</c:v>
                </c:pt>
                <c:pt idx="102" formatCode="General">
                  <c:v>5.7742911871329197</c:v>
                </c:pt>
                <c:pt idx="103" formatCode="General">
                  <c:v>5.7894505216166099</c:v>
                </c:pt>
                <c:pt idx="104" formatCode="General">
                  <c:v>5.8046098561003001</c:v>
                </c:pt>
                <c:pt idx="105" formatCode="General">
                  <c:v>5.8197691905839797</c:v>
                </c:pt>
                <c:pt idx="106" formatCode="General">
                  <c:v>5.8349285250676699</c:v>
                </c:pt>
                <c:pt idx="107" formatCode="General">
                  <c:v>5.8500878595513601</c:v>
                </c:pt>
                <c:pt idx="108" formatCode="General">
                  <c:v>5.8652471940350397</c:v>
                </c:pt>
                <c:pt idx="109" formatCode="General">
                  <c:v>5.8804065285187299</c:v>
                </c:pt>
                <c:pt idx="110" formatCode="General">
                  <c:v>5.8955658630024201</c:v>
                </c:pt>
                <c:pt idx="111" formatCode="General">
                  <c:v>5.9132517532333901</c:v>
                </c:pt>
                <c:pt idx="112" formatCode="General">
                  <c:v>5.9334641992116302</c:v>
                </c:pt>
                <c:pt idx="113" formatCode="General">
                  <c:v>5.9536766451898799</c:v>
                </c:pt>
                <c:pt idx="114" formatCode="General">
                  <c:v>5.9738890911681297</c:v>
                </c:pt>
                <c:pt idx="115" formatCode="General">
                  <c:v>5.9966280928936602</c:v>
                </c:pt>
                <c:pt idx="116" formatCode="General">
                  <c:v>6.0218936503664704</c:v>
                </c:pt>
                <c:pt idx="117" formatCode="General">
                  <c:v>6.0496857635865702</c:v>
                </c:pt>
                <c:pt idx="118" formatCode="General">
                  <c:v>6.0825309883012197</c:v>
                </c:pt>
                <c:pt idx="119" formatCode="General">
                  <c:v>6.125482436005</c:v>
                </c:pt>
                <c:pt idx="120" formatCode="General">
                  <c:v>6.1785401066979002</c:v>
                </c:pt>
                <c:pt idx="121" formatCode="General">
                  <c:v>6.23412433313809</c:v>
                </c:pt>
                <c:pt idx="122" formatCode="General">
                  <c:v>6.28970855957827</c:v>
                </c:pt>
                <c:pt idx="123" formatCode="General">
                  <c:v>6.34529278601845</c:v>
                </c:pt>
                <c:pt idx="124" formatCode="General">
                  <c:v>6.4008770124586398</c:v>
                </c:pt>
              </c:numCache>
            </c:numRef>
          </c:xVal>
          <c:yVal>
            <c:numRef>
              <c:f>'ABS Data - ADC(2)'!$BW$11:$BW$186</c:f>
              <c:numCache>
                <c:formatCode>0.00</c:formatCode>
                <c:ptCount val="176"/>
                <c:pt idx="0">
                  <c:v>2.2858521047624441E-3</c:v>
                </c:pt>
                <c:pt idx="1">
                  <c:v>2.823461883601238E-3</c:v>
                </c:pt>
                <c:pt idx="2">
                  <c:v>2.823461883601238E-3</c:v>
                </c:pt>
                <c:pt idx="3">
                  <c:v>2.823461883601238E-3</c:v>
                </c:pt>
                <c:pt idx="4">
                  <c:v>2.2858521047624441E-3</c:v>
                </c:pt>
                <c:pt idx="5">
                  <c:v>2.823461883601238E-3</c:v>
                </c:pt>
                <c:pt idx="6">
                  <c:v>2.823461883601238E-3</c:v>
                </c:pt>
                <c:pt idx="7">
                  <c:v>3.2714700326338417E-3</c:v>
                </c:pt>
                <c:pt idx="8">
                  <c:v>4.4064240101828432E-3</c:v>
                </c:pt>
                <c:pt idx="9">
                  <c:v>7.6619498931517829E-3</c:v>
                </c:pt>
                <c:pt idx="10">
                  <c:v>1.2769242792121382E-2</c:v>
                </c:pt>
                <c:pt idx="11">
                  <c:v>2.1460600883350722E-2</c:v>
                </c:pt>
                <c:pt idx="12">
                  <c:v>3.4900845354323806E-2</c:v>
                </c:pt>
                <c:pt idx="13">
                  <c:v>5.3856567926718682E-2</c:v>
                </c:pt>
                <c:pt idx="14">
                  <c:v>7.4351162934837345E-2</c:v>
                </c:pt>
                <c:pt idx="15">
                  <c:v>9.5471547103509427E-2</c:v>
                </c:pt>
                <c:pt idx="16">
                  <c:v>0.11656377075995655</c:v>
                </c:pt>
                <c:pt idx="17">
                  <c:v>0.13923298310099796</c:v>
                </c:pt>
                <c:pt idx="18">
                  <c:v>0.16126154378892293</c:v>
                </c:pt>
                <c:pt idx="19">
                  <c:v>0.18368435164799643</c:v>
                </c:pt>
                <c:pt idx="20">
                  <c:v>0.207585586398877</c:v>
                </c:pt>
                <c:pt idx="21">
                  <c:v>0.23370446148746712</c:v>
                </c:pt>
                <c:pt idx="22">
                  <c:v>0.25744142658370262</c:v>
                </c:pt>
                <c:pt idx="23">
                  <c:v>0.27978209961545247</c:v>
                </c:pt>
                <c:pt idx="24">
                  <c:v>0.30277985126578461</c:v>
                </c:pt>
                <c:pt idx="25">
                  <c:v>0.32643468153469707</c:v>
                </c:pt>
                <c:pt idx="26">
                  <c:v>0.35074659042219192</c:v>
                </c:pt>
                <c:pt idx="27">
                  <c:v>0.3760441172375571</c:v>
                </c:pt>
                <c:pt idx="28">
                  <c:v>0.40199872267150261</c:v>
                </c:pt>
                <c:pt idx="29">
                  <c:v>0.42795332810544801</c:v>
                </c:pt>
                <c:pt idx="30">
                  <c:v>0.45456501215797579</c:v>
                </c:pt>
                <c:pt idx="31">
                  <c:v>0.48183377482908391</c:v>
                </c:pt>
                <c:pt idx="32">
                  <c:v>0.50877399819089975</c:v>
                </c:pt>
                <c:pt idx="33">
                  <c:v>0.53604276086200786</c:v>
                </c:pt>
                <c:pt idx="34">
                  <c:v>0.56232590560524343</c:v>
                </c:pt>
                <c:pt idx="35">
                  <c:v>0.58860905034848121</c:v>
                </c:pt>
                <c:pt idx="36">
                  <c:v>0.61357803785455622</c:v>
                </c:pt>
                <c:pt idx="37">
                  <c:v>0.63953264328850168</c:v>
                </c:pt>
                <c:pt idx="38">
                  <c:v>0.66220185562954159</c:v>
                </c:pt>
                <c:pt idx="39">
                  <c:v>0.68519960727987383</c:v>
                </c:pt>
                <c:pt idx="40">
                  <c:v>0.70655466238375331</c:v>
                </c:pt>
                <c:pt idx="41">
                  <c:v>0.72922387472479533</c:v>
                </c:pt>
                <c:pt idx="42">
                  <c:v>0.75544131160617367</c:v>
                </c:pt>
                <c:pt idx="43">
                  <c:v>0.77988463621738291</c:v>
                </c:pt>
                <c:pt idx="44">
                  <c:v>0.80089237833715554</c:v>
                </c:pt>
                <c:pt idx="45">
                  <c:v>0.81577904911786292</c:v>
                </c:pt>
                <c:pt idx="46">
                  <c:v>0.80787618536893058</c:v>
                </c:pt>
                <c:pt idx="47">
                  <c:v>0.78698108529805777</c:v>
                </c:pt>
                <c:pt idx="48">
                  <c:v>0.7645089965425893</c:v>
                </c:pt>
                <c:pt idx="49">
                  <c:v>0.74105128985925051</c:v>
                </c:pt>
                <c:pt idx="50">
                  <c:v>0.71665724614443482</c:v>
                </c:pt>
                <c:pt idx="51">
                  <c:v>0.69308455070284525</c:v>
                </c:pt>
                <c:pt idx="52">
                  <c:v>0.67172949559896589</c:v>
                </c:pt>
                <c:pt idx="53">
                  <c:v>0.6500459011857963</c:v>
                </c:pt>
                <c:pt idx="54">
                  <c:v>0.62671961022617395</c:v>
                </c:pt>
                <c:pt idx="55">
                  <c:v>0.60273624064796927</c:v>
                </c:pt>
                <c:pt idx="56">
                  <c:v>0.57809579245118647</c:v>
                </c:pt>
                <c:pt idx="57">
                  <c:v>0.55246972632653113</c:v>
                </c:pt>
                <c:pt idx="58">
                  <c:v>0.52750073882045601</c:v>
                </c:pt>
                <c:pt idx="59">
                  <c:v>0.50220321200509088</c:v>
                </c:pt>
                <c:pt idx="60">
                  <c:v>0.47690568518972565</c:v>
                </c:pt>
                <c:pt idx="61">
                  <c:v>0.45193669768365058</c:v>
                </c:pt>
                <c:pt idx="62">
                  <c:v>0.4276247887961579</c:v>
                </c:pt>
                <c:pt idx="63">
                  <c:v>0.40298434059937294</c:v>
                </c:pt>
                <c:pt idx="64">
                  <c:v>0.38031512825833297</c:v>
                </c:pt>
                <c:pt idx="65">
                  <c:v>0.3566602979894205</c:v>
                </c:pt>
                <c:pt idx="66">
                  <c:v>0.33399108564837848</c:v>
                </c:pt>
                <c:pt idx="67">
                  <c:v>0.3123074912352089</c:v>
                </c:pt>
                <c:pt idx="68">
                  <c:v>0.28815985200236022</c:v>
                </c:pt>
                <c:pt idx="69">
                  <c:v>0.26228738139573576</c:v>
                </c:pt>
                <c:pt idx="70">
                  <c:v>0.23838614664485619</c:v>
                </c:pt>
                <c:pt idx="71">
                  <c:v>0.2159633387857833</c:v>
                </c:pt>
                <c:pt idx="72">
                  <c:v>0.19285059837720009</c:v>
                </c:pt>
                <c:pt idx="73">
                  <c:v>0.16998426245058459</c:v>
                </c:pt>
                <c:pt idx="74">
                  <c:v>0.14869491520856296</c:v>
                </c:pt>
                <c:pt idx="75">
                  <c:v>0.12651851183145735</c:v>
                </c:pt>
                <c:pt idx="76">
                  <c:v>0.10470051497357756</c:v>
                </c:pt>
                <c:pt idx="77">
                  <c:v>9.1439473762217477E-2</c:v>
                </c:pt>
                <c:pt idx="78">
                  <c:v>8.8661823238216364E-2</c:v>
                </c:pt>
                <c:pt idx="79">
                  <c:v>9.5113140584283412E-2</c:v>
                </c:pt>
                <c:pt idx="80">
                  <c:v>0.10918059646390191</c:v>
                </c:pt>
                <c:pt idx="81">
                  <c:v>0.12868687127277431</c:v>
                </c:pt>
                <c:pt idx="82">
                  <c:v>0.14869491520856296</c:v>
                </c:pt>
                <c:pt idx="83">
                  <c:v>0.16963929617582943</c:v>
                </c:pt>
                <c:pt idx="84">
                  <c:v>0.19192130147377856</c:v>
                </c:pt>
                <c:pt idx="85">
                  <c:v>0.21308861982949101</c:v>
                </c:pt>
                <c:pt idx="86">
                  <c:v>0.23460794458801654</c:v>
                </c:pt>
                <c:pt idx="87">
                  <c:v>0.25593014576096634</c:v>
                </c:pt>
                <c:pt idx="88">
                  <c:v>0.27702236941741287</c:v>
                </c:pt>
                <c:pt idx="89">
                  <c:v>0.29969158175845489</c:v>
                </c:pt>
                <c:pt idx="90">
                  <c:v>0.32117805258605081</c:v>
                </c:pt>
                <c:pt idx="91">
                  <c:v>0.34187602907135001</c:v>
                </c:pt>
                <c:pt idx="92">
                  <c:v>0.36306681452058331</c:v>
                </c:pt>
                <c:pt idx="93">
                  <c:v>0.38622883582556161</c:v>
                </c:pt>
                <c:pt idx="94">
                  <c:v>0.40988366609447408</c:v>
                </c:pt>
                <c:pt idx="95">
                  <c:v>0.43550973221912942</c:v>
                </c:pt>
                <c:pt idx="96">
                  <c:v>0.46187501178968809</c:v>
                </c:pt>
                <c:pt idx="97">
                  <c:v>0.48511916792198734</c:v>
                </c:pt>
                <c:pt idx="98">
                  <c:v>0.50548860509799631</c:v>
                </c:pt>
                <c:pt idx="99">
                  <c:v>0.5271721995111659</c:v>
                </c:pt>
                <c:pt idx="100">
                  <c:v>0.54852725461504537</c:v>
                </c:pt>
                <c:pt idx="101">
                  <c:v>0.56955377040963473</c:v>
                </c:pt>
                <c:pt idx="102">
                  <c:v>0.59222298275067675</c:v>
                </c:pt>
                <c:pt idx="103">
                  <c:v>0.61423511647313644</c:v>
                </c:pt>
                <c:pt idx="104">
                  <c:v>0.63624725019559625</c:v>
                </c:pt>
                <c:pt idx="105">
                  <c:v>0.65825938391805805</c:v>
                </c:pt>
                <c:pt idx="106">
                  <c:v>0.67994297833122752</c:v>
                </c:pt>
                <c:pt idx="107">
                  <c:v>0.7016265727443971</c:v>
                </c:pt>
                <c:pt idx="108">
                  <c:v>0.72298162784827646</c:v>
                </c:pt>
                <c:pt idx="109">
                  <c:v>0.74302252571499339</c:v>
                </c:pt>
                <c:pt idx="110">
                  <c:v>0.76339196289100242</c:v>
                </c:pt>
                <c:pt idx="111">
                  <c:v>0.78638971454133466</c:v>
                </c:pt>
                <c:pt idx="112">
                  <c:v>0.81078375825615046</c:v>
                </c:pt>
                <c:pt idx="113">
                  <c:v>0.83443858852506281</c:v>
                </c:pt>
                <c:pt idx="114">
                  <c:v>0.85612218293823239</c:v>
                </c:pt>
                <c:pt idx="115">
                  <c:v>0.87864355259009419</c:v>
                </c:pt>
                <c:pt idx="116">
                  <c:v>0.90131276493113621</c:v>
                </c:pt>
                <c:pt idx="117">
                  <c:v>0.92289779755151902</c:v>
                </c:pt>
                <c:pt idx="118">
                  <c:v>0.94422938556187608</c:v>
                </c:pt>
                <c:pt idx="119">
                  <c:v>0.96636354817064496</c:v>
                </c:pt>
                <c:pt idx="120">
                  <c:v>0.98521573108192939</c:v>
                </c:pt>
                <c:pt idx="121">
                  <c:v>0.99650553643754824</c:v>
                </c:pt>
                <c:pt idx="122">
                  <c:v>1</c:v>
                </c:pt>
                <c:pt idx="123">
                  <c:v>0.99578872339909508</c:v>
                </c:pt>
                <c:pt idx="124">
                  <c:v>0.98127325937044574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8DEA-4ADB-8B25-673A9081521F}"/>
            </c:ext>
          </c:extLst>
        </c:ser>
        <c:ser>
          <c:idx val="9"/>
          <c:order val="9"/>
          <c:tx>
            <c:v>Cl</c:v>
          </c:tx>
          <c:spPr>
            <a:ln w="3175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xVal>
            <c:numRef>
              <c:f>'ABS Data - ADC(2)'!$CA$11:$CA$180</c:f>
              <c:numCache>
                <c:formatCode>General</c:formatCode>
                <c:ptCount val="170"/>
                <c:pt idx="0">
                  <c:v>2.9222320112934899</c:v>
                </c:pt>
                <c:pt idx="1">
                  <c:v>2.9863700062856098</c:v>
                </c:pt>
                <c:pt idx="2">
                  <c:v>3.0451631683617202</c:v>
                </c:pt>
                <c:pt idx="3">
                  <c:v>3.1039563304378199</c:v>
                </c:pt>
                <c:pt idx="4">
                  <c:v>3.1627494925139299</c:v>
                </c:pt>
                <c:pt idx="5">
                  <c:v>3.2215426545900399</c:v>
                </c:pt>
                <c:pt idx="6">
                  <c:v>3.2803358166661498</c:v>
                </c:pt>
                <c:pt idx="7">
                  <c:v>3.33912897874225</c:v>
                </c:pt>
                <c:pt idx="8">
                  <c:v>3.39792214081836</c:v>
                </c:pt>
                <c:pt idx="9">
                  <c:v>3.4567153028944699</c:v>
                </c:pt>
                <c:pt idx="10">
                  <c:v>3.5155084649705799</c:v>
                </c:pt>
                <c:pt idx="11">
                  <c:v>3.5743016270466801</c:v>
                </c:pt>
                <c:pt idx="12">
                  <c:v>3.63309478912279</c:v>
                </c:pt>
                <c:pt idx="13">
                  <c:v>3.6918879511989</c:v>
                </c:pt>
                <c:pt idx="14">
                  <c:v>3.7426638639009902</c:v>
                </c:pt>
                <c:pt idx="15">
                  <c:v>3.7800776943130598</c:v>
                </c:pt>
                <c:pt idx="16">
                  <c:v>3.81214669180912</c:v>
                </c:pt>
                <c:pt idx="17">
                  <c:v>3.8415432728471699</c:v>
                </c:pt>
                <c:pt idx="18">
                  <c:v>3.86559502096922</c:v>
                </c:pt>
                <c:pt idx="19">
                  <c:v>3.8869743526332599</c:v>
                </c:pt>
                <c:pt idx="20">
                  <c:v>3.9083536842972899</c:v>
                </c:pt>
                <c:pt idx="21">
                  <c:v>3.9297330159613302</c:v>
                </c:pt>
                <c:pt idx="22">
                  <c:v>3.9484399311673699</c:v>
                </c:pt>
                <c:pt idx="23">
                  <c:v>3.9644744299153998</c:v>
                </c:pt>
                <c:pt idx="24">
                  <c:v>3.9805089286634301</c:v>
                </c:pt>
                <c:pt idx="25">
                  <c:v>3.99654342741146</c:v>
                </c:pt>
                <c:pt idx="26">
                  <c:v>4.0125779261594898</c:v>
                </c:pt>
                <c:pt idx="27">
                  <c:v>4.0286124249075099</c:v>
                </c:pt>
                <c:pt idx="28">
                  <c:v>4.0446469236555398</c:v>
                </c:pt>
                <c:pt idx="29">
                  <c:v>4.0606814224035697</c:v>
                </c:pt>
                <c:pt idx="30">
                  <c:v>4.0767159211516004</c:v>
                </c:pt>
                <c:pt idx="31">
                  <c:v>4.0927504198996303</c:v>
                </c:pt>
                <c:pt idx="32">
                  <c:v>4.1087849186476602</c:v>
                </c:pt>
                <c:pt idx="33">
                  <c:v>4.12481941739569</c:v>
                </c:pt>
                <c:pt idx="34">
                  <c:v>4.1408539161437199</c:v>
                </c:pt>
                <c:pt idx="35">
                  <c:v>4.1568884148917498</c:v>
                </c:pt>
                <c:pt idx="36">
                  <c:v>4.1729229136397796</c:v>
                </c:pt>
                <c:pt idx="37">
                  <c:v>4.1889574123878104</c:v>
                </c:pt>
                <c:pt idx="38">
                  <c:v>4.2076643275938403</c:v>
                </c:pt>
                <c:pt idx="39">
                  <c:v>4.2290436592578802</c:v>
                </c:pt>
                <c:pt idx="40">
                  <c:v>4.2530954073799201</c:v>
                </c:pt>
                <c:pt idx="41">
                  <c:v>4.2824919884179797</c:v>
                </c:pt>
                <c:pt idx="42">
                  <c:v>4.3279230682040604</c:v>
                </c:pt>
                <c:pt idx="43">
                  <c:v>4.3867162302801699</c:v>
                </c:pt>
                <c:pt idx="44">
                  <c:v>4.4348197265242604</c:v>
                </c:pt>
                <c:pt idx="45">
                  <c:v>4.4668887240203201</c:v>
                </c:pt>
                <c:pt idx="46">
                  <c:v>4.49094047214236</c:v>
                </c:pt>
                <c:pt idx="47">
                  <c:v>4.5123198038063999</c:v>
                </c:pt>
                <c:pt idx="48">
                  <c:v>4.5310267190124298</c:v>
                </c:pt>
                <c:pt idx="49">
                  <c:v>4.5470612177604597</c:v>
                </c:pt>
                <c:pt idx="50">
                  <c:v>4.5630957165084904</c:v>
                </c:pt>
                <c:pt idx="51">
                  <c:v>4.5791302152565203</c:v>
                </c:pt>
                <c:pt idx="52">
                  <c:v>4.5951647140045502</c:v>
                </c:pt>
                <c:pt idx="53">
                  <c:v>4.61119921275258</c:v>
                </c:pt>
                <c:pt idx="54">
                  <c:v>4.6272337115006099</c:v>
                </c:pt>
                <c:pt idx="55">
                  <c:v>4.6432682102486398</c:v>
                </c:pt>
                <c:pt idx="56">
                  <c:v>4.6593027089966697</c:v>
                </c:pt>
                <c:pt idx="57">
                  <c:v>4.6753372077447004</c:v>
                </c:pt>
                <c:pt idx="58">
                  <c:v>4.6913717064927196</c:v>
                </c:pt>
                <c:pt idx="59">
                  <c:v>4.7074062052407504</c:v>
                </c:pt>
                <c:pt idx="60">
                  <c:v>4.7234407039887802</c:v>
                </c:pt>
                <c:pt idx="61">
                  <c:v>4.7394752027368101</c:v>
                </c:pt>
                <c:pt idx="62">
                  <c:v>4.75550970148484</c:v>
                </c:pt>
                <c:pt idx="63">
                  <c:v>4.7742166166908797</c:v>
                </c:pt>
                <c:pt idx="64">
                  <c:v>4.7955959483549204</c:v>
                </c:pt>
                <c:pt idx="65">
                  <c:v>4.8169752800189496</c:v>
                </c:pt>
                <c:pt idx="66">
                  <c:v>4.8383546116829903</c:v>
                </c:pt>
                <c:pt idx="67">
                  <c:v>4.86240635980504</c:v>
                </c:pt>
                <c:pt idx="68">
                  <c:v>4.8891305243850898</c:v>
                </c:pt>
                <c:pt idx="69">
                  <c:v>4.9185271054231396</c:v>
                </c:pt>
                <c:pt idx="70">
                  <c:v>4.9532685193772004</c:v>
                </c:pt>
                <c:pt idx="71">
                  <c:v>4.9986995991632899</c:v>
                </c:pt>
                <c:pt idx="72">
                  <c:v>5.0548203447813904</c:v>
                </c:pt>
                <c:pt idx="73">
                  <c:v>5.1136135068574999</c:v>
                </c:pt>
                <c:pt idx="74">
                  <c:v>5.1724066689335997</c:v>
                </c:pt>
                <c:pt idx="75">
                  <c:v>5.2311998310097101</c:v>
                </c:pt>
                <c:pt idx="76">
                  <c:v>5.2899929930858196</c:v>
                </c:pt>
                <c:pt idx="77">
                  <c:v>5.34878615516193</c:v>
                </c:pt>
                <c:pt idx="78">
                  <c:v>5.4022344843220296</c:v>
                </c:pt>
                <c:pt idx="79">
                  <c:v>5.4449931476501003</c:v>
                </c:pt>
                <c:pt idx="80">
                  <c:v>5.48240697806217</c:v>
                </c:pt>
                <c:pt idx="81">
                  <c:v>5.5171483920162299</c:v>
                </c:pt>
                <c:pt idx="82">
                  <c:v>5.5465449730542904</c:v>
                </c:pt>
                <c:pt idx="83">
                  <c:v>5.5732691376343402</c:v>
                </c:pt>
                <c:pt idx="84">
                  <c:v>5.59999330221439</c:v>
                </c:pt>
                <c:pt idx="85">
                  <c:v>5.62671746679443</c:v>
                </c:pt>
                <c:pt idx="86">
                  <c:v>5.6507692149164797</c:v>
                </c:pt>
                <c:pt idx="87">
                  <c:v>5.6721485465805204</c:v>
                </c:pt>
                <c:pt idx="88">
                  <c:v>5.6935278782445602</c:v>
                </c:pt>
                <c:pt idx="89">
                  <c:v>5.7149072099086</c:v>
                </c:pt>
                <c:pt idx="90">
                  <c:v>5.7362865415726301</c:v>
                </c:pt>
                <c:pt idx="91">
                  <c:v>5.7576658732366699</c:v>
                </c:pt>
                <c:pt idx="92">
                  <c:v>5.7790452049007097</c:v>
                </c:pt>
                <c:pt idx="93">
                  <c:v>5.8004245365647504</c:v>
                </c:pt>
                <c:pt idx="94">
                  <c:v>5.8218038682287903</c:v>
                </c:pt>
                <c:pt idx="95">
                  <c:v>5.8431831998928301</c:v>
                </c:pt>
                <c:pt idx="96">
                  <c:v>5.8645625315568699</c:v>
                </c:pt>
                <c:pt idx="97">
                  <c:v>5.8886142796789098</c:v>
                </c:pt>
                <c:pt idx="98">
                  <c:v>5.9153384442589596</c:v>
                </c:pt>
                <c:pt idx="99">
                  <c:v>5.9447350252970201</c:v>
                </c:pt>
                <c:pt idx="100">
                  <c:v>5.97947643925108</c:v>
                </c:pt>
                <c:pt idx="101">
                  <c:v>6.0222351025791596</c:v>
                </c:pt>
                <c:pt idx="102">
                  <c:v>6.0756834317392503</c:v>
                </c:pt>
                <c:pt idx="103">
                  <c:v>6.1344765938153598</c:v>
                </c:pt>
                <c:pt idx="104">
                  <c:v>6.1932697558914702</c:v>
                </c:pt>
                <c:pt idx="105">
                  <c:v>6.2520629179675797</c:v>
                </c:pt>
                <c:pt idx="106">
                  <c:v>6.3028388306696703</c:v>
                </c:pt>
                <c:pt idx="107">
                  <c:v>6.34025266108174</c:v>
                </c:pt>
                <c:pt idx="108">
                  <c:v>6.3723216585777998</c:v>
                </c:pt>
                <c:pt idx="109">
                  <c:v>6.4017182396158496</c:v>
                </c:pt>
                <c:pt idx="110">
                  <c:v>6.4284424041959003</c:v>
                </c:pt>
                <c:pt idx="111">
                  <c:v>6.4551665687759501</c:v>
                </c:pt>
                <c:pt idx="112">
                  <c:v>6.4818907333559999</c:v>
                </c:pt>
                <c:pt idx="113">
                  <c:v>6.5086148979360496</c:v>
                </c:pt>
                <c:pt idx="114">
                  <c:v>6.5380114789741004</c:v>
                </c:pt>
              </c:numCache>
            </c:numRef>
          </c:xVal>
          <c:yVal>
            <c:numRef>
              <c:f>'ABS Data - ADC(2)'!$CC$11:$CC$180</c:f>
              <c:numCache>
                <c:formatCode>General</c:formatCode>
                <c:ptCount val="170"/>
                <c:pt idx="0">
                  <c:v>7.9597837322423312E-4</c:v>
                </c:pt>
                <c:pt idx="1">
                  <c:v>1.8414465584070711E-3</c:v>
                </c:pt>
                <c:pt idx="2">
                  <c:v>2.8898432259015952E-3</c:v>
                </c:pt>
                <c:pt idx="3">
                  <c:v>2.8576299204757585E-3</c:v>
                </c:pt>
                <c:pt idx="4">
                  <c:v>2.8254166150499019E-3</c:v>
                </c:pt>
                <c:pt idx="5">
                  <c:v>2.2037796880311445E-3</c:v>
                </c:pt>
                <c:pt idx="6">
                  <c:v>2.7609900041982087E-3</c:v>
                </c:pt>
                <c:pt idx="7">
                  <c:v>2.7287766987725702E-3</c:v>
                </c:pt>
                <c:pt idx="8">
                  <c:v>2.958529447387516E-3</c:v>
                </c:pt>
                <c:pt idx="9">
                  <c:v>5.6114681958847083E-3</c:v>
                </c:pt>
                <c:pt idx="10">
                  <c:v>9.2140338902807831E-3</c:v>
                </c:pt>
                <c:pt idx="11">
                  <c:v>1.5763717692641146E-2</c:v>
                </c:pt>
                <c:pt idx="12">
                  <c:v>2.7225265008274498E-2</c:v>
                </c:pt>
                <c:pt idx="13">
                  <c:v>4.5465183972224883E-2</c:v>
                </c:pt>
                <c:pt idx="14">
                  <c:v>6.8830113372229357E-2</c:v>
                </c:pt>
                <c:pt idx="15">
                  <c:v>9.1457398011833071E-2</c:v>
                </c:pt>
                <c:pt idx="16">
                  <c:v>0.11539334818435949</c:v>
                </c:pt>
                <c:pt idx="17">
                  <c:v>0.14163606387360497</c:v>
                </c:pt>
                <c:pt idx="18">
                  <c:v>0.16561242710202934</c:v>
                </c:pt>
                <c:pt idx="19">
                  <c:v>0.18964428507025577</c:v>
                </c:pt>
                <c:pt idx="20">
                  <c:v>0.21529705799786092</c:v>
                </c:pt>
                <c:pt idx="21">
                  <c:v>0.24338120336453878</c:v>
                </c:pt>
                <c:pt idx="22">
                  <c:v>0.26858518637791612</c:v>
                </c:pt>
                <c:pt idx="23">
                  <c:v>0.29271002365953108</c:v>
                </c:pt>
                <c:pt idx="24">
                  <c:v>0.31683486094114605</c:v>
                </c:pt>
                <c:pt idx="25">
                  <c:v>0.34240051151998574</c:v>
                </c:pt>
                <c:pt idx="26">
                  <c:v>0.3686865687474406</c:v>
                </c:pt>
                <c:pt idx="27">
                  <c:v>0.39497262597489552</c:v>
                </c:pt>
                <c:pt idx="28">
                  <c:v>0.42197908985096377</c:v>
                </c:pt>
                <c:pt idx="29">
                  <c:v>0.45006616369995101</c:v>
                </c:pt>
                <c:pt idx="30">
                  <c:v>0.4774328309003269</c:v>
                </c:pt>
                <c:pt idx="31">
                  <c:v>0.50515970142500843</c:v>
                </c:pt>
                <c:pt idx="32">
                  <c:v>0.53252636862538238</c:v>
                </c:pt>
                <c:pt idx="33">
                  <c:v>0.55989303582575622</c:v>
                </c:pt>
                <c:pt idx="34">
                  <c:v>0.58689949970182442</c:v>
                </c:pt>
                <c:pt idx="35">
                  <c:v>0.6128253536049737</c:v>
                </c:pt>
                <c:pt idx="36">
                  <c:v>0.63695019088658666</c:v>
                </c:pt>
                <c:pt idx="37">
                  <c:v>0.6607148248438941</c:v>
                </c:pt>
                <c:pt idx="38">
                  <c:v>0.68627901118158097</c:v>
                </c:pt>
                <c:pt idx="39">
                  <c:v>0.71355269906856711</c:v>
                </c:pt>
                <c:pt idx="40">
                  <c:v>0.73920400775501716</c:v>
                </c:pt>
                <c:pt idx="41">
                  <c:v>0.76476233712807962</c:v>
                </c:pt>
                <c:pt idx="42">
                  <c:v>0.78798693232459238</c:v>
                </c:pt>
                <c:pt idx="43">
                  <c:v>0.78952651534341389</c:v>
                </c:pt>
                <c:pt idx="44">
                  <c:v>0.76658280723925454</c:v>
                </c:pt>
                <c:pt idx="45">
                  <c:v>0.73973523444631273</c:v>
                </c:pt>
                <c:pt idx="46">
                  <c:v>0.71503011839468622</c:v>
                </c:pt>
                <c:pt idx="47">
                  <c:v>0.68827330763566807</c:v>
                </c:pt>
                <c:pt idx="48">
                  <c:v>0.66448963854333609</c:v>
                </c:pt>
                <c:pt idx="49">
                  <c:v>0.6417880436650798</c:v>
                </c:pt>
                <c:pt idx="50">
                  <c:v>0.6180058388139047</c:v>
                </c:pt>
                <c:pt idx="51">
                  <c:v>0.59314302398980856</c:v>
                </c:pt>
                <c:pt idx="52">
                  <c:v>0.56755980251709892</c:v>
                </c:pt>
                <c:pt idx="53">
                  <c:v>0.54305719101730843</c:v>
                </c:pt>
                <c:pt idx="54">
                  <c:v>0.51711376622029126</c:v>
                </c:pt>
                <c:pt idx="55">
                  <c:v>0.49044993477466087</c:v>
                </c:pt>
                <c:pt idx="56">
                  <c:v>0.46450650997764564</c:v>
                </c:pt>
                <c:pt idx="57">
                  <c:v>0.43856308518062848</c:v>
                </c:pt>
                <c:pt idx="58">
                  <c:v>0.41334006703222664</c:v>
                </c:pt>
                <c:pt idx="59">
                  <c:v>0.38775684555951517</c:v>
                </c:pt>
                <c:pt idx="60">
                  <c:v>0.36289403073541898</c:v>
                </c:pt>
                <c:pt idx="61">
                  <c:v>0.33911182588424377</c:v>
                </c:pt>
                <c:pt idx="62">
                  <c:v>0.31641023100598747</c:v>
                </c:pt>
                <c:pt idx="63">
                  <c:v>0.2904653419678157</c:v>
                </c:pt>
                <c:pt idx="64">
                  <c:v>0.26235776874264732</c:v>
                </c:pt>
                <c:pt idx="65">
                  <c:v>0.23641141546331881</c:v>
                </c:pt>
                <c:pt idx="66">
                  <c:v>0.21181582465014057</c:v>
                </c:pt>
                <c:pt idx="67">
                  <c:v>0.18667846460934837</c:v>
                </c:pt>
                <c:pt idx="68">
                  <c:v>0.16202591481521311</c:v>
                </c:pt>
                <c:pt idx="69">
                  <c:v>0.13802026676367404</c:v>
                </c:pt>
                <c:pt idx="70">
                  <c:v>0.11422781222440781</c:v>
                </c:pt>
                <c:pt idx="71">
                  <c:v>9.064562271510275E-2</c:v>
                </c:pt>
                <c:pt idx="72">
                  <c:v>7.153719576527974E-2</c:v>
                </c:pt>
                <c:pt idx="73">
                  <c:v>6.1681255433307575E-2</c:v>
                </c:pt>
                <c:pt idx="74">
                  <c:v>6.096138123602373E-2</c:v>
                </c:pt>
                <c:pt idx="75">
                  <c:v>6.8689912281569246E-2</c:v>
                </c:pt>
                <c:pt idx="76">
                  <c:v>8.2803865894370166E-2</c:v>
                </c:pt>
                <c:pt idx="77">
                  <c:v>0.10408914023654985</c:v>
                </c:pt>
                <c:pt idx="78">
                  <c:v>0.12790968158343952</c:v>
                </c:pt>
                <c:pt idx="79">
                  <c:v>0.15177974090395893</c:v>
                </c:pt>
                <c:pt idx="80">
                  <c:v>0.17615015234511797</c:v>
                </c:pt>
                <c:pt idx="81">
                  <c:v>0.20198857013353816</c:v>
                </c:pt>
                <c:pt idx="82">
                  <c:v>0.22607006587694334</c:v>
                </c:pt>
                <c:pt idx="83">
                  <c:v>0.25004496486421146</c:v>
                </c:pt>
                <c:pt idx="84">
                  <c:v>0.27553271781356931</c:v>
                </c:pt>
                <c:pt idx="85">
                  <c:v>0.30296556871418168</c:v>
                </c:pt>
                <c:pt idx="86">
                  <c:v>0.32942733488032344</c:v>
                </c:pt>
                <c:pt idx="87">
                  <c:v>0.35372934534177797</c:v>
                </c:pt>
                <c:pt idx="88">
                  <c:v>0.37857166078969495</c:v>
                </c:pt>
                <c:pt idx="89">
                  <c:v>0.40503489119699143</c:v>
                </c:pt>
                <c:pt idx="90">
                  <c:v>0.43203842659074831</c:v>
                </c:pt>
                <c:pt idx="91">
                  <c:v>0.45850165699804474</c:v>
                </c:pt>
                <c:pt idx="92">
                  <c:v>0.48577534488503094</c:v>
                </c:pt>
                <c:pt idx="93">
                  <c:v>0.51250872778555867</c:v>
                </c:pt>
                <c:pt idx="94">
                  <c:v>0.53843165320639463</c:v>
                </c:pt>
                <c:pt idx="95">
                  <c:v>0.56408442613400123</c:v>
                </c:pt>
                <c:pt idx="96">
                  <c:v>0.58838643659545775</c:v>
                </c:pt>
                <c:pt idx="97">
                  <c:v>0.61446998927107466</c:v>
                </c:pt>
                <c:pt idx="98">
                  <c:v>0.64103835219335337</c:v>
                </c:pt>
                <c:pt idx="99">
                  <c:v>0.66695688489072147</c:v>
                </c:pt>
                <c:pt idx="100">
                  <c:v>0.69302686195905339</c:v>
                </c:pt>
                <c:pt idx="101">
                  <c:v>0.71710275175060645</c:v>
                </c:pt>
                <c:pt idx="102">
                  <c:v>0.73761597166522508</c:v>
                </c:pt>
                <c:pt idx="103">
                  <c:v>0.75084578984563721</c:v>
                </c:pt>
                <c:pt idx="104">
                  <c:v>0.76093201537755351</c:v>
                </c:pt>
                <c:pt idx="105">
                  <c:v>0.77651952804433544</c:v>
                </c:pt>
                <c:pt idx="106">
                  <c:v>0.79778463579241765</c:v>
                </c:pt>
                <c:pt idx="107">
                  <c:v>0.82054699667863507</c:v>
                </c:pt>
                <c:pt idx="108">
                  <c:v>0.84430284518900856</c:v>
                </c:pt>
                <c:pt idx="109">
                  <c:v>0.87029341855123965</c:v>
                </c:pt>
                <c:pt idx="110">
                  <c:v>0.89556504950601212</c:v>
                </c:pt>
                <c:pt idx="111">
                  <c:v>0.92213341242828895</c:v>
                </c:pt>
                <c:pt idx="112">
                  <c:v>0.94848565335598245</c:v>
                </c:pt>
                <c:pt idx="113">
                  <c:v>0.97440565029450699</c:v>
                </c:pt>
                <c:pt idx="1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8DEA-4ADB-8B25-673A9081521F}"/>
            </c:ext>
          </c:extLst>
        </c:ser>
        <c:ser>
          <c:idx val="10"/>
          <c:order val="10"/>
          <c:tx>
            <c:v>CF3</c:v>
          </c:tx>
          <c:spPr>
            <a:ln w="317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'ABS Data - ADC(2)'!$CR$11:$CR$188</c:f>
              <c:numCache>
                <c:formatCode>General</c:formatCode>
                <c:ptCount val="178"/>
                <c:pt idx="0">
                  <c:v>3.0118412263574301</c:v>
                </c:pt>
                <c:pt idx="1">
                  <c:v>3.06938027681473</c:v>
                </c:pt>
                <c:pt idx="2">
                  <c:v>3.1334744089697</c:v>
                </c:pt>
                <c:pt idx="3">
                  <c:v>3.1975685411246699</c:v>
                </c:pt>
                <c:pt idx="4">
                  <c:v>3.2616626732796399</c:v>
                </c:pt>
                <c:pt idx="5">
                  <c:v>3.3257568054346098</c:v>
                </c:pt>
                <c:pt idx="6">
                  <c:v>3.3898509375895798</c:v>
                </c:pt>
                <c:pt idx="7">
                  <c:v>3.45394506974454</c:v>
                </c:pt>
                <c:pt idx="8">
                  <c:v>3.5180392018995099</c:v>
                </c:pt>
                <c:pt idx="9">
                  <c:v>3.5821333340544799</c:v>
                </c:pt>
                <c:pt idx="10">
                  <c:v>3.6462274662094498</c:v>
                </c:pt>
                <c:pt idx="11">
                  <c:v>3.7103215983644202</c:v>
                </c:pt>
                <c:pt idx="12">
                  <c:v>3.7744157305193902</c:v>
                </c:pt>
                <c:pt idx="13">
                  <c:v>3.8268563841007301</c:v>
                </c:pt>
                <c:pt idx="14">
                  <c:v>3.8647301894650301</c:v>
                </c:pt>
                <c:pt idx="15">
                  <c:v>3.89677725554251</c:v>
                </c:pt>
                <c:pt idx="16">
                  <c:v>3.92591095197659</c:v>
                </c:pt>
                <c:pt idx="17">
                  <c:v>3.95213127876726</c:v>
                </c:pt>
                <c:pt idx="18">
                  <c:v>3.9754382359145199</c:v>
                </c:pt>
                <c:pt idx="19">
                  <c:v>3.9987451930617799</c:v>
                </c:pt>
                <c:pt idx="20">
                  <c:v>4.0191387805656298</c:v>
                </c:pt>
                <c:pt idx="21">
                  <c:v>4.0366189984260803</c:v>
                </c:pt>
                <c:pt idx="22">
                  <c:v>4.0540992162865201</c:v>
                </c:pt>
                <c:pt idx="23">
                  <c:v>4.0715794341469698</c:v>
                </c:pt>
                <c:pt idx="24">
                  <c:v>4.0890596520074203</c:v>
                </c:pt>
                <c:pt idx="25">
                  <c:v>4.1065398698678601</c:v>
                </c:pt>
                <c:pt idx="26">
                  <c:v>4.1240200877283097</c:v>
                </c:pt>
                <c:pt idx="27">
                  <c:v>4.1415003055887496</c:v>
                </c:pt>
                <c:pt idx="28">
                  <c:v>4.1589805234492001</c:v>
                </c:pt>
                <c:pt idx="29">
                  <c:v>4.1764607413096497</c:v>
                </c:pt>
                <c:pt idx="30">
                  <c:v>4.1939409591700896</c:v>
                </c:pt>
                <c:pt idx="31">
                  <c:v>4.2114211770305401</c:v>
                </c:pt>
                <c:pt idx="32">
                  <c:v>4.2289013948909799</c:v>
                </c:pt>
                <c:pt idx="33">
                  <c:v>4.2463816127514296</c:v>
                </c:pt>
                <c:pt idx="34">
                  <c:v>4.2638618306118801</c:v>
                </c:pt>
                <c:pt idx="35">
                  <c:v>4.2813420484723199</c:v>
                </c:pt>
                <c:pt idx="36">
                  <c:v>4.2988222663327704</c:v>
                </c:pt>
                <c:pt idx="37">
                  <c:v>4.3163024841932103</c:v>
                </c:pt>
                <c:pt idx="38">
                  <c:v>4.3366960716970704</c:v>
                </c:pt>
                <c:pt idx="39">
                  <c:v>4.3600030288443303</c:v>
                </c:pt>
                <c:pt idx="40">
                  <c:v>4.3891367252784104</c:v>
                </c:pt>
                <c:pt idx="41">
                  <c:v>4.4386640092163399</c:v>
                </c:pt>
                <c:pt idx="42">
                  <c:v>4.4998447717278998</c:v>
                </c:pt>
                <c:pt idx="43">
                  <c:v>4.5464586860224196</c:v>
                </c:pt>
                <c:pt idx="44">
                  <c:v>4.5755923824564997</c:v>
                </c:pt>
                <c:pt idx="45">
                  <c:v>4.59598596996035</c:v>
                </c:pt>
                <c:pt idx="46">
                  <c:v>4.6134661878207996</c:v>
                </c:pt>
                <c:pt idx="47">
                  <c:v>4.6309464056812404</c:v>
                </c:pt>
                <c:pt idx="48">
                  <c:v>4.64842662354169</c:v>
                </c:pt>
                <c:pt idx="49">
                  <c:v>4.6659068414021299</c:v>
                </c:pt>
                <c:pt idx="50">
                  <c:v>4.6833870592625804</c:v>
                </c:pt>
                <c:pt idx="51">
                  <c:v>4.70086727712303</c:v>
                </c:pt>
                <c:pt idx="52">
                  <c:v>4.7183474949834698</c:v>
                </c:pt>
                <c:pt idx="53">
                  <c:v>4.7358277128439203</c:v>
                </c:pt>
                <c:pt idx="54">
                  <c:v>4.7533079307043602</c:v>
                </c:pt>
                <c:pt idx="55">
                  <c:v>4.7707881485648098</c:v>
                </c:pt>
                <c:pt idx="56">
                  <c:v>4.7882683664252603</c:v>
                </c:pt>
                <c:pt idx="57">
                  <c:v>4.8057485842857002</c:v>
                </c:pt>
                <c:pt idx="58">
                  <c:v>4.8232288021461498</c:v>
                </c:pt>
                <c:pt idx="59">
                  <c:v>4.8407090200065896</c:v>
                </c:pt>
                <c:pt idx="60">
                  <c:v>4.8581892378670402</c:v>
                </c:pt>
                <c:pt idx="61">
                  <c:v>4.8756694557274898</c:v>
                </c:pt>
                <c:pt idx="62">
                  <c:v>4.8931496735879296</c:v>
                </c:pt>
                <c:pt idx="63">
                  <c:v>4.9135432610917897</c:v>
                </c:pt>
                <c:pt idx="64">
                  <c:v>4.9368502182390497</c:v>
                </c:pt>
                <c:pt idx="65">
                  <c:v>4.9601571753863096</c:v>
                </c:pt>
                <c:pt idx="66">
                  <c:v>4.9834641325335696</c:v>
                </c:pt>
                <c:pt idx="67">
                  <c:v>5.00968445932424</c:v>
                </c:pt>
                <c:pt idx="68">
                  <c:v>5.0417315254017199</c:v>
                </c:pt>
                <c:pt idx="69">
                  <c:v>5.0796053307660198</c:v>
                </c:pt>
                <c:pt idx="70">
                  <c:v>5.1262192450605504</c:v>
                </c:pt>
                <c:pt idx="71">
                  <c:v>5.1844866379286998</c:v>
                </c:pt>
                <c:pt idx="72">
                  <c:v>5.2485807700836702</c:v>
                </c:pt>
                <c:pt idx="73">
                  <c:v>5.3126749022386397</c:v>
                </c:pt>
                <c:pt idx="74">
                  <c:v>5.3767690343936003</c:v>
                </c:pt>
                <c:pt idx="75">
                  <c:v>5.4408631665485698</c:v>
                </c:pt>
                <c:pt idx="76">
                  <c:v>5.5049572987035402</c:v>
                </c:pt>
                <c:pt idx="77">
                  <c:v>5.5603113219282898</c:v>
                </c:pt>
                <c:pt idx="78">
                  <c:v>5.6010984969360003</c:v>
                </c:pt>
                <c:pt idx="79">
                  <c:v>5.6360589326568897</c:v>
                </c:pt>
                <c:pt idx="80">
                  <c:v>5.6681059987343696</c:v>
                </c:pt>
                <c:pt idx="81">
                  <c:v>5.69432632552504</c:v>
                </c:pt>
                <c:pt idx="82">
                  <c:v>5.7176332826723</c:v>
                </c:pt>
                <c:pt idx="83">
                  <c:v>5.7409402398195599</c:v>
                </c:pt>
                <c:pt idx="84">
                  <c:v>5.7642471969668199</c:v>
                </c:pt>
                <c:pt idx="85">
                  <c:v>5.7875541541140896</c:v>
                </c:pt>
                <c:pt idx="86">
                  <c:v>5.8108611112613504</c:v>
                </c:pt>
                <c:pt idx="87">
                  <c:v>5.8341680684086104</c:v>
                </c:pt>
                <c:pt idx="88">
                  <c:v>5.8545616559124598</c:v>
                </c:pt>
                <c:pt idx="89">
                  <c:v>5.8749552434163199</c:v>
                </c:pt>
                <c:pt idx="90">
                  <c:v>5.8982622005635799</c:v>
                </c:pt>
                <c:pt idx="91">
                  <c:v>5.9215691577108398</c:v>
                </c:pt>
                <c:pt idx="92">
                  <c:v>5.9448761148580997</c:v>
                </c:pt>
                <c:pt idx="93">
                  <c:v>5.9681830720053597</c:v>
                </c:pt>
                <c:pt idx="94">
                  <c:v>5.9914900291526196</c:v>
                </c:pt>
                <c:pt idx="95">
                  <c:v>6.0177103559432901</c:v>
                </c:pt>
                <c:pt idx="96">
                  <c:v>6.0497574220207797</c:v>
                </c:pt>
                <c:pt idx="97">
                  <c:v>6.1017125139948796</c:v>
                </c:pt>
                <c:pt idx="98">
                  <c:v>6.1633788381136796</c:v>
                </c:pt>
                <c:pt idx="99">
                  <c:v>6.2274729702686402</c:v>
                </c:pt>
                <c:pt idx="100">
                  <c:v>6.2915671024236097</c:v>
                </c:pt>
                <c:pt idx="101">
                  <c:v>6.3556612345785801</c:v>
                </c:pt>
                <c:pt idx="102">
                  <c:v>6.4197553667335496</c:v>
                </c:pt>
                <c:pt idx="103">
                  <c:v>6.4780227596016999</c:v>
                </c:pt>
                <c:pt idx="104">
                  <c:v>6.5188099346094104</c:v>
                </c:pt>
                <c:pt idx="105">
                  <c:v>6.5450302614000799</c:v>
                </c:pt>
                <c:pt idx="106">
                  <c:v>6.5683372185473399</c:v>
                </c:pt>
                <c:pt idx="107">
                  <c:v>6.5887308060511902</c:v>
                </c:pt>
                <c:pt idx="108">
                  <c:v>6.6062110239116398</c:v>
                </c:pt>
                <c:pt idx="109">
                  <c:v>6.6236912417720903</c:v>
                </c:pt>
                <c:pt idx="110">
                  <c:v>6.6411714596325302</c:v>
                </c:pt>
                <c:pt idx="111">
                  <c:v>6.6586516774929798</c:v>
                </c:pt>
                <c:pt idx="112">
                  <c:v>6.6761318953534197</c:v>
                </c:pt>
                <c:pt idx="113">
                  <c:v>6.6936121132138702</c:v>
                </c:pt>
                <c:pt idx="114">
                  <c:v>6.7110923310743198</c:v>
                </c:pt>
                <c:pt idx="115">
                  <c:v>6.7285725489347596</c:v>
                </c:pt>
              </c:numCache>
            </c:numRef>
          </c:xVal>
          <c:yVal>
            <c:numRef>
              <c:f>'ABS Data - ADC(2)'!$CT$11:$CT$188</c:f>
              <c:numCache>
                <c:formatCode>General</c:formatCode>
                <c:ptCount val="178"/>
                <c:pt idx="0">
                  <c:v>1.5400410677625793E-4</c:v>
                </c:pt>
                <c:pt idx="1">
                  <c:v>1.23203285420961E-3</c:v>
                </c:pt>
                <c:pt idx="2">
                  <c:v>1.23203285420961E-3</c:v>
                </c:pt>
                <c:pt idx="3">
                  <c:v>5.6001493373170226E-4</c:v>
                </c:pt>
                <c:pt idx="4">
                  <c:v>1.23203285420961E-3</c:v>
                </c:pt>
                <c:pt idx="5">
                  <c:v>1.23203285420961E-3</c:v>
                </c:pt>
                <c:pt idx="6">
                  <c:v>5.6001493373170226E-4</c:v>
                </c:pt>
                <c:pt idx="7">
                  <c:v>1.5680418144484504E-3</c:v>
                </c:pt>
                <c:pt idx="8">
                  <c:v>3.4720925891357233E-3</c:v>
                </c:pt>
                <c:pt idx="9">
                  <c:v>7.2801941385105418E-3</c:v>
                </c:pt>
                <c:pt idx="10">
                  <c:v>1.4672391263767298E-2</c:v>
                </c:pt>
                <c:pt idx="11">
                  <c:v>2.7104722792607758E-2</c:v>
                </c:pt>
                <c:pt idx="12">
                  <c:v>4.8609296247900044E-2</c:v>
                </c:pt>
                <c:pt idx="13">
                  <c:v>7.4449985332942295E-2</c:v>
                </c:pt>
                <c:pt idx="14">
                  <c:v>9.9999999999999811E-2</c:v>
                </c:pt>
                <c:pt idx="15">
                  <c:v>0.12689938398357301</c:v>
                </c:pt>
                <c:pt idx="16">
                  <c:v>0.15474332648870631</c:v>
                </c:pt>
                <c:pt idx="17">
                  <c:v>0.18326488706365512</c:v>
                </c:pt>
                <c:pt idx="18">
                  <c:v>0.21283367556468138</c:v>
                </c:pt>
                <c:pt idx="19">
                  <c:v>0.24486652977412593</c:v>
                </c:pt>
                <c:pt idx="20">
                  <c:v>0.27556468172484549</c:v>
                </c:pt>
                <c:pt idx="21">
                  <c:v>0.30308008213552207</c:v>
                </c:pt>
                <c:pt idx="22">
                  <c:v>0.33264887063655019</c:v>
                </c:pt>
                <c:pt idx="23">
                  <c:v>0.36221765913757625</c:v>
                </c:pt>
                <c:pt idx="24">
                  <c:v>0.39425051334702077</c:v>
                </c:pt>
                <c:pt idx="25">
                  <c:v>0.42792607802874572</c:v>
                </c:pt>
                <c:pt idx="26">
                  <c:v>0.46201232032854173</c:v>
                </c:pt>
                <c:pt idx="27">
                  <c:v>0.4965092402464048</c:v>
                </c:pt>
                <c:pt idx="28">
                  <c:v>0.53141683778234095</c:v>
                </c:pt>
                <c:pt idx="29">
                  <c:v>0.56714579055441328</c:v>
                </c:pt>
                <c:pt idx="30">
                  <c:v>0.60328542094455673</c:v>
                </c:pt>
                <c:pt idx="31">
                  <c:v>0.63983572895277119</c:v>
                </c:pt>
                <c:pt idx="32">
                  <c:v>0.67392197125256514</c:v>
                </c:pt>
                <c:pt idx="33">
                  <c:v>0.70841889117043022</c:v>
                </c:pt>
                <c:pt idx="34">
                  <c:v>0.74127310061601492</c:v>
                </c:pt>
                <c:pt idx="35">
                  <c:v>0.77330595482546149</c:v>
                </c:pt>
                <c:pt idx="36">
                  <c:v>0.80369609856262769</c:v>
                </c:pt>
                <c:pt idx="37">
                  <c:v>0.83080082135523536</c:v>
                </c:pt>
                <c:pt idx="38">
                  <c:v>0.86149897330595482</c:v>
                </c:pt>
                <c:pt idx="39">
                  <c:v>0.89045174537987626</c:v>
                </c:pt>
                <c:pt idx="40">
                  <c:v>0.92012320328542019</c:v>
                </c:pt>
                <c:pt idx="41">
                  <c:v>0.94799327982079362</c:v>
                </c:pt>
                <c:pt idx="42">
                  <c:v>0.94435318275154012</c:v>
                </c:pt>
                <c:pt idx="43">
                  <c:v>0.91293634496919818</c:v>
                </c:pt>
                <c:pt idx="44">
                  <c:v>0.88121149897330486</c:v>
                </c:pt>
                <c:pt idx="45">
                  <c:v>0.85544147843942431</c:v>
                </c:pt>
                <c:pt idx="46">
                  <c:v>0.82833675564681686</c:v>
                </c:pt>
                <c:pt idx="47">
                  <c:v>0.80082135523613818</c:v>
                </c:pt>
                <c:pt idx="48">
                  <c:v>0.7708418891170431</c:v>
                </c:pt>
                <c:pt idx="49">
                  <c:v>0.7383983572895273</c:v>
                </c:pt>
                <c:pt idx="50">
                  <c:v>0.70513347022587158</c:v>
                </c:pt>
                <c:pt idx="51">
                  <c:v>0.67104722792607752</c:v>
                </c:pt>
                <c:pt idx="52">
                  <c:v>0.6353182751540033</c:v>
                </c:pt>
                <c:pt idx="53">
                  <c:v>0.6</c:v>
                </c:pt>
                <c:pt idx="54">
                  <c:v>0.56468172484599477</c:v>
                </c:pt>
                <c:pt idx="55">
                  <c:v>0.52895277207392044</c:v>
                </c:pt>
                <c:pt idx="56">
                  <c:v>0.4940451745379863</c:v>
                </c:pt>
                <c:pt idx="57">
                  <c:v>0.45913757700205216</c:v>
                </c:pt>
                <c:pt idx="58">
                  <c:v>0.42505133470225814</c:v>
                </c:pt>
                <c:pt idx="59">
                  <c:v>0.39260780287474245</c:v>
                </c:pt>
                <c:pt idx="60">
                  <c:v>0.36057494866529588</c:v>
                </c:pt>
                <c:pt idx="61">
                  <c:v>0.33018480492812968</c:v>
                </c:pt>
                <c:pt idx="62">
                  <c:v>0.30061601642710362</c:v>
                </c:pt>
                <c:pt idx="63">
                  <c:v>0.26950718685831498</c:v>
                </c:pt>
                <c:pt idx="64">
                  <c:v>0.23562628336755659</c:v>
                </c:pt>
                <c:pt idx="65">
                  <c:v>0.20482546201231924</c:v>
                </c:pt>
                <c:pt idx="66">
                  <c:v>0.17679671457905535</c:v>
                </c:pt>
                <c:pt idx="67">
                  <c:v>0.14907597535934275</c:v>
                </c:pt>
                <c:pt idx="68">
                  <c:v>0.11909650924024621</c:v>
                </c:pt>
                <c:pt idx="69">
                  <c:v>9.0114403050748026E-2</c:v>
                </c:pt>
                <c:pt idx="70">
                  <c:v>6.2696783025325192E-2</c:v>
                </c:pt>
                <c:pt idx="71">
                  <c:v>4.0209072241926429E-2</c:v>
                </c:pt>
                <c:pt idx="72">
                  <c:v>2.5984692925144583E-2</c:v>
                </c:pt>
                <c:pt idx="73">
                  <c:v>2.1168564495053253E-2</c:v>
                </c:pt>
                <c:pt idx="74">
                  <c:v>2.4864663057681608E-2</c:v>
                </c:pt>
                <c:pt idx="75">
                  <c:v>3.6736979652790831E-2</c:v>
                </c:pt>
                <c:pt idx="76">
                  <c:v>5.9025574015307052E-2</c:v>
                </c:pt>
                <c:pt idx="77">
                  <c:v>8.7320328542094483E-2</c:v>
                </c:pt>
                <c:pt idx="78">
                  <c:v>0.11498973305954818</c:v>
                </c:pt>
                <c:pt idx="79">
                  <c:v>0.14353182751540053</c:v>
                </c:pt>
                <c:pt idx="80">
                  <c:v>0.17371663244353183</c:v>
                </c:pt>
                <c:pt idx="81">
                  <c:v>0.20143737166324441</c:v>
                </c:pt>
                <c:pt idx="82">
                  <c:v>0.22761806981519442</c:v>
                </c:pt>
                <c:pt idx="83">
                  <c:v>0.25626283367556457</c:v>
                </c:pt>
                <c:pt idx="84">
                  <c:v>0.28583162217659058</c:v>
                </c:pt>
                <c:pt idx="85">
                  <c:v>0.31724845995893053</c:v>
                </c:pt>
                <c:pt idx="86">
                  <c:v>0.3492813141683771</c:v>
                </c:pt>
                <c:pt idx="87">
                  <c:v>0.38285420944558424</c:v>
                </c:pt>
                <c:pt idx="88">
                  <c:v>0.41190965092402348</c:v>
                </c:pt>
                <c:pt idx="89">
                  <c:v>0.44106776180698043</c:v>
                </c:pt>
                <c:pt idx="90">
                  <c:v>0.47464065708418757</c:v>
                </c:pt>
                <c:pt idx="91">
                  <c:v>0.50605749486652951</c:v>
                </c:pt>
                <c:pt idx="92">
                  <c:v>0.53716632443531809</c:v>
                </c:pt>
                <c:pt idx="93">
                  <c:v>0.56550308008213501</c:v>
                </c:pt>
                <c:pt idx="94">
                  <c:v>0.59229979466118909</c:v>
                </c:pt>
                <c:pt idx="95">
                  <c:v>0.61921971252566554</c:v>
                </c:pt>
                <c:pt idx="96">
                  <c:v>0.64558521560574833</c:v>
                </c:pt>
                <c:pt idx="97">
                  <c:v>0.67268993839835589</c:v>
                </c:pt>
                <c:pt idx="98">
                  <c:v>0.68814635056934781</c:v>
                </c:pt>
                <c:pt idx="99">
                  <c:v>0.67952212058988104</c:v>
                </c:pt>
                <c:pt idx="100">
                  <c:v>0.65734552921411049</c:v>
                </c:pt>
                <c:pt idx="101">
                  <c:v>0.63561694978532579</c:v>
                </c:pt>
                <c:pt idx="102">
                  <c:v>0.63104722792607759</c:v>
                </c:pt>
                <c:pt idx="103">
                  <c:v>0.64585900068446178</c:v>
                </c:pt>
                <c:pt idx="104">
                  <c:v>0.67416837782340733</c:v>
                </c:pt>
                <c:pt idx="105">
                  <c:v>0.70010266940451671</c:v>
                </c:pt>
                <c:pt idx="106">
                  <c:v>0.72905544147843815</c:v>
                </c:pt>
                <c:pt idx="107">
                  <c:v>0.75564681724845895</c:v>
                </c:pt>
                <c:pt idx="108">
                  <c:v>0.78316221765913763</c:v>
                </c:pt>
                <c:pt idx="109">
                  <c:v>0.8106776180698142</c:v>
                </c:pt>
                <c:pt idx="110">
                  <c:v>0.84024640657084027</c:v>
                </c:pt>
                <c:pt idx="111">
                  <c:v>0.8714579055441467</c:v>
                </c:pt>
                <c:pt idx="112">
                  <c:v>0.90266940451745303</c:v>
                </c:pt>
                <c:pt idx="113">
                  <c:v>0.93511293634496873</c:v>
                </c:pt>
                <c:pt idx="114">
                  <c:v>0.96796714579055343</c:v>
                </c:pt>
                <c:pt idx="1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8DEA-4ADB-8B25-673A9081521F}"/>
            </c:ext>
          </c:extLst>
        </c:ser>
        <c:ser>
          <c:idx val="11"/>
          <c:order val="11"/>
          <c:tx>
            <c:v>COOH</c:v>
          </c:tx>
          <c:spPr>
            <a:ln w="3175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xVal>
            <c:numRef>
              <c:f>'ABS Data - ADC(2)'!$CF$11:$CF$294</c:f>
              <c:numCache>
                <c:formatCode>0.00</c:formatCode>
                <c:ptCount val="284"/>
                <c:pt idx="0">
                  <c:v>2.71454940453058</c:v>
                </c:pt>
                <c:pt idx="1">
                  <c:v>2.7649663982836801</c:v>
                </c:pt>
                <c:pt idx="2">
                  <c:v>2.8153768318866499</c:v>
                </c:pt>
                <c:pt idx="3">
                  <c:v>2.8657955856800301</c:v>
                </c:pt>
                <c:pt idx="4">
                  <c:v>2.9162101793781998</c:v>
                </c:pt>
                <c:pt idx="5">
                  <c:v>2.9666247730763802</c:v>
                </c:pt>
                <c:pt idx="6">
                  <c:v>3.0170393667745601</c:v>
                </c:pt>
                <c:pt idx="7">
                  <c:v>3.0674539604727298</c:v>
                </c:pt>
                <c:pt idx="8">
                  <c:v>3.11787047421485</c:v>
                </c:pt>
                <c:pt idx="9">
                  <c:v>3.1682884279899199</c:v>
                </c:pt>
                <c:pt idx="10">
                  <c:v>3.2187052617393501</c:v>
                </c:pt>
                <c:pt idx="11">
                  <c:v>3.2691320157158099</c:v>
                </c:pt>
                <c:pt idx="12">
                  <c:v>3.3195600497215501</c:v>
                </c:pt>
                <c:pt idx="13">
                  <c:v>3.3699981639579799</c:v>
                </c:pt>
                <c:pt idx="14">
                  <c:v>3.4204458784141001</c:v>
                </c:pt>
                <c:pt idx="15">
                  <c:v>3.47090943323271</c:v>
                </c:pt>
                <c:pt idx="16">
                  <c:v>3.52139362852366</c:v>
                </c:pt>
                <c:pt idx="17">
                  <c:v>3.5719047044297598</c:v>
                </c:pt>
                <c:pt idx="18">
                  <c:v>3.6178537559375301</c:v>
                </c:pt>
                <c:pt idx="19">
                  <c:v>3.65693457027111</c:v>
                </c:pt>
                <c:pt idx="20">
                  <c:v>3.6891397872620701</c:v>
                </c:pt>
                <c:pt idx="21">
                  <c:v>3.7167574592706898</c:v>
                </c:pt>
                <c:pt idx="22">
                  <c:v>3.7420928870519599</c:v>
                </c:pt>
                <c:pt idx="23">
                  <c:v>3.7651321662876698</c:v>
                </c:pt>
                <c:pt idx="24">
                  <c:v>3.78587776103423</c:v>
                </c:pt>
                <c:pt idx="25">
                  <c:v>3.8043291432795501</c:v>
                </c:pt>
                <c:pt idx="26">
                  <c:v>3.82278316558528</c:v>
                </c:pt>
                <c:pt idx="27">
                  <c:v>3.8412490681628801</c:v>
                </c:pt>
                <c:pt idx="28">
                  <c:v>3.8597202508613102</c:v>
                </c:pt>
                <c:pt idx="29">
                  <c:v>3.8758844607665002</c:v>
                </c:pt>
                <c:pt idx="30">
                  <c:v>3.8897465379891898</c:v>
                </c:pt>
                <c:pt idx="31">
                  <c:v>3.90361389533272</c:v>
                </c:pt>
                <c:pt idx="32">
                  <c:v>3.9174812526762399</c:v>
                </c:pt>
                <c:pt idx="33">
                  <c:v>3.9313503700600401</c:v>
                </c:pt>
                <c:pt idx="34">
                  <c:v>3.9452265276049499</c:v>
                </c:pt>
                <c:pt idx="35">
                  <c:v>3.9591026851498601</c:v>
                </c:pt>
                <c:pt idx="36">
                  <c:v>3.9729788426947699</c:v>
                </c:pt>
                <c:pt idx="37">
                  <c:v>3.9868550002396801</c:v>
                </c:pt>
                <c:pt idx="38">
                  <c:v>4.0007381979457</c:v>
                </c:pt>
                <c:pt idx="39">
                  <c:v>4.0146178755711697</c:v>
                </c:pt>
                <c:pt idx="40">
                  <c:v>4.02850107327719</c:v>
                </c:pt>
                <c:pt idx="41">
                  <c:v>4.04237899086238</c:v>
                </c:pt>
                <c:pt idx="42">
                  <c:v>4.0562569084475601</c:v>
                </c:pt>
                <c:pt idx="43">
                  <c:v>4.0701365860730299</c:v>
                </c:pt>
                <c:pt idx="44">
                  <c:v>4.0840180237387704</c:v>
                </c:pt>
                <c:pt idx="45">
                  <c:v>4.0978871411225697</c:v>
                </c:pt>
                <c:pt idx="46">
                  <c:v>4.1117544984660999</c:v>
                </c:pt>
                <c:pt idx="47">
                  <c:v>4.1256218558096203</c:v>
                </c:pt>
                <c:pt idx="48">
                  <c:v>4.1417948659161903</c:v>
                </c:pt>
                <c:pt idx="49">
                  <c:v>4.1602634085542096</c:v>
                </c:pt>
                <c:pt idx="50">
                  <c:v>4.1787293111318098</c:v>
                </c:pt>
                <c:pt idx="51">
                  <c:v>4.1994844100958604</c:v>
                </c:pt>
                <c:pt idx="52">
                  <c:v>4.2225236893315801</c:v>
                </c:pt>
                <c:pt idx="53">
                  <c:v>4.2524457380740399</c:v>
                </c:pt>
                <c:pt idx="54">
                  <c:v>4.2960953569611098</c:v>
                </c:pt>
                <c:pt idx="55">
                  <c:v>4.3465166708130702</c:v>
                </c:pt>
                <c:pt idx="56">
                  <c:v>4.3899585649465198</c:v>
                </c:pt>
                <c:pt idx="57">
                  <c:v>4.4196200397259604</c:v>
                </c:pt>
                <c:pt idx="58">
                  <c:v>4.4424185454517602</c:v>
                </c:pt>
                <c:pt idx="59">
                  <c:v>4.4629067343077899</c:v>
                </c:pt>
                <c:pt idx="60">
                  <c:v>4.4811086308438197</c:v>
                </c:pt>
                <c:pt idx="61">
                  <c:v>4.4993026071986097</c:v>
                </c:pt>
                <c:pt idx="62">
                  <c:v>4.51520853119312</c:v>
                </c:pt>
                <c:pt idx="63">
                  <c:v>4.52883476301868</c:v>
                </c:pt>
                <c:pt idx="64">
                  <c:v>4.5424609948442303</c:v>
                </c:pt>
                <c:pt idx="65">
                  <c:v>4.5560854666295203</c:v>
                </c:pt>
                <c:pt idx="66">
                  <c:v>4.5697011382134098</c:v>
                </c:pt>
                <c:pt idx="67">
                  <c:v>4.58331680979731</c:v>
                </c:pt>
                <c:pt idx="68">
                  <c:v>4.5969272012603701</c:v>
                </c:pt>
                <c:pt idx="69">
                  <c:v>4.6105428728442597</c:v>
                </c:pt>
                <c:pt idx="70">
                  <c:v>4.6241532643073304</c:v>
                </c:pt>
                <c:pt idx="71">
                  <c:v>4.6377654158106703</c:v>
                </c:pt>
                <c:pt idx="72">
                  <c:v>4.6513740472334497</c:v>
                </c:pt>
                <c:pt idx="73">
                  <c:v>4.6649897188173499</c:v>
                </c:pt>
                <c:pt idx="74">
                  <c:v>4.6786036303609704</c:v>
                </c:pt>
                <c:pt idx="75">
                  <c:v>4.6922193019448599</c:v>
                </c:pt>
                <c:pt idx="76">
                  <c:v>4.7058384936093098</c:v>
                </c:pt>
                <c:pt idx="77">
                  <c:v>4.7194612053543104</c:v>
                </c:pt>
                <c:pt idx="78">
                  <c:v>4.7330891972201501</c:v>
                </c:pt>
                <c:pt idx="79">
                  <c:v>4.7467136690054303</c:v>
                </c:pt>
                <c:pt idx="80">
                  <c:v>4.7603469409921004</c:v>
                </c:pt>
                <c:pt idx="81">
                  <c:v>4.7762607851678602</c:v>
                </c:pt>
                <c:pt idx="82">
                  <c:v>4.7944494814018102</c:v>
                </c:pt>
                <c:pt idx="83">
                  <c:v>4.8126487378774296</c:v>
                </c:pt>
                <c:pt idx="84">
                  <c:v>4.8308585545947098</c:v>
                </c:pt>
                <c:pt idx="85">
                  <c:v>4.8490710113724003</c:v>
                </c:pt>
                <c:pt idx="86">
                  <c:v>4.8695760966150896</c:v>
                </c:pt>
                <c:pt idx="87">
                  <c:v>4.8923746023408903</c:v>
                </c:pt>
                <c:pt idx="88">
                  <c:v>4.9174639764914101</c:v>
                </c:pt>
                <c:pt idx="89">
                  <c:v>4.9471400156041403</c:v>
                </c:pt>
                <c:pt idx="90">
                  <c:v>4.9836919453995296</c:v>
                </c:pt>
                <c:pt idx="91">
                  <c:v>5.0294249386296404</c:v>
                </c:pt>
                <c:pt idx="92">
                  <c:v>5.0797795309547302</c:v>
                </c:pt>
                <c:pt idx="93">
                  <c:v>5.1301845244332203</c:v>
                </c:pt>
                <c:pt idx="94">
                  <c:v>5.1806322388893298</c:v>
                </c:pt>
                <c:pt idx="95">
                  <c:v>5.2311231543340702</c:v>
                </c:pt>
                <c:pt idx="96">
                  <c:v>5.2770601522326697</c:v>
                </c:pt>
                <c:pt idx="97">
                  <c:v>5.3161379598307796</c:v>
                </c:pt>
                <c:pt idx="98">
                  <c:v>5.3483403167562997</c:v>
                </c:pt>
                <c:pt idx="99">
                  <c:v>5.3759562287246396</c:v>
                </c:pt>
                <c:pt idx="100">
                  <c:v>5.4012884884333996</c:v>
                </c:pt>
                <c:pt idx="101">
                  <c:v>5.4243214315241204</c:v>
                </c:pt>
                <c:pt idx="102">
                  <c:v>5.4450699303371399</c:v>
                </c:pt>
                <c:pt idx="103">
                  <c:v>5.4635147124314098</c:v>
                </c:pt>
                <c:pt idx="104">
                  <c:v>5.4819687347371397</c:v>
                </c:pt>
                <c:pt idx="105">
                  <c:v>5.5004319972543296</c:v>
                </c:pt>
                <c:pt idx="106">
                  <c:v>5.5188992198621403</c:v>
                </c:pt>
                <c:pt idx="107">
                  <c:v>5.5350673898579501</c:v>
                </c:pt>
                <c:pt idx="108">
                  <c:v>5.5489312271209199</c:v>
                </c:pt>
                <c:pt idx="109">
                  <c:v>5.5627985844644403</c:v>
                </c:pt>
                <c:pt idx="110">
                  <c:v>5.5766694618885202</c:v>
                </c:pt>
                <c:pt idx="111">
                  <c:v>5.5905420993528798</c:v>
                </c:pt>
                <c:pt idx="112">
                  <c:v>5.6044270570991799</c:v>
                </c:pt>
                <c:pt idx="113">
                  <c:v>5.6183084947649196</c:v>
                </c:pt>
                <c:pt idx="114">
                  <c:v>5.6321934525112098</c:v>
                </c:pt>
                <c:pt idx="115">
                  <c:v>5.6460889704991697</c:v>
                </c:pt>
                <c:pt idx="116">
                  <c:v>5.6599897686079599</c:v>
                </c:pt>
                <c:pt idx="117">
                  <c:v>5.6738870466362004</c:v>
                </c:pt>
                <c:pt idx="118">
                  <c:v>5.6854725117604197</c:v>
                </c:pt>
                <c:pt idx="119">
                  <c:v>5.69706501704575</c:v>
                </c:pt>
                <c:pt idx="120">
                  <c:v>5.70865488227067</c:v>
                </c:pt>
                <c:pt idx="121">
                  <c:v>5.7179346946318503</c:v>
                </c:pt>
                <c:pt idx="122">
                  <c:v>5.7272092268722004</c:v>
                </c:pt>
                <c:pt idx="123">
                  <c:v>5.73880437221794</c:v>
                </c:pt>
                <c:pt idx="124">
                  <c:v>5.7504074377449399</c:v>
                </c:pt>
                <c:pt idx="125">
                  <c:v>5.7596898901665297</c:v>
                </c:pt>
                <c:pt idx="126">
                  <c:v>5.7689723425881301</c:v>
                </c:pt>
                <c:pt idx="127">
                  <c:v>5.7782547950097296</c:v>
                </c:pt>
                <c:pt idx="128">
                  <c:v>5.7898367400533903</c:v>
                </c:pt>
                <c:pt idx="129">
                  <c:v>5.7991209525152696</c:v>
                </c:pt>
                <c:pt idx="130">
                  <c:v>5.8061153525765903</c:v>
                </c:pt>
                <c:pt idx="131">
                  <c:v>5.8177192981237198</c:v>
                </c:pt>
                <c:pt idx="132">
                  <c:v>5.8293241236909896</c:v>
                </c:pt>
                <c:pt idx="133">
                  <c:v>5.8386092161730003</c:v>
                </c:pt>
                <c:pt idx="134">
                  <c:v>5.8478943086550199</c:v>
                </c:pt>
                <c:pt idx="135">
                  <c:v>5.8571846812578601</c:v>
                </c:pt>
                <c:pt idx="136">
                  <c:v>5.8664671336794498</c:v>
                </c:pt>
                <c:pt idx="137">
                  <c:v>5.8757575062822998</c:v>
                </c:pt>
                <c:pt idx="138">
                  <c:v>5.8850425987643096</c:v>
                </c:pt>
                <c:pt idx="139">
                  <c:v>5.8943303313067297</c:v>
                </c:pt>
                <c:pt idx="140">
                  <c:v>5.90361014366791</c:v>
                </c:pt>
                <c:pt idx="141">
                  <c:v>5.9128925960895096</c:v>
                </c:pt>
                <c:pt idx="142">
                  <c:v>5.9221750485111002</c:v>
                </c:pt>
                <c:pt idx="143">
                  <c:v>5.9314575009326997</c:v>
                </c:pt>
                <c:pt idx="144">
                  <c:v>5.9407399533543002</c:v>
                </c:pt>
                <c:pt idx="145">
                  <c:v>5.9523377387604599</c:v>
                </c:pt>
                <c:pt idx="146">
                  <c:v>5.9662438169900804</c:v>
                </c:pt>
                <c:pt idx="147">
                  <c:v>5.9801481351794203</c:v>
                </c:pt>
                <c:pt idx="148">
                  <c:v>5.9940577334896004</c:v>
                </c:pt>
                <c:pt idx="149">
                  <c:v>6.0079462113164501</c:v>
                </c:pt>
                <c:pt idx="150">
                  <c:v>6.0218311690627502</c:v>
                </c:pt>
                <c:pt idx="151">
                  <c:v>6.0357108466882101</c:v>
                </c:pt>
                <c:pt idx="152">
                  <c:v>6.0495887642734001</c:v>
                </c:pt>
                <c:pt idx="153">
                  <c:v>6.0657494540980297</c:v>
                </c:pt>
                <c:pt idx="154">
                  <c:v>6.0842193167662497</c:v>
                </c:pt>
                <c:pt idx="155">
                  <c:v>6.1049733597061397</c:v>
                </c:pt>
                <c:pt idx="156">
                  <c:v>6.13259050370268</c:v>
                </c:pt>
                <c:pt idx="157">
                  <c:v>6.1739372098894103</c:v>
                </c:pt>
                <c:pt idx="158">
                  <c:v>6.2197430047855304</c:v>
                </c:pt>
                <c:pt idx="159">
                  <c:v>6.2540042421602298</c:v>
                </c:pt>
                <c:pt idx="160">
                  <c:v>6.2767853234872897</c:v>
                </c:pt>
                <c:pt idx="161">
                  <c:v>6.2949938201743603</c:v>
                </c:pt>
                <c:pt idx="162">
                  <c:v>6.3109160245414397</c:v>
                </c:pt>
                <c:pt idx="163">
                  <c:v>6.3245352162058897</c:v>
                </c:pt>
                <c:pt idx="164">
                  <c:v>6.3381473677092304</c:v>
                </c:pt>
                <c:pt idx="165">
                  <c:v>6.3517595192125702</c:v>
                </c:pt>
                <c:pt idx="166">
                  <c:v>6.3653611104742502</c:v>
                </c:pt>
                <c:pt idx="167">
                  <c:v>6.3766772894360697</c:v>
                </c:pt>
                <c:pt idx="168">
                  <c:v>6.38572741654108</c:v>
                </c:pt>
                <c:pt idx="169">
                  <c:v>6.3947881038877599</c:v>
                </c:pt>
                <c:pt idx="170">
                  <c:v>6.4038303108115304</c:v>
                </c:pt>
                <c:pt idx="171">
                  <c:v>6.4128804379165398</c:v>
                </c:pt>
                <c:pt idx="172">
                  <c:v>6.4196337124599001</c:v>
                </c:pt>
                <c:pt idx="173">
                  <c:v>6.4286706392628297</c:v>
                </c:pt>
                <c:pt idx="174">
                  <c:v>6.4399938583857601</c:v>
                </c:pt>
                <c:pt idx="175">
                  <c:v>6.44825900752718</c:v>
                </c:pt>
                <c:pt idx="176">
                  <c:v>6.4557814196716397</c:v>
                </c:pt>
                <c:pt idx="177">
                  <c:v>6.4648170264443703</c:v>
                </c:pt>
                <c:pt idx="178">
                  <c:v>6.4738460330660601</c:v>
                </c:pt>
                <c:pt idx="179">
                  <c:v>6.4828763597179497</c:v>
                </c:pt>
                <c:pt idx="180">
                  <c:v>6.4919053663396404</c:v>
                </c:pt>
                <c:pt idx="181">
                  <c:v>6.5009370130217503</c:v>
                </c:pt>
                <c:pt idx="182">
                  <c:v>6.5099673396736399</c:v>
                </c:pt>
                <c:pt idx="183">
                  <c:v>6.5189963462953298</c:v>
                </c:pt>
                <c:pt idx="184">
                  <c:v>6.52802667294723</c:v>
                </c:pt>
                <c:pt idx="185">
                  <c:v>6.5370609596897502</c:v>
                </c:pt>
                <c:pt idx="186">
                  <c:v>6.5460926063718503</c:v>
                </c:pt>
                <c:pt idx="187">
                  <c:v>6.5551229330237497</c:v>
                </c:pt>
                <c:pt idx="188">
                  <c:v>6.5641664599777201</c:v>
                </c:pt>
                <c:pt idx="189">
                  <c:v>6.5732042668007997</c:v>
                </c:pt>
                <c:pt idx="190">
                  <c:v>6.5845213257827497</c:v>
                </c:pt>
                <c:pt idx="191">
                  <c:v>6.59356089264611</c:v>
                </c:pt>
                <c:pt idx="192">
                  <c:v>6.6018330819486302</c:v>
                </c:pt>
                <c:pt idx="193">
                  <c:v>6.6108744088522604</c:v>
                </c:pt>
                <c:pt idx="194">
                  <c:v>6.6206927935382396</c:v>
                </c:pt>
                <c:pt idx="195">
                  <c:v>6.6297508408245003</c:v>
                </c:pt>
                <c:pt idx="196">
                  <c:v>6.6410661397661803</c:v>
                </c:pt>
                <c:pt idx="197">
                  <c:v>6.6523867188286996</c:v>
                </c:pt>
                <c:pt idx="198">
                  <c:v>6.6637090579314897</c:v>
                </c:pt>
                <c:pt idx="199">
                  <c:v>6.6773106491931697</c:v>
                </c:pt>
                <c:pt idx="200">
                  <c:v>6.6909228006965096</c:v>
                </c:pt>
                <c:pt idx="201">
                  <c:v>6.7045331921595697</c:v>
                </c:pt>
                <c:pt idx="202">
                  <c:v>6.7181488637434699</c:v>
                </c:pt>
                <c:pt idx="203">
                  <c:v>6.7317891758912403</c:v>
                </c:pt>
                <c:pt idx="204">
                  <c:v>6.7454294880390098</c:v>
                </c:pt>
                <c:pt idx="205">
                  <c:v>6.7613433322147802</c:v>
                </c:pt>
                <c:pt idx="206">
                  <c:v>6.7818373292037197</c:v>
                </c:pt>
                <c:pt idx="207">
                  <c:v>6.8046189385428599</c:v>
                </c:pt>
                <c:pt idx="208">
                  <c:v>6.8319930461205596</c:v>
                </c:pt>
                <c:pt idx="209">
                  <c:v>6.8685325718225698</c:v>
                </c:pt>
                <c:pt idx="210">
                  <c:v>6.9142749519341598</c:v>
                </c:pt>
                <c:pt idx="211">
                  <c:v>6.96466170499522</c:v>
                </c:pt>
                <c:pt idx="212">
                  <c:v>7.0151108594842997</c:v>
                </c:pt>
                <c:pt idx="213">
                  <c:v>7.0656118551597098</c:v>
                </c:pt>
                <c:pt idx="214">
                  <c:v>7.1138529111181903</c:v>
                </c:pt>
                <c:pt idx="215">
                  <c:v>7.15522714593489</c:v>
                </c:pt>
                <c:pt idx="216">
                  <c:v>7.1897197238417396</c:v>
                </c:pt>
                <c:pt idx="217">
                  <c:v>7.2219231807924196</c:v>
                </c:pt>
                <c:pt idx="218">
                  <c:v>7.2518388368171696</c:v>
                </c:pt>
                <c:pt idx="219">
                  <c:v>7.2794547487855104</c:v>
                </c:pt>
                <c:pt idx="220">
                  <c:v>7.30477944032108</c:v>
                </c:pt>
              </c:numCache>
            </c:numRef>
          </c:xVal>
          <c:yVal>
            <c:numRef>
              <c:f>'ABS Data - ADC(2)'!$CI$11:$CI$294</c:f>
              <c:numCache>
                <c:formatCode>General</c:formatCode>
                <c:ptCount val="284"/>
                <c:pt idx="0">
                  <c:v>1.4644013191810129E-4</c:v>
                </c:pt>
                <c:pt idx="1">
                  <c:v>4.3626955967281258E-4</c:v>
                </c:pt>
                <c:pt idx="2">
                  <c:v>-6.6101448435468686E-5</c:v>
                </c:pt>
                <c:pt idx="3">
                  <c:v>4.3626955967281258E-4</c:v>
                </c:pt>
                <c:pt idx="4">
                  <c:v>4.3626955967281258E-4</c:v>
                </c:pt>
                <c:pt idx="5">
                  <c:v>4.3626955967281258E-4</c:v>
                </c:pt>
                <c:pt idx="6">
                  <c:v>4.3626955967281258E-4</c:v>
                </c:pt>
                <c:pt idx="7">
                  <c:v>4.3626955967281258E-4</c:v>
                </c:pt>
                <c:pt idx="8">
                  <c:v>6.6813310187652231E-4</c:v>
                </c:pt>
                <c:pt idx="9">
                  <c:v>1.0738943007330885E-3</c:v>
                </c:pt>
                <c:pt idx="10">
                  <c:v>1.3444017666375029E-3</c:v>
                </c:pt>
                <c:pt idx="11">
                  <c:v>2.8128708672611976E-3</c:v>
                </c:pt>
                <c:pt idx="12">
                  <c:v>4.4359156626873203E-3</c:v>
                </c:pt>
                <c:pt idx="13">
                  <c:v>7.2762440546831281E-3</c:v>
                </c:pt>
                <c:pt idx="14">
                  <c:v>1.127589015769764E-2</c:v>
                </c:pt>
                <c:pt idx="15">
                  <c:v>1.7188410483893048E-2</c:v>
                </c:pt>
                <c:pt idx="16">
                  <c:v>2.5593463888778686E-2</c:v>
                </c:pt>
                <c:pt idx="17">
                  <c:v>3.7244606884516619E-2</c:v>
                </c:pt>
                <c:pt idx="18">
                  <c:v>5.1446248844495855E-2</c:v>
                </c:pt>
                <c:pt idx="19">
                  <c:v>6.6430430259412462E-2</c:v>
                </c:pt>
                <c:pt idx="20">
                  <c:v>8.1308340884152494E-2</c:v>
                </c:pt>
                <c:pt idx="21">
                  <c:v>9.56548975580091E-2</c:v>
                </c:pt>
                <c:pt idx="22">
                  <c:v>0.11112792460773865</c:v>
                </c:pt>
                <c:pt idx="23">
                  <c:v>0.12604834354854941</c:v>
                </c:pt>
                <c:pt idx="24">
                  <c:v>0.14071371259293602</c:v>
                </c:pt>
                <c:pt idx="25">
                  <c:v>0.15506026926679187</c:v>
                </c:pt>
                <c:pt idx="26">
                  <c:v>0.16972563831117884</c:v>
                </c:pt>
                <c:pt idx="27">
                  <c:v>0.18582566302295025</c:v>
                </c:pt>
                <c:pt idx="28">
                  <c:v>0.20256331247578274</c:v>
                </c:pt>
                <c:pt idx="29">
                  <c:v>0.21744122310052341</c:v>
                </c:pt>
                <c:pt idx="30">
                  <c:v>0.23104388424314329</c:v>
                </c:pt>
                <c:pt idx="31">
                  <c:v>0.24528417012682294</c:v>
                </c:pt>
                <c:pt idx="32">
                  <c:v>0.25952445601050256</c:v>
                </c:pt>
                <c:pt idx="33">
                  <c:v>0.27397728347453587</c:v>
                </c:pt>
                <c:pt idx="34">
                  <c:v>0.28928027725998262</c:v>
                </c:pt>
                <c:pt idx="35">
                  <c:v>0.30458327104542937</c:v>
                </c:pt>
                <c:pt idx="36">
                  <c:v>0.31988626483087612</c:v>
                </c:pt>
                <c:pt idx="37">
                  <c:v>0.33518925861632287</c:v>
                </c:pt>
                <c:pt idx="38">
                  <c:v>0.35134241872318434</c:v>
                </c:pt>
                <c:pt idx="39">
                  <c:v>0.36707049566933708</c:v>
                </c:pt>
                <c:pt idx="40">
                  <c:v>0.3832236557761986</c:v>
                </c:pt>
                <c:pt idx="41">
                  <c:v>0.39873919114199902</c:v>
                </c:pt>
                <c:pt idx="42">
                  <c:v>0.41425472650779943</c:v>
                </c:pt>
                <c:pt idx="43">
                  <c:v>0.42998280345395223</c:v>
                </c:pt>
                <c:pt idx="44">
                  <c:v>0.44592342198045998</c:v>
                </c:pt>
                <c:pt idx="45">
                  <c:v>0.46037624944449329</c:v>
                </c:pt>
                <c:pt idx="46">
                  <c:v>0.47461653532817294</c:v>
                </c:pt>
                <c:pt idx="47">
                  <c:v>0.48885682121185259</c:v>
                </c:pt>
                <c:pt idx="48">
                  <c:v>0.50479743973836033</c:v>
                </c:pt>
                <c:pt idx="49">
                  <c:v>0.52121627682066163</c:v>
                </c:pt>
                <c:pt idx="50">
                  <c:v>0.53731630153243437</c:v>
                </c:pt>
                <c:pt idx="51">
                  <c:v>0.55312939511072934</c:v>
                </c:pt>
                <c:pt idx="52">
                  <c:v>0.56804981405154065</c:v>
                </c:pt>
                <c:pt idx="53">
                  <c:v>0.58394261072246811</c:v>
                </c:pt>
                <c:pt idx="54">
                  <c:v>0.59719506130655076</c:v>
                </c:pt>
                <c:pt idx="55">
                  <c:v>0.59800658370426363</c:v>
                </c:pt>
                <c:pt idx="56">
                  <c:v>0.58617429731617843</c:v>
                </c:pt>
                <c:pt idx="57">
                  <c:v>0.57060031301578085</c:v>
                </c:pt>
                <c:pt idx="58">
                  <c:v>0.55644504376424342</c:v>
                </c:pt>
                <c:pt idx="59">
                  <c:v>0.5400262066819409</c:v>
                </c:pt>
                <c:pt idx="60">
                  <c:v>0.52424499434069805</c:v>
                </c:pt>
                <c:pt idx="61">
                  <c:v>0.50750734488786553</c:v>
                </c:pt>
                <c:pt idx="62">
                  <c:v>0.49119477859574046</c:v>
                </c:pt>
                <c:pt idx="63">
                  <c:v>0.47631686797099976</c:v>
                </c:pt>
                <c:pt idx="64">
                  <c:v>0.46143895734626039</c:v>
                </c:pt>
                <c:pt idx="65">
                  <c:v>0.44634850514116736</c:v>
                </c:pt>
                <c:pt idx="66">
                  <c:v>0.43019534503430584</c:v>
                </c:pt>
                <c:pt idx="67">
                  <c:v>0.41404218492744577</c:v>
                </c:pt>
                <c:pt idx="68">
                  <c:v>0.39725140007952453</c:v>
                </c:pt>
                <c:pt idx="69">
                  <c:v>0.3810982399726644</c:v>
                </c:pt>
                <c:pt idx="70">
                  <c:v>0.36430745512474316</c:v>
                </c:pt>
                <c:pt idx="71">
                  <c:v>0.3477292118571757</c:v>
                </c:pt>
                <c:pt idx="72">
                  <c:v>0.3307258854289008</c:v>
                </c:pt>
                <c:pt idx="73">
                  <c:v>0.31457272532204061</c:v>
                </c:pt>
                <c:pt idx="74">
                  <c:v>0.29820702363482676</c:v>
                </c:pt>
                <c:pt idx="75">
                  <c:v>0.28205386352796535</c:v>
                </c:pt>
                <c:pt idx="76">
                  <c:v>0.26632578658181255</c:v>
                </c:pt>
                <c:pt idx="77">
                  <c:v>0.2510227927963658</c:v>
                </c:pt>
                <c:pt idx="78">
                  <c:v>0.23635742375197882</c:v>
                </c:pt>
                <c:pt idx="79">
                  <c:v>0.22126697154688571</c:v>
                </c:pt>
                <c:pt idx="80">
                  <c:v>0.20723922724355848</c:v>
                </c:pt>
                <c:pt idx="81">
                  <c:v>0.19188309806302301</c:v>
                </c:pt>
                <c:pt idx="82">
                  <c:v>0.1745078238691308</c:v>
                </c:pt>
                <c:pt idx="83">
                  <c:v>0.15840779915735809</c:v>
                </c:pt>
                <c:pt idx="84">
                  <c:v>0.14358302392770614</c:v>
                </c:pt>
                <c:pt idx="85">
                  <c:v>0.12907706106858577</c:v>
                </c:pt>
                <c:pt idx="86">
                  <c:v>0.11469862315767632</c:v>
                </c:pt>
                <c:pt idx="87">
                  <c:v>0.10054335390613801</c:v>
                </c:pt>
                <c:pt idx="88">
                  <c:v>8.630306802245824E-2</c:v>
                </c:pt>
                <c:pt idx="89">
                  <c:v>7.2487865299485185E-2</c:v>
                </c:pt>
                <c:pt idx="90">
                  <c:v>5.8814356963414756E-2</c:v>
                </c:pt>
                <c:pt idx="91">
                  <c:v>4.6924909771522902E-2</c:v>
                </c:pt>
                <c:pt idx="92">
                  <c:v>3.9679174077655907E-2</c:v>
                </c:pt>
                <c:pt idx="93">
                  <c:v>3.8519856366637135E-2</c:v>
                </c:pt>
                <c:pt idx="94">
                  <c:v>4.25195024696517E-2</c:v>
                </c:pt>
                <c:pt idx="95">
                  <c:v>5.1736078272250345E-2</c:v>
                </c:pt>
                <c:pt idx="96">
                  <c:v>6.4482132439506026E-2</c:v>
                </c:pt>
                <c:pt idx="97">
                  <c:v>7.9103221987985819E-2</c:v>
                </c:pt>
                <c:pt idx="98">
                  <c:v>9.3635752544651493E-2</c:v>
                </c:pt>
                <c:pt idx="99">
                  <c:v>0.10776976763815442</c:v>
                </c:pt>
                <c:pt idx="100">
                  <c:v>0.12286021984324787</c:v>
                </c:pt>
                <c:pt idx="101">
                  <c:v>0.13701548909478642</c:v>
                </c:pt>
                <c:pt idx="102">
                  <c:v>0.15203155174675551</c:v>
                </c:pt>
                <c:pt idx="103">
                  <c:v>0.16558107749428666</c:v>
                </c:pt>
                <c:pt idx="104">
                  <c:v>0.18024644653867367</c:v>
                </c:pt>
                <c:pt idx="105">
                  <c:v>0.19602765887991519</c:v>
                </c:pt>
                <c:pt idx="106">
                  <c:v>0.21228708977695285</c:v>
                </c:pt>
                <c:pt idx="107">
                  <c:v>0.22764321895748835</c:v>
                </c:pt>
                <c:pt idx="108">
                  <c:v>0.24145842168046061</c:v>
                </c:pt>
                <c:pt idx="109">
                  <c:v>0.25569870756414026</c:v>
                </c:pt>
                <c:pt idx="110">
                  <c:v>0.27036407660852724</c:v>
                </c:pt>
                <c:pt idx="111">
                  <c:v>0.28524198723326794</c:v>
                </c:pt>
                <c:pt idx="112">
                  <c:v>0.30160768892048179</c:v>
                </c:pt>
                <c:pt idx="113">
                  <c:v>0.31754830744698825</c:v>
                </c:pt>
                <c:pt idx="114">
                  <c:v>0.33391400913420211</c:v>
                </c:pt>
                <c:pt idx="115">
                  <c:v>0.351554960303538</c:v>
                </c:pt>
                <c:pt idx="116">
                  <c:v>0.36983353621393233</c:v>
                </c:pt>
                <c:pt idx="117">
                  <c:v>0.38768702896362067</c:v>
                </c:pt>
                <c:pt idx="118">
                  <c:v>0.40309629353924353</c:v>
                </c:pt>
                <c:pt idx="119">
                  <c:v>0.41935572443628127</c:v>
                </c:pt>
                <c:pt idx="120">
                  <c:v>0.43529634296278769</c:v>
                </c:pt>
                <c:pt idx="121">
                  <c:v>0.44900527489558512</c:v>
                </c:pt>
                <c:pt idx="122">
                  <c:v>0.46207658208732016</c:v>
                </c:pt>
                <c:pt idx="123">
                  <c:v>0.47865482535488763</c:v>
                </c:pt>
                <c:pt idx="124">
                  <c:v>0.49618950573404608</c:v>
                </c:pt>
                <c:pt idx="125">
                  <c:v>0.51021725003737206</c:v>
                </c:pt>
                <c:pt idx="126">
                  <c:v>0.52424499434069805</c:v>
                </c:pt>
                <c:pt idx="127">
                  <c:v>0.53827273864402525</c:v>
                </c:pt>
                <c:pt idx="128">
                  <c:v>0.55325692005894211</c:v>
                </c:pt>
                <c:pt idx="129">
                  <c:v>0.56749720594262176</c:v>
                </c:pt>
                <c:pt idx="130">
                  <c:v>0.58195003340665508</c:v>
                </c:pt>
                <c:pt idx="131">
                  <c:v>0.59959098457598969</c:v>
                </c:pt>
                <c:pt idx="132">
                  <c:v>0.61733820653550053</c:v>
                </c:pt>
                <c:pt idx="133">
                  <c:v>0.63168476320935629</c:v>
                </c:pt>
                <c:pt idx="134">
                  <c:v>0.6460313198832135</c:v>
                </c:pt>
                <c:pt idx="135">
                  <c:v>0.66101550129813036</c:v>
                </c:pt>
                <c:pt idx="136">
                  <c:v>0.67504324560145623</c:v>
                </c:pt>
                <c:pt idx="137">
                  <c:v>0.69002742701637321</c:v>
                </c:pt>
                <c:pt idx="138">
                  <c:v>0.7043739836902303</c:v>
                </c:pt>
                <c:pt idx="139">
                  <c:v>0.71903935273461606</c:v>
                </c:pt>
                <c:pt idx="140">
                  <c:v>0.73274828466741215</c:v>
                </c:pt>
                <c:pt idx="141">
                  <c:v>0.74677602897073936</c:v>
                </c:pt>
                <c:pt idx="142">
                  <c:v>0.76080377327406523</c:v>
                </c:pt>
                <c:pt idx="143">
                  <c:v>0.77483151757739122</c:v>
                </c:pt>
                <c:pt idx="144">
                  <c:v>0.78885926188071731</c:v>
                </c:pt>
                <c:pt idx="145">
                  <c:v>0.80575631751881593</c:v>
                </c:pt>
                <c:pt idx="146">
                  <c:v>0.82467251817027132</c:v>
                </c:pt>
                <c:pt idx="147">
                  <c:v>0.84337617724137304</c:v>
                </c:pt>
                <c:pt idx="148">
                  <c:v>0.86271746105353442</c:v>
                </c:pt>
                <c:pt idx="149">
                  <c:v>0.87950824590145571</c:v>
                </c:pt>
                <c:pt idx="150">
                  <c:v>0.89587394758866956</c:v>
                </c:pt>
                <c:pt idx="151">
                  <c:v>0.91160202453482364</c:v>
                </c:pt>
                <c:pt idx="152">
                  <c:v>0.92711755990062406</c:v>
                </c:pt>
                <c:pt idx="153">
                  <c:v>0.94157038736465726</c:v>
                </c:pt>
                <c:pt idx="154">
                  <c:v>0.95814863063222355</c:v>
                </c:pt>
                <c:pt idx="155">
                  <c:v>0.97383419926230719</c:v>
                </c:pt>
                <c:pt idx="156">
                  <c:v>0.98811699346205728</c:v>
                </c:pt>
                <c:pt idx="157">
                  <c:v>1</c:v>
                </c:pt>
                <c:pt idx="158">
                  <c:v>0.99690204544999994</c:v>
                </c:pt>
                <c:pt idx="159">
                  <c:v>0.98333480790410532</c:v>
                </c:pt>
                <c:pt idx="160">
                  <c:v>0.9670753770070678</c:v>
                </c:pt>
                <c:pt idx="161">
                  <c:v>0.95209119559215216</c:v>
                </c:pt>
                <c:pt idx="162">
                  <c:v>0.93774463891829507</c:v>
                </c:pt>
                <c:pt idx="163">
                  <c:v>0.92201656197214088</c:v>
                </c:pt>
                <c:pt idx="164">
                  <c:v>0.90543831870457336</c:v>
                </c:pt>
                <c:pt idx="165">
                  <c:v>0.88886007543700596</c:v>
                </c:pt>
                <c:pt idx="166">
                  <c:v>0.87100658268731768</c:v>
                </c:pt>
                <c:pt idx="167">
                  <c:v>0.85389698546886661</c:v>
                </c:pt>
                <c:pt idx="168">
                  <c:v>0.83986924116554051</c:v>
                </c:pt>
                <c:pt idx="169">
                  <c:v>0.82711674634433541</c:v>
                </c:pt>
                <c:pt idx="170">
                  <c:v>0.81213256492941854</c:v>
                </c:pt>
                <c:pt idx="171">
                  <c:v>0.79810482062609256</c:v>
                </c:pt>
                <c:pt idx="172">
                  <c:v>0.78343945158170547</c:v>
                </c:pt>
                <c:pt idx="173">
                  <c:v>0.76781764542572895</c:v>
                </c:pt>
                <c:pt idx="174">
                  <c:v>0.75155821452869132</c:v>
                </c:pt>
                <c:pt idx="175">
                  <c:v>0.7349799712611238</c:v>
                </c:pt>
                <c:pt idx="176">
                  <c:v>0.72095222695779793</c:v>
                </c:pt>
                <c:pt idx="177">
                  <c:v>0.70517101461655496</c:v>
                </c:pt>
                <c:pt idx="178">
                  <c:v>0.68859277134898755</c:v>
                </c:pt>
                <c:pt idx="179">
                  <c:v>0.67217393426668492</c:v>
                </c:pt>
                <c:pt idx="180">
                  <c:v>0.65559569099911741</c:v>
                </c:pt>
                <c:pt idx="181">
                  <c:v>0.639336260102081</c:v>
                </c:pt>
                <c:pt idx="182">
                  <c:v>0.62291742301977837</c:v>
                </c:pt>
                <c:pt idx="183">
                  <c:v>0.60633917975221097</c:v>
                </c:pt>
                <c:pt idx="184">
                  <c:v>0.58992034266990834</c:v>
                </c:pt>
                <c:pt idx="185">
                  <c:v>0.57397972414340059</c:v>
                </c:pt>
                <c:pt idx="186">
                  <c:v>0.55772029324636418</c:v>
                </c:pt>
                <c:pt idx="187">
                  <c:v>0.54130145616406167</c:v>
                </c:pt>
                <c:pt idx="188">
                  <c:v>0.52647668093440969</c:v>
                </c:pt>
                <c:pt idx="189">
                  <c:v>0.51096114556860928</c:v>
                </c:pt>
                <c:pt idx="190">
                  <c:v>0.49395781914033443</c:v>
                </c:pt>
                <c:pt idx="191">
                  <c:v>0.47865482535488763</c:v>
                </c:pt>
                <c:pt idx="192">
                  <c:v>0.4629267484087336</c:v>
                </c:pt>
                <c:pt idx="193">
                  <c:v>0.44783629620364052</c:v>
                </c:pt>
                <c:pt idx="194">
                  <c:v>0.43433990585119808</c:v>
                </c:pt>
                <c:pt idx="195">
                  <c:v>0.4212685986594617</c:v>
                </c:pt>
                <c:pt idx="196">
                  <c:v>0.40405273065083447</c:v>
                </c:pt>
                <c:pt idx="197">
                  <c:v>0.38747448738326695</c:v>
                </c:pt>
                <c:pt idx="198">
                  <c:v>0.3711087856960531</c:v>
                </c:pt>
                <c:pt idx="199">
                  <c:v>0.35325529294636482</c:v>
                </c:pt>
                <c:pt idx="200">
                  <c:v>0.33667704967879736</c:v>
                </c:pt>
                <c:pt idx="201">
                  <c:v>0.31988626483087612</c:v>
                </c:pt>
                <c:pt idx="202">
                  <c:v>0.30373310472401593</c:v>
                </c:pt>
                <c:pt idx="203">
                  <c:v>0.29055552674210344</c:v>
                </c:pt>
                <c:pt idx="204">
                  <c:v>0.2773779487601909</c:v>
                </c:pt>
                <c:pt idx="205">
                  <c:v>0.26202181957965537</c:v>
                </c:pt>
                <c:pt idx="206">
                  <c:v>0.24630436971251957</c:v>
                </c:pt>
                <c:pt idx="207">
                  <c:v>0.2301087012895876</c:v>
                </c:pt>
                <c:pt idx="208">
                  <c:v>0.21504253955082073</c:v>
                </c:pt>
                <c:pt idx="209">
                  <c:v>0.19987111912463956</c:v>
                </c:pt>
                <c:pt idx="210">
                  <c:v>0.18911522702796682</c:v>
                </c:pt>
                <c:pt idx="211">
                  <c:v>0.1857532056660125</c:v>
                </c:pt>
                <c:pt idx="212">
                  <c:v>0.18992674942567953</c:v>
                </c:pt>
                <c:pt idx="213">
                  <c:v>0.20036060882484719</c:v>
                </c:pt>
                <c:pt idx="214">
                  <c:v>0.21461442008182244</c:v>
                </c:pt>
                <c:pt idx="215">
                  <c:v>0.22982177015610997</c:v>
                </c:pt>
                <c:pt idx="216">
                  <c:v>0.24419109914214779</c:v>
                </c:pt>
                <c:pt idx="217">
                  <c:v>0.25885646818653479</c:v>
                </c:pt>
                <c:pt idx="218">
                  <c:v>0.27397728347453587</c:v>
                </c:pt>
                <c:pt idx="219">
                  <c:v>0.28811129856803935</c:v>
                </c:pt>
                <c:pt idx="220">
                  <c:v>0.302287821977612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8DEA-4ADB-8B25-673A9081521F}"/>
            </c:ext>
          </c:extLst>
        </c:ser>
        <c:ser>
          <c:idx val="12"/>
          <c:order val="12"/>
          <c:tx>
            <c:v>H</c:v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'ABS Data - ADC(2)'!$B$11:$B$89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 formatCode="General">
                  <c:v>5.2903260403260397</c:v>
                </c:pt>
                <c:pt idx="32" formatCode="General">
                  <c:v>5.4083011583011498</c:v>
                </c:pt>
                <c:pt idx="33" formatCode="General">
                  <c:v>5.5370012870012797</c:v>
                </c:pt>
                <c:pt idx="34" formatCode="General">
                  <c:v>5.6281638781638703</c:v>
                </c:pt>
                <c:pt idx="35" formatCode="General">
                  <c:v>5.6925139425139397</c:v>
                </c:pt>
                <c:pt idx="36" formatCode="General">
                  <c:v>5.7515015015015001</c:v>
                </c:pt>
                <c:pt idx="37" formatCode="General">
                  <c:v>5.8051265551265496</c:v>
                </c:pt>
                <c:pt idx="38" formatCode="General">
                  <c:v>5.8587516087516001</c:v>
                </c:pt>
                <c:pt idx="39" formatCode="General">
                  <c:v>5.9177391677391604</c:v>
                </c:pt>
                <c:pt idx="40" formatCode="General">
                  <c:v>6.00353925353925</c:v>
                </c:pt>
                <c:pt idx="41" formatCode="General">
                  <c:v>6.1161518661518599</c:v>
                </c:pt>
                <c:pt idx="42" formatCode="General">
                  <c:v>6.2234019734019697</c:v>
                </c:pt>
                <c:pt idx="43" formatCode="General">
                  <c:v>6.3145645645645603</c:v>
                </c:pt>
                <c:pt idx="44" formatCode="General">
                  <c:v>6.4164521664521601</c:v>
                </c:pt>
                <c:pt idx="45" formatCode="General">
                  <c:v>6.5344272844272799</c:v>
                </c:pt>
                <c:pt idx="46" formatCode="General">
                  <c:v>6.6148648648648596</c:v>
                </c:pt>
              </c:numCache>
            </c:numRef>
          </c:xVal>
          <c:yVal>
            <c:numRef>
              <c:f>'ABS Data - ADC(2)'!$E$11:$E$89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  <c:pt idx="46">
                  <c:v>0.58299164238479884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8DEA-4ADB-8B25-673A9081521F}"/>
            </c:ext>
          </c:extLst>
        </c:ser>
        <c:ser>
          <c:idx val="13"/>
          <c:order val="13"/>
          <c:tx>
            <c:v>CCH</c:v>
          </c:tx>
          <c:spPr>
            <a:ln w="317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'ABS Data - ADC(2)'!$N$11:$N$82</c:f>
              <c:numCache>
                <c:formatCode>0.00</c:formatCode>
                <c:ptCount val="72"/>
                <c:pt idx="0">
                  <c:v>3.0350187398435602</c:v>
                </c:pt>
                <c:pt idx="1">
                  <c:v>3.1350687086832201</c:v>
                </c:pt>
                <c:pt idx="2">
                  <c:v>3.2351186775228702</c:v>
                </c:pt>
                <c:pt idx="3">
                  <c:v>3.3351686463625301</c:v>
                </c:pt>
                <c:pt idx="4">
                  <c:v>3.42838576967049</c:v>
                </c:pt>
                <c:pt idx="5">
                  <c:v>3.5352051369214301</c:v>
                </c:pt>
                <c:pt idx="6">
                  <c:v>3.6351179781137599</c:v>
                </c:pt>
                <c:pt idx="7">
                  <c:v>3.7348425246261598</c:v>
                </c:pt>
                <c:pt idx="8">
                  <c:v>3.8162273447441</c:v>
                </c:pt>
                <c:pt idx="9">
                  <c:v>3.87485087589444</c:v>
                </c:pt>
                <c:pt idx="10">
                  <c:v>3.92434229049845</c:v>
                </c:pt>
                <c:pt idx="11">
                  <c:v>3.9647641439082499</c:v>
                </c:pt>
                <c:pt idx="12">
                  <c:v>4.0006562822571796</c:v>
                </c:pt>
                <c:pt idx="13">
                  <c:v>4.0365259071117601</c:v>
                </c:pt>
                <c:pt idx="14">
                  <c:v>4.0723955319663503</c:v>
                </c:pt>
                <c:pt idx="15">
                  <c:v>4.1082764135681096</c:v>
                </c:pt>
                <c:pt idx="16">
                  <c:v>4.14868926158017</c:v>
                </c:pt>
                <c:pt idx="17">
                  <c:v>4.19818968158192</c:v>
                </c:pt>
                <c:pt idx="18">
                  <c:v>4.2750476812311096</c:v>
                </c:pt>
                <c:pt idx="19">
                  <c:v>4.3706678130574996</c:v>
                </c:pt>
                <c:pt idx="20">
                  <c:v>4.4394105166702396</c:v>
                </c:pt>
                <c:pt idx="21">
                  <c:v>4.4854145910012297</c:v>
                </c:pt>
                <c:pt idx="22">
                  <c:v>4.52688107054834</c:v>
                </c:pt>
                <c:pt idx="23">
                  <c:v>4.5637806877689</c:v>
                </c:pt>
                <c:pt idx="24">
                  <c:v>4.6006634198687202</c:v>
                </c:pt>
                <c:pt idx="25">
                  <c:v>4.6421490358860096</c:v>
                </c:pt>
                <c:pt idx="26">
                  <c:v>4.6881846291090801</c:v>
                </c:pt>
                <c:pt idx="27">
                  <c:v>4.7387461851439703</c:v>
                </c:pt>
                <c:pt idx="28">
                  <c:v>4.80291339625734</c:v>
                </c:pt>
                <c:pt idx="29">
                  <c:v>4.8897008702504001</c:v>
                </c:pt>
                <c:pt idx="30">
                  <c:v>4.9898101928478598</c:v>
                </c:pt>
                <c:pt idx="31">
                  <c:v>5.0895940931180599</c:v>
                </c:pt>
                <c:pt idx="32">
                  <c:v>5.1846296927641697</c:v>
                </c:pt>
                <c:pt idx="33">
                  <c:v>5.2705011631694099</c:v>
                </c:pt>
                <c:pt idx="34">
                  <c:v>5.3473150170399304</c:v>
                </c:pt>
                <c:pt idx="35">
                  <c:v>5.4150520911037798</c:v>
                </c:pt>
                <c:pt idx="36">
                  <c:v>5.4782281724306801</c:v>
                </c:pt>
                <c:pt idx="37">
                  <c:v>5.5368495594387097</c:v>
                </c:pt>
                <c:pt idx="38">
                  <c:v>5.5908932025979299</c:v>
                </c:pt>
                <c:pt idx="39">
                  <c:v>5.6403928721498602</c:v>
                </c:pt>
                <c:pt idx="40">
                  <c:v>5.6808383647287197</c:v>
                </c:pt>
                <c:pt idx="41">
                  <c:v>5.7212733510102201</c:v>
                </c:pt>
                <c:pt idx="42">
                  <c:v>5.76619377581373</c:v>
                </c:pt>
                <c:pt idx="43">
                  <c:v>5.8111307105130896</c:v>
                </c:pt>
                <c:pt idx="44">
                  <c:v>5.8560991641045197</c:v>
                </c:pt>
                <c:pt idx="45">
                  <c:v>5.9056393579462698</c:v>
                </c:pt>
                <c:pt idx="46">
                  <c:v>5.9778949171256004</c:v>
                </c:pt>
                <c:pt idx="47">
                  <c:v>6.0662750161749699</c:v>
                </c:pt>
                <c:pt idx="48">
                  <c:v>6.1825853563004998</c:v>
                </c:pt>
                <c:pt idx="49">
                  <c:v>6.25133781576079</c:v>
                </c:pt>
                <c:pt idx="50">
                  <c:v>6.3019068762937902</c:v>
                </c:pt>
              </c:numCache>
            </c:numRef>
          </c:xVal>
          <c:yVal>
            <c:numRef>
              <c:f>'ABS Data - ADC(2)'!$Q$11:$Q$82</c:f>
              <c:numCache>
                <c:formatCode>0.00</c:formatCode>
                <c:ptCount val="72"/>
                <c:pt idx="0">
                  <c:v>7.4471112797645555E-3</c:v>
                </c:pt>
                <c:pt idx="1">
                  <c:v>7.4471112797645555E-3</c:v>
                </c:pt>
                <c:pt idx="2">
                  <c:v>7.4471112797645555E-3</c:v>
                </c:pt>
                <c:pt idx="3">
                  <c:v>7.4471112797645555E-3</c:v>
                </c:pt>
                <c:pt idx="4">
                  <c:v>8.7027126570197212E-3</c:v>
                </c:pt>
                <c:pt idx="5">
                  <c:v>1.4524137224293902E-2</c:v>
                </c:pt>
                <c:pt idx="6">
                  <c:v>2.9819644910857167E-2</c:v>
                </c:pt>
                <c:pt idx="7">
                  <c:v>6.6117939271507498E-2</c:v>
                </c:pt>
                <c:pt idx="8">
                  <c:v>0.11901626223015521</c:v>
                </c:pt>
                <c:pt idx="9">
                  <c:v>0.17444209445470554</c:v>
                </c:pt>
                <c:pt idx="10">
                  <c:v>0.23395759973660132</c:v>
                </c:pt>
                <c:pt idx="11">
                  <c:v>0.29058522185081187</c:v>
                </c:pt>
                <c:pt idx="12">
                  <c:v>0.34520388176141342</c:v>
                </c:pt>
                <c:pt idx="13">
                  <c:v>0.40233374442652386</c:v>
                </c:pt>
                <c:pt idx="14">
                  <c:v>0.45946360709163586</c:v>
                </c:pt>
                <c:pt idx="15">
                  <c:v>0.51533786837949191</c:v>
                </c:pt>
                <c:pt idx="16">
                  <c:v>0.57296997159550689</c:v>
                </c:pt>
                <c:pt idx="17">
                  <c:v>0.63148099577559813</c:v>
                </c:pt>
                <c:pt idx="18">
                  <c:v>0.68204748760505729</c:v>
                </c:pt>
                <c:pt idx="19">
                  <c:v>0.66889791681780364</c:v>
                </c:pt>
                <c:pt idx="20">
                  <c:v>0.6101357723622608</c:v>
                </c:pt>
                <c:pt idx="21">
                  <c:v>0.55137362790671651</c:v>
                </c:pt>
                <c:pt idx="22">
                  <c:v>0.49148144221164414</c:v>
                </c:pt>
                <c:pt idx="23">
                  <c:v>0.4337237788579042</c:v>
                </c:pt>
                <c:pt idx="24">
                  <c:v>0.3778495175700482</c:v>
                </c:pt>
                <c:pt idx="25">
                  <c:v>0.3158228095336405</c:v>
                </c:pt>
                <c:pt idx="26">
                  <c:v>0.25354498122178282</c:v>
                </c:pt>
                <c:pt idx="27">
                  <c:v>0.1936946489059522</c:v>
                </c:pt>
                <c:pt idx="28">
                  <c:v>0.13802965451430543</c:v>
                </c:pt>
                <c:pt idx="29">
                  <c:v>9.5567498847129451E-2</c:v>
                </c:pt>
                <c:pt idx="30">
                  <c:v>8.8947055221602095E-2</c:v>
                </c:pt>
                <c:pt idx="31">
                  <c:v>0.11862490595672506</c:v>
                </c:pt>
                <c:pt idx="32">
                  <c:v>0.17067529032293921</c:v>
                </c:pt>
                <c:pt idx="33">
                  <c:v>0.23038611137463205</c:v>
                </c:pt>
                <c:pt idx="34">
                  <c:v>0.28587671668610432</c:v>
                </c:pt>
                <c:pt idx="35">
                  <c:v>0.33928461812578198</c:v>
                </c:pt>
                <c:pt idx="36">
                  <c:v>0.39417233547436636</c:v>
                </c:pt>
                <c:pt idx="37">
                  <c:v>0.44983732986601255</c:v>
                </c:pt>
                <c:pt idx="38">
                  <c:v>0.50885059459700688</c:v>
                </c:pt>
                <c:pt idx="39">
                  <c:v>0.56744532553558302</c:v>
                </c:pt>
                <c:pt idx="40">
                  <c:v>0.62143618475755669</c:v>
                </c:pt>
                <c:pt idx="41">
                  <c:v>0.676598938598303</c:v>
                </c:pt>
                <c:pt idx="42">
                  <c:v>0.73870935339319244</c:v>
                </c:pt>
                <c:pt idx="43">
                  <c:v>0.79897821950144265</c:v>
                </c:pt>
                <c:pt idx="44">
                  <c:v>0.85573140175337825</c:v>
                </c:pt>
                <c:pt idx="45">
                  <c:v>0.90980596773383515</c:v>
                </c:pt>
                <c:pt idx="46">
                  <c:v>0.96647544322728574</c:v>
                </c:pt>
                <c:pt idx="47">
                  <c:v>1</c:v>
                </c:pt>
                <c:pt idx="48">
                  <c:v>0.96170415799371656</c:v>
                </c:pt>
                <c:pt idx="49">
                  <c:v>0.90185382567788597</c:v>
                </c:pt>
                <c:pt idx="50">
                  <c:v>0.84116642577721745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8DEA-4ADB-8B25-673A9081521F}"/>
            </c:ext>
          </c:extLst>
        </c:ser>
        <c:ser>
          <c:idx val="14"/>
          <c:order val="14"/>
          <c:tx>
            <c:v>CCl3</c:v>
          </c:tx>
          <c:spPr>
            <a:ln w="31750"/>
          </c:spPr>
          <c:marker>
            <c:symbol val="none"/>
          </c:marker>
          <c:xVal>
            <c:numRef>
              <c:f>'ABS Data - ADC(2)'!$CL$11:$CL$189</c:f>
              <c:numCache>
                <c:formatCode>0.00</c:formatCode>
                <c:ptCount val="179"/>
                <c:pt idx="0">
                  <c:v>3.0657641418983701</c:v>
                </c:pt>
                <c:pt idx="1">
                  <c:v>3.1186653883029698</c:v>
                </c:pt>
                <c:pt idx="2">
                  <c:v>3.1715666347075699</c:v>
                </c:pt>
                <c:pt idx="3">
                  <c:v>3.2244678811121701</c:v>
                </c:pt>
                <c:pt idx="4">
                  <c:v>3.2773691275167698</c:v>
                </c:pt>
                <c:pt idx="5">
                  <c:v>3.3302703739213801</c:v>
                </c:pt>
                <c:pt idx="6">
                  <c:v>3.3831716203259798</c:v>
                </c:pt>
                <c:pt idx="7">
                  <c:v>3.43607286673058</c:v>
                </c:pt>
                <c:pt idx="8">
                  <c:v>3.4889741131351801</c:v>
                </c:pt>
                <c:pt idx="9">
                  <c:v>3.5418753595397798</c:v>
                </c:pt>
                <c:pt idx="10">
                  <c:v>3.5947766059443902</c:v>
                </c:pt>
                <c:pt idx="11">
                  <c:v>3.6476778523489899</c:v>
                </c:pt>
                <c:pt idx="12">
                  <c:v>3.70057909875359</c:v>
                </c:pt>
                <c:pt idx="13">
                  <c:v>3.7486711409395901</c:v>
                </c:pt>
                <c:pt idx="14">
                  <c:v>3.7871447746883899</c:v>
                </c:pt>
                <c:pt idx="15">
                  <c:v>3.8184046021092999</c:v>
                </c:pt>
                <c:pt idx="16">
                  <c:v>3.8448552253116</c:v>
                </c:pt>
                <c:pt idx="17">
                  <c:v>3.8689012464046</c:v>
                </c:pt>
                <c:pt idx="18">
                  <c:v>3.8905426653883</c:v>
                </c:pt>
                <c:pt idx="19">
                  <c:v>3.9097794822626999</c:v>
                </c:pt>
                <c:pt idx="20">
                  <c:v>3.9290162991370998</c:v>
                </c:pt>
                <c:pt idx="21">
                  <c:v>3.9458485139022001</c:v>
                </c:pt>
                <c:pt idx="22">
                  <c:v>3.960276126558</c:v>
                </c:pt>
                <c:pt idx="23">
                  <c:v>3.9747037392137998</c:v>
                </c:pt>
                <c:pt idx="24">
                  <c:v>3.9891313518696001</c:v>
                </c:pt>
                <c:pt idx="25">
                  <c:v>4.0035589645253999</c:v>
                </c:pt>
                <c:pt idx="26">
                  <c:v>4.0179865771812002</c:v>
                </c:pt>
                <c:pt idx="27">
                  <c:v>4.0324141898369996</c:v>
                </c:pt>
                <c:pt idx="28">
                  <c:v>4.0468418024927999</c:v>
                </c:pt>
                <c:pt idx="29">
                  <c:v>4.06126941514861</c:v>
                </c:pt>
                <c:pt idx="30">
                  <c:v>4.0756970278044102</c:v>
                </c:pt>
                <c:pt idx="31">
                  <c:v>4.0901246404602096</c:v>
                </c:pt>
                <c:pt idx="32">
                  <c:v>4.1045522531160099</c:v>
                </c:pt>
                <c:pt idx="33">
                  <c:v>4.1189798657718102</c:v>
                </c:pt>
                <c:pt idx="34">
                  <c:v>4.1334074784276096</c:v>
                </c:pt>
                <c:pt idx="35">
                  <c:v>4.1478350910834099</c:v>
                </c:pt>
                <c:pt idx="36">
                  <c:v>4.1622627037392101</c:v>
                </c:pt>
                <c:pt idx="37">
                  <c:v>4.1766903163950104</c:v>
                </c:pt>
                <c:pt idx="38">
                  <c:v>4.1911179290508098</c:v>
                </c:pt>
                <c:pt idx="39">
                  <c:v>4.2055455417066101</c:v>
                </c:pt>
                <c:pt idx="40">
                  <c:v>4.2199731543624104</c:v>
                </c:pt>
                <c:pt idx="41">
                  <c:v>4.2368053691275103</c:v>
                </c:pt>
                <c:pt idx="42">
                  <c:v>4.2560421860019098</c:v>
                </c:pt>
                <c:pt idx="43">
                  <c:v>4.2776836049856097</c:v>
                </c:pt>
                <c:pt idx="44">
                  <c:v>4.3089434324065197</c:v>
                </c:pt>
                <c:pt idx="45">
                  <c:v>4.3546308724832201</c:v>
                </c:pt>
                <c:pt idx="46">
                  <c:v>4.4003183125599197</c:v>
                </c:pt>
                <c:pt idx="47">
                  <c:v>4.4315781399808198</c:v>
                </c:pt>
                <c:pt idx="48">
                  <c:v>4.4532195589645198</c:v>
                </c:pt>
                <c:pt idx="49">
                  <c:v>4.4724563758389202</c:v>
                </c:pt>
                <c:pt idx="50">
                  <c:v>4.4892885906040201</c:v>
                </c:pt>
                <c:pt idx="51">
                  <c:v>4.5037162032598204</c:v>
                </c:pt>
                <c:pt idx="52">
                  <c:v>4.5181438159156198</c:v>
                </c:pt>
                <c:pt idx="53">
                  <c:v>4.53257142857142</c:v>
                </c:pt>
                <c:pt idx="54">
                  <c:v>4.5469990412272203</c:v>
                </c:pt>
                <c:pt idx="55">
                  <c:v>4.5614266538830197</c:v>
                </c:pt>
                <c:pt idx="56">
                  <c:v>4.5758542665388298</c:v>
                </c:pt>
                <c:pt idx="57">
                  <c:v>4.59028187919463</c:v>
                </c:pt>
                <c:pt idx="58">
                  <c:v>4.6047094918504303</c:v>
                </c:pt>
                <c:pt idx="59">
                  <c:v>4.6191371045062297</c:v>
                </c:pt>
                <c:pt idx="60">
                  <c:v>4.63356471716203</c:v>
                </c:pt>
                <c:pt idx="61">
                  <c:v>4.6479923298178303</c:v>
                </c:pt>
                <c:pt idx="62">
                  <c:v>4.6624199424736297</c:v>
                </c:pt>
                <c:pt idx="63">
                  <c:v>4.67684755512943</c:v>
                </c:pt>
                <c:pt idx="64">
                  <c:v>4.6912751677852302</c:v>
                </c:pt>
                <c:pt idx="65">
                  <c:v>4.7057027804410296</c:v>
                </c:pt>
                <c:pt idx="66">
                  <c:v>4.7201303930968299</c:v>
                </c:pt>
                <c:pt idx="67">
                  <c:v>4.7345580057526302</c:v>
                </c:pt>
                <c:pt idx="68">
                  <c:v>4.7489856184084296</c:v>
                </c:pt>
                <c:pt idx="69">
                  <c:v>4.7634132310642299</c:v>
                </c:pt>
                <c:pt idx="70">
                  <c:v>4.7778408437200302</c:v>
                </c:pt>
                <c:pt idx="71">
                  <c:v>4.79467305848513</c:v>
                </c:pt>
                <c:pt idx="72">
                  <c:v>4.8139098753595402</c:v>
                </c:pt>
                <c:pt idx="73">
                  <c:v>4.8331466922339397</c:v>
                </c:pt>
                <c:pt idx="74">
                  <c:v>4.8547881112176396</c:v>
                </c:pt>
                <c:pt idx="75">
                  <c:v>4.8812387344199397</c:v>
                </c:pt>
                <c:pt idx="76">
                  <c:v>4.9124985618408399</c:v>
                </c:pt>
                <c:pt idx="77">
                  <c:v>4.9509721955896397</c:v>
                </c:pt>
                <c:pt idx="78">
                  <c:v>4.9990642377756398</c:v>
                </c:pt>
                <c:pt idx="79">
                  <c:v>5.0519654841802399</c:v>
                </c:pt>
                <c:pt idx="80">
                  <c:v>5.1048667305848499</c:v>
                </c:pt>
                <c:pt idx="81">
                  <c:v>5.15776797698945</c:v>
                </c:pt>
                <c:pt idx="82">
                  <c:v>5.2106692233940501</c:v>
                </c:pt>
                <c:pt idx="83">
                  <c:v>5.2635704697986503</c:v>
                </c:pt>
                <c:pt idx="84">
                  <c:v>5.3164717162032602</c:v>
                </c:pt>
                <c:pt idx="85">
                  <c:v>5.3645637583892603</c:v>
                </c:pt>
                <c:pt idx="86">
                  <c:v>5.3910143815915603</c:v>
                </c:pt>
                <c:pt idx="87">
                  <c:v>5.4456332009313702</c:v>
                </c:pt>
                <c:pt idx="88">
                  <c:v>5.4799846596356598</c:v>
                </c:pt>
                <c:pt idx="89">
                  <c:v>5.51124448705656</c:v>
                </c:pt>
                <c:pt idx="90">
                  <c:v>5.5400997123681597</c:v>
                </c:pt>
                <c:pt idx="91">
                  <c:v>5.5665503355704704</c:v>
                </c:pt>
                <c:pt idx="92">
                  <c:v>5.59059635666347</c:v>
                </c:pt>
                <c:pt idx="93">
                  <c:v>5.6146423777564696</c:v>
                </c:pt>
                <c:pt idx="94">
                  <c:v>5.63868839884947</c:v>
                </c:pt>
                <c:pt idx="95">
                  <c:v>5.66032981783317</c:v>
                </c:pt>
                <c:pt idx="96">
                  <c:v>5.6795666347075704</c:v>
                </c:pt>
                <c:pt idx="97">
                  <c:v>5.6988034515819699</c:v>
                </c:pt>
                <c:pt idx="98">
                  <c:v>5.7180402684563703</c:v>
                </c:pt>
                <c:pt idx="99">
                  <c:v>5.7372770853307697</c:v>
                </c:pt>
                <c:pt idx="100">
                  <c:v>5.7565139022051701</c:v>
                </c:pt>
                <c:pt idx="101">
                  <c:v>5.7757507190795696</c:v>
                </c:pt>
                <c:pt idx="102">
                  <c:v>5.79498753595397</c:v>
                </c:pt>
                <c:pt idx="103">
                  <c:v>5.8118197507190796</c:v>
                </c:pt>
                <c:pt idx="104">
                  <c:v>5.8286519654841804</c:v>
                </c:pt>
                <c:pt idx="105">
                  <c:v>5.8478887823585799</c:v>
                </c:pt>
                <c:pt idx="106">
                  <c:v>5.8671255992329803</c:v>
                </c:pt>
                <c:pt idx="107">
                  <c:v>5.8863624161073798</c:v>
                </c:pt>
                <c:pt idx="108">
                  <c:v>5.9055992329817801</c:v>
                </c:pt>
                <c:pt idx="109">
                  <c:v>5.9248360498561796</c:v>
                </c:pt>
                <c:pt idx="110">
                  <c:v>5.94407286673058</c:v>
                </c:pt>
                <c:pt idx="111">
                  <c:v>5.9633096836049804</c:v>
                </c:pt>
                <c:pt idx="112">
                  <c:v>5.9825465004793799</c:v>
                </c:pt>
                <c:pt idx="113">
                  <c:v>6.0017833173537802</c:v>
                </c:pt>
                <c:pt idx="114">
                  <c:v>6.0210201342281797</c:v>
                </c:pt>
                <c:pt idx="115">
                  <c:v>6.0426615532118797</c:v>
                </c:pt>
                <c:pt idx="116">
                  <c:v>6.0667075743048899</c:v>
                </c:pt>
                <c:pt idx="117">
                  <c:v>6.0907535953978904</c:v>
                </c:pt>
                <c:pt idx="118">
                  <c:v>6.1172042186001896</c:v>
                </c:pt>
                <c:pt idx="119">
                  <c:v>6.1484640460210898</c:v>
                </c:pt>
              </c:numCache>
            </c:numRef>
          </c:xVal>
          <c:yVal>
            <c:numRef>
              <c:f>'ABS Data - ADC(2)'!$CO$11:$CO$189</c:f>
              <c:numCache>
                <c:formatCode>0.00</c:formatCode>
                <c:ptCount val="179"/>
                <c:pt idx="0">
                  <c:v>1.8021787053277491E-3</c:v>
                </c:pt>
                <c:pt idx="1">
                  <c:v>1.8021787053277491E-3</c:v>
                </c:pt>
                <c:pt idx="2">
                  <c:v>1.8021787053277491E-3</c:v>
                </c:pt>
                <c:pt idx="3">
                  <c:v>1.2185185564433955E-3</c:v>
                </c:pt>
                <c:pt idx="4">
                  <c:v>1.8021787053277491E-3</c:v>
                </c:pt>
                <c:pt idx="5">
                  <c:v>1.8021787053277491E-3</c:v>
                </c:pt>
                <c:pt idx="6">
                  <c:v>1.8021787053277491E-3</c:v>
                </c:pt>
                <c:pt idx="7">
                  <c:v>2.4831155456930911E-3</c:v>
                </c:pt>
                <c:pt idx="8">
                  <c:v>4.5259260667889168E-3</c:v>
                </c:pt>
                <c:pt idx="9">
                  <c:v>7.930610268615447E-3</c:v>
                </c:pt>
                <c:pt idx="10">
                  <c:v>1.3961765140422144E-2</c:v>
                </c:pt>
                <c:pt idx="11">
                  <c:v>2.3883987671459311E-2</c:v>
                </c:pt>
                <c:pt idx="12">
                  <c:v>4.0031918457264823E-2</c:v>
                </c:pt>
                <c:pt idx="13">
                  <c:v>6.1843514391505559E-2</c:v>
                </c:pt>
                <c:pt idx="14">
                  <c:v>8.5265579995816312E-2</c:v>
                </c:pt>
                <c:pt idx="15">
                  <c:v>0.10969824233939962</c:v>
                </c:pt>
                <c:pt idx="16">
                  <c:v>0.13427357716382116</c:v>
                </c:pt>
                <c:pt idx="17">
                  <c:v>0.15995462371474078</c:v>
                </c:pt>
                <c:pt idx="18">
                  <c:v>0.1858496789869182</c:v>
                </c:pt>
                <c:pt idx="19">
                  <c:v>0.21046068193154929</c:v>
                </c:pt>
                <c:pt idx="20">
                  <c:v>0.23881683749818852</c:v>
                </c:pt>
                <c:pt idx="21">
                  <c:v>0.26431954344806058</c:v>
                </c:pt>
                <c:pt idx="22">
                  <c:v>0.28786050278640291</c:v>
                </c:pt>
                <c:pt idx="23">
                  <c:v>0.31211482452893841</c:v>
                </c:pt>
                <c:pt idx="24">
                  <c:v>0.33815255228195384</c:v>
                </c:pt>
                <c:pt idx="25">
                  <c:v>0.36490364243916246</c:v>
                </c:pt>
                <c:pt idx="26">
                  <c:v>0.3920114137984666</c:v>
                </c:pt>
                <c:pt idx="27">
                  <c:v>0.4205459099661551</c:v>
                </c:pt>
                <c:pt idx="28">
                  <c:v>0.44979376853803471</c:v>
                </c:pt>
                <c:pt idx="29">
                  <c:v>0.47904162710991638</c:v>
                </c:pt>
                <c:pt idx="30">
                  <c:v>0.50935952928808481</c:v>
                </c:pt>
                <c:pt idx="31">
                  <c:v>0.5393207502641576</c:v>
                </c:pt>
                <c:pt idx="32">
                  <c:v>0.56928197124023039</c:v>
                </c:pt>
                <c:pt idx="33">
                  <c:v>0.59995655462049646</c:v>
                </c:pt>
                <c:pt idx="34">
                  <c:v>0.62956109439447161</c:v>
                </c:pt>
                <c:pt idx="35">
                  <c:v>0.65880895296635333</c:v>
                </c:pt>
                <c:pt idx="36">
                  <c:v>0.68734344913404177</c:v>
                </c:pt>
                <c:pt idx="37">
                  <c:v>0.71480790169544151</c:v>
                </c:pt>
                <c:pt idx="38">
                  <c:v>0.74155899185265017</c:v>
                </c:pt>
                <c:pt idx="39">
                  <c:v>0.76688335720147227</c:v>
                </c:pt>
                <c:pt idx="40">
                  <c:v>0.79078099774191235</c:v>
                </c:pt>
                <c:pt idx="41">
                  <c:v>0.81583785218916383</c:v>
                </c:pt>
                <c:pt idx="42">
                  <c:v>0.8417864096416543</c:v>
                </c:pt>
                <c:pt idx="43">
                  <c:v>0.86596939514377125</c:v>
                </c:pt>
                <c:pt idx="44">
                  <c:v>0.89154343733406194</c:v>
                </c:pt>
                <c:pt idx="45">
                  <c:v>0.90637813278487767</c:v>
                </c:pt>
                <c:pt idx="46">
                  <c:v>0.89528858995607152</c:v>
                </c:pt>
                <c:pt idx="47">
                  <c:v>0.87260366550275781</c:v>
                </c:pt>
                <c:pt idx="48">
                  <c:v>0.84954422578724631</c:v>
                </c:pt>
                <c:pt idx="49">
                  <c:v>0.82546824464575852</c:v>
                </c:pt>
                <c:pt idx="50">
                  <c:v>0.80041139019850693</c:v>
                </c:pt>
                <c:pt idx="51">
                  <c:v>0.77758379326435578</c:v>
                </c:pt>
                <c:pt idx="52">
                  <c:v>0.75368615272391792</c:v>
                </c:pt>
                <c:pt idx="53">
                  <c:v>0.72693506256670926</c:v>
                </c:pt>
                <c:pt idx="54">
                  <c:v>0.7001839724095007</c:v>
                </c:pt>
                <c:pt idx="55">
                  <c:v>0.67200615744390979</c:v>
                </c:pt>
                <c:pt idx="56">
                  <c:v>0.64311498007412371</c:v>
                </c:pt>
                <c:pt idx="57">
                  <c:v>0.61351044030014845</c:v>
                </c:pt>
                <c:pt idx="58">
                  <c:v>0.58354921932407566</c:v>
                </c:pt>
                <c:pt idx="59">
                  <c:v>0.55323131714590523</c:v>
                </c:pt>
                <c:pt idx="60">
                  <c:v>0.52327009616983244</c:v>
                </c:pt>
                <c:pt idx="61">
                  <c:v>0.49295219399166407</c:v>
                </c:pt>
                <c:pt idx="62">
                  <c:v>0.46370433541978234</c:v>
                </c:pt>
                <c:pt idx="63">
                  <c:v>0.43481315804999832</c:v>
                </c:pt>
                <c:pt idx="64">
                  <c:v>0.4055652994781187</c:v>
                </c:pt>
                <c:pt idx="65">
                  <c:v>0.37810084691671897</c:v>
                </c:pt>
                <c:pt idx="66">
                  <c:v>0.35099307555741482</c:v>
                </c:pt>
                <c:pt idx="67">
                  <c:v>0.32602539141068604</c:v>
                </c:pt>
                <c:pt idx="68">
                  <c:v>0.30034434485976619</c:v>
                </c:pt>
                <c:pt idx="69">
                  <c:v>0.27680338552142386</c:v>
                </c:pt>
                <c:pt idx="70">
                  <c:v>0.25433246978937035</c:v>
                </c:pt>
                <c:pt idx="71">
                  <c:v>0.22918644504159383</c:v>
                </c:pt>
                <c:pt idx="72">
                  <c:v>0.20377290939224735</c:v>
                </c:pt>
                <c:pt idx="73">
                  <c:v>0.17916190644761604</c:v>
                </c:pt>
                <c:pt idx="74">
                  <c:v>0.15524643184707235</c:v>
                </c:pt>
                <c:pt idx="75">
                  <c:v>0.12913736785363739</c:v>
                </c:pt>
                <c:pt idx="76">
                  <c:v>0.10376204804737174</c:v>
                </c:pt>
                <c:pt idx="77">
                  <c:v>7.9677574496310813E-2</c:v>
                </c:pt>
                <c:pt idx="78">
                  <c:v>5.9292703370454607E-2</c:v>
                </c:pt>
                <c:pt idx="79">
                  <c:v>4.7133116935359987E-2</c:v>
                </c:pt>
                <c:pt idx="80">
                  <c:v>4.4214816190937228E-2</c:v>
                </c:pt>
                <c:pt idx="81">
                  <c:v>4.9078650764974946E-2</c:v>
                </c:pt>
                <c:pt idx="82">
                  <c:v>5.9973640210819697E-2</c:v>
                </c:pt>
                <c:pt idx="83">
                  <c:v>7.6121570996625421E-2</c:v>
                </c:pt>
                <c:pt idx="84">
                  <c:v>9.7036059664987892E-2</c:v>
                </c:pt>
                <c:pt idx="85">
                  <c:v>0.12069591273736283</c:v>
                </c:pt>
                <c:pt idx="86">
                  <c:v>0.13662767309765558</c:v>
                </c:pt>
                <c:pt idx="87">
                  <c:v>0.16964616152026646</c:v>
                </c:pt>
                <c:pt idx="88">
                  <c:v>0.1933399842309364</c:v>
                </c:pt>
                <c:pt idx="89">
                  <c:v>0.21777264657451928</c:v>
                </c:pt>
                <c:pt idx="90">
                  <c:v>0.24149194651390937</c:v>
                </c:pt>
                <c:pt idx="91">
                  <c:v>0.26567493201602621</c:v>
                </c:pt>
                <c:pt idx="92">
                  <c:v>0.28921589135436854</c:v>
                </c:pt>
                <c:pt idx="93">
                  <c:v>0.31404090302025783</c:v>
                </c:pt>
                <c:pt idx="94">
                  <c:v>0.34036397573495009</c:v>
                </c:pt>
                <c:pt idx="95">
                  <c:v>0.36508198304021022</c:v>
                </c:pt>
                <c:pt idx="96">
                  <c:v>0.38835543147698198</c:v>
                </c:pt>
                <c:pt idx="97">
                  <c:v>0.41296643442161307</c:v>
                </c:pt>
                <c:pt idx="98">
                  <c:v>0.43730992646467137</c:v>
                </c:pt>
                <c:pt idx="99">
                  <c:v>0.46459603842502334</c:v>
                </c:pt>
                <c:pt idx="100">
                  <c:v>0.49027708497594319</c:v>
                </c:pt>
                <c:pt idx="101">
                  <c:v>0.51756319693629516</c:v>
                </c:pt>
                <c:pt idx="102">
                  <c:v>0.54511681979821991</c:v>
                </c:pt>
                <c:pt idx="103">
                  <c:v>0.56999533364442356</c:v>
                </c:pt>
                <c:pt idx="104">
                  <c:v>0.59514135839219806</c:v>
                </c:pt>
                <c:pt idx="105">
                  <c:v>0.62430004666355476</c:v>
                </c:pt>
                <c:pt idx="106">
                  <c:v>0.65265620223019549</c:v>
                </c:pt>
                <c:pt idx="107">
                  <c:v>0.68208240140312282</c:v>
                </c:pt>
                <c:pt idx="108">
                  <c:v>0.71043855696976366</c:v>
                </c:pt>
                <c:pt idx="109">
                  <c:v>0.73879471253640427</c:v>
                </c:pt>
                <c:pt idx="110">
                  <c:v>0.76688335720147227</c:v>
                </c:pt>
                <c:pt idx="111">
                  <c:v>0.79470449096496965</c:v>
                </c:pt>
                <c:pt idx="112">
                  <c:v>0.8203855375158895</c:v>
                </c:pt>
                <c:pt idx="113">
                  <c:v>0.84633409496837997</c:v>
                </c:pt>
                <c:pt idx="114">
                  <c:v>0.87094509791301111</c:v>
                </c:pt>
                <c:pt idx="115">
                  <c:v>0.89742867716864694</c:v>
                </c:pt>
                <c:pt idx="116">
                  <c:v>0.9246077847683698</c:v>
                </c:pt>
                <c:pt idx="117">
                  <c:v>0.94986081387677546</c:v>
                </c:pt>
                <c:pt idx="118">
                  <c:v>0.9753635198266476</c:v>
                </c:pt>
                <c:pt idx="1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8DEA-4ADB-8B25-673A9081521F}"/>
            </c:ext>
          </c:extLst>
        </c:ser>
        <c:ser>
          <c:idx val="15"/>
          <c:order val="15"/>
          <c:tx>
            <c:v>F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'ABS Data - ADC(2)'!$H$11:$H$88</c:f>
              <c:numCache>
                <c:formatCode>0.00</c:formatCode>
                <c:ptCount val="78"/>
                <c:pt idx="0">
                  <c:v>2.9771231921409198</c:v>
                </c:pt>
                <c:pt idx="1">
                  <c:v>3.0971923228525502</c:v>
                </c:pt>
                <c:pt idx="2">
                  <c:v>3.2172614535641699</c:v>
                </c:pt>
                <c:pt idx="3">
                  <c:v>3.3373305842757901</c:v>
                </c:pt>
                <c:pt idx="4">
                  <c:v>3.4573997149874098</c:v>
                </c:pt>
                <c:pt idx="5">
                  <c:v>3.57746884569903</c:v>
                </c:pt>
                <c:pt idx="6">
                  <c:v>3.69753797641066</c:v>
                </c:pt>
                <c:pt idx="7">
                  <c:v>3.80123404384342</c:v>
                </c:pt>
                <c:pt idx="8">
                  <c:v>3.8776416724780902</c:v>
                </c:pt>
                <c:pt idx="9">
                  <c:v>3.9376762378338999</c:v>
                </c:pt>
                <c:pt idx="10">
                  <c:v>3.98679542767047</c:v>
                </c:pt>
                <c:pt idx="11">
                  <c:v>4.0304569297474302</c:v>
                </c:pt>
                <c:pt idx="12">
                  <c:v>4.0741184318243802</c:v>
                </c:pt>
                <c:pt idx="13">
                  <c:v>4.1177799339013301</c:v>
                </c:pt>
                <c:pt idx="14">
                  <c:v>4.1614414359782899</c:v>
                </c:pt>
                <c:pt idx="15">
                  <c:v>4.2051029380552398</c:v>
                </c:pt>
                <c:pt idx="16">
                  <c:v>4.2542221278918104</c:v>
                </c:pt>
                <c:pt idx="17">
                  <c:v>4.3415451320457201</c:v>
                </c:pt>
                <c:pt idx="18">
                  <c:v>4.4506988872380999</c:v>
                </c:pt>
                <c:pt idx="19">
                  <c:v>4.5271065158727701</c:v>
                </c:pt>
                <c:pt idx="20">
                  <c:v>4.5762257057093398</c:v>
                </c:pt>
                <c:pt idx="21">
                  <c:v>4.6198872077862996</c:v>
                </c:pt>
                <c:pt idx="22">
                  <c:v>4.6635487098632504</c:v>
                </c:pt>
                <c:pt idx="23">
                  <c:v>4.7072102119402004</c:v>
                </c:pt>
                <c:pt idx="24">
                  <c:v>4.7508717140171601</c:v>
                </c:pt>
                <c:pt idx="25">
                  <c:v>4.7999909038537298</c:v>
                </c:pt>
                <c:pt idx="26">
                  <c:v>4.8545677814499202</c:v>
                </c:pt>
                <c:pt idx="27">
                  <c:v>4.92006003456535</c:v>
                </c:pt>
                <c:pt idx="28">
                  <c:v>5.0182984142385001</c:v>
                </c:pt>
                <c:pt idx="29">
                  <c:v>5.1383675449501203</c:v>
                </c:pt>
                <c:pt idx="30">
                  <c:v>5.2584366756617396</c:v>
                </c:pt>
                <c:pt idx="31">
                  <c:v>5.3785058063733597</c:v>
                </c:pt>
                <c:pt idx="32">
                  <c:v>5.4931172493253602</c:v>
                </c:pt>
                <c:pt idx="33">
                  <c:v>5.5858979412388896</c:v>
                </c:pt>
                <c:pt idx="34">
                  <c:v>5.6568478821139401</c:v>
                </c:pt>
                <c:pt idx="35">
                  <c:v>5.7168824474697502</c:v>
                </c:pt>
                <c:pt idx="36">
                  <c:v>5.7714593250659396</c:v>
                </c:pt>
                <c:pt idx="37">
                  <c:v>5.82603620266213</c:v>
                </c:pt>
                <c:pt idx="38">
                  <c:v>5.8860707680179498</c:v>
                </c:pt>
                <c:pt idx="39">
                  <c:v>5.96793608441223</c:v>
                </c:pt>
                <c:pt idx="40">
                  <c:v>6.0770898396046196</c:v>
                </c:pt>
                <c:pt idx="41">
                  <c:v>6.1862435947970003</c:v>
                </c:pt>
              </c:numCache>
            </c:numRef>
          </c:xVal>
          <c:yVal>
            <c:numRef>
              <c:f>'ABS Data - ADC(2)'!$K$11:$K$88</c:f>
              <c:numCache>
                <c:formatCode>0.00</c:formatCode>
                <c:ptCount val="78"/>
                <c:pt idx="0">
                  <c:v>2.7942458457907468E-3</c:v>
                </c:pt>
                <c:pt idx="1">
                  <c:v>2.660066747139945E-3</c:v>
                </c:pt>
                <c:pt idx="2">
                  <c:v>2.5258876484891427E-3</c:v>
                </c:pt>
                <c:pt idx="3">
                  <c:v>2.3917085498386228E-3</c:v>
                </c:pt>
                <c:pt idx="4">
                  <c:v>3.5660528925753605E-3</c:v>
                </c:pt>
                <c:pt idx="5">
                  <c:v>1.8152762509531909E-2</c:v>
                </c:pt>
                <c:pt idx="6">
                  <c:v>5.5638632350766722E-2</c:v>
                </c:pt>
                <c:pt idx="7">
                  <c:v>0.12601945080667423</c:v>
                </c:pt>
                <c:pt idx="8">
                  <c:v>0.21109713141782485</c:v>
                </c:pt>
                <c:pt idx="9">
                  <c:v>0.30039128855324054</c:v>
                </c:pt>
                <c:pt idx="10">
                  <c:v>0.38759855410131006</c:v>
                </c:pt>
                <c:pt idx="11">
                  <c:v>0.47661113843122543</c:v>
                </c:pt>
                <c:pt idx="12">
                  <c:v>0.5683225523590042</c:v>
                </c:pt>
                <c:pt idx="13">
                  <c:v>0.66363240575059423</c:v>
                </c:pt>
                <c:pt idx="14">
                  <c:v>0.75714303941027872</c:v>
                </c:pt>
                <c:pt idx="15">
                  <c:v>0.84075796454447216</c:v>
                </c:pt>
                <c:pt idx="16">
                  <c:v>0.91968881932576674</c:v>
                </c:pt>
                <c:pt idx="17">
                  <c:v>1</c:v>
                </c:pt>
                <c:pt idx="18">
                  <c:v>0.98272182276970443</c:v>
                </c:pt>
                <c:pt idx="19">
                  <c:v>0.89275541479660103</c:v>
                </c:pt>
                <c:pt idx="20">
                  <c:v>0.80795727397430761</c:v>
                </c:pt>
                <c:pt idx="21">
                  <c:v>0.72154593444323334</c:v>
                </c:pt>
                <c:pt idx="22">
                  <c:v>0.63333537518025329</c:v>
                </c:pt>
                <c:pt idx="23">
                  <c:v>0.54062676658750408</c:v>
                </c:pt>
                <c:pt idx="24">
                  <c:v>0.45511503692238514</c:v>
                </c:pt>
                <c:pt idx="25">
                  <c:v>0.36563892479713056</c:v>
                </c:pt>
                <c:pt idx="26">
                  <c:v>0.27921538716618083</c:v>
                </c:pt>
                <c:pt idx="27">
                  <c:v>0.19493871511364239</c:v>
                </c:pt>
                <c:pt idx="28">
                  <c:v>0.11010203938491685</c:v>
                </c:pt>
                <c:pt idx="29">
                  <c:v>5.6972660910079263E-2</c:v>
                </c:pt>
                <c:pt idx="30">
                  <c:v>4.5716032559636452E-2</c:v>
                </c:pt>
                <c:pt idx="31">
                  <c:v>7.0116667986998102E-2</c:v>
                </c:pt>
                <c:pt idx="32">
                  <c:v>0.13024609241417268</c:v>
                </c:pt>
                <c:pt idx="33">
                  <c:v>0.20961651443747525</c:v>
                </c:pt>
                <c:pt idx="34">
                  <c:v>0.29127320889492925</c:v>
                </c:pt>
                <c:pt idx="35">
                  <c:v>0.37397022701335192</c:v>
                </c:pt>
                <c:pt idx="36">
                  <c:v>0.45523396839618818</c:v>
                </c:pt>
                <c:pt idx="37">
                  <c:v>0.53577802188626122</c:v>
                </c:pt>
                <c:pt idx="38">
                  <c:v>0.61847504000468378</c:v>
                </c:pt>
                <c:pt idx="39">
                  <c:v>0.7059455812084392</c:v>
                </c:pt>
                <c:pt idx="40">
                  <c:v>0.7497681791162577</c:v>
                </c:pt>
                <c:pt idx="41">
                  <c:v>0.70490196599671162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8DEA-4ADB-8B25-673A9081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NH2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'ABS Data - ADC(2)'!$T$11:$T$822</c:f>
              <c:numCache>
                <c:formatCode>General</c:formatCode>
                <c:ptCount val="812"/>
                <c:pt idx="0">
                  <c:v>2.7741062990096101</c:v>
                </c:pt>
                <c:pt idx="1">
                  <c:v>2.76677564928826</c:v>
                </c:pt>
                <c:pt idx="2">
                  <c:v>2.8150418583546299</c:v>
                </c:pt>
                <c:pt idx="3">
                  <c:v>2.85597307148785</c:v>
                </c:pt>
                <c:pt idx="4">
                  <c:v>2.8969073387158502</c:v>
                </c:pt>
                <c:pt idx="5">
                  <c:v>2.9378416059438499</c:v>
                </c:pt>
                <c:pt idx="6">
                  <c:v>2.9787758731718399</c:v>
                </c:pt>
                <c:pt idx="7">
                  <c:v>3.0197101403998401</c:v>
                </c:pt>
                <c:pt idx="8">
                  <c:v>3.0606444076278398</c:v>
                </c:pt>
                <c:pt idx="9">
                  <c:v>3.1015786748558298</c:v>
                </c:pt>
                <c:pt idx="10">
                  <c:v>3.1425090657327699</c:v>
                </c:pt>
                <c:pt idx="11">
                  <c:v>3.1834415709830099</c:v>
                </c:pt>
                <c:pt idx="12">
                  <c:v>3.2243684379044302</c:v>
                </c:pt>
                <c:pt idx="13">
                  <c:v>3.2652935428481</c:v>
                </c:pt>
                <c:pt idx="14">
                  <c:v>3.3062133618584899</c:v>
                </c:pt>
                <c:pt idx="15">
                  <c:v>3.3471250757712099</c:v>
                </c:pt>
                <c:pt idx="16">
                  <c:v>3.3880283321907001</c:v>
                </c:pt>
                <c:pt idx="17">
                  <c:v>3.4289174927881501</c:v>
                </c:pt>
                <c:pt idx="18">
                  <c:v>3.4697893860035798</c:v>
                </c:pt>
                <c:pt idx="19">
                  <c:v>3.5087847024297401</c:v>
                </c:pt>
                <c:pt idx="20">
                  <c:v>3.5421909020753302</c:v>
                </c:pt>
                <c:pt idx="21">
                  <c:v>3.5700157653307198</c:v>
                </c:pt>
                <c:pt idx="22">
                  <c:v>3.5941168857724501</c:v>
                </c:pt>
                <c:pt idx="23">
                  <c:v>3.6145028744375298</c:v>
                </c:pt>
                <c:pt idx="24">
                  <c:v>3.6330279561688301</c:v>
                </c:pt>
                <c:pt idx="25">
                  <c:v>3.6515452851980101</c:v>
                </c:pt>
                <c:pt idx="26">
                  <c:v>3.6700548615250699</c:v>
                </c:pt>
                <c:pt idx="27">
                  <c:v>3.6867119296789901</c:v>
                </c:pt>
                <c:pt idx="28">
                  <c:v>3.7015060235119099</c:v>
                </c:pt>
                <c:pt idx="29">
                  <c:v>3.71629914825707</c:v>
                </c:pt>
                <c:pt idx="30">
                  <c:v>3.7310932420899898</c:v>
                </c:pt>
                <c:pt idx="31">
                  <c:v>3.7458786141330198</c:v>
                </c:pt>
                <c:pt idx="32">
                  <c:v>3.7606601098249799</c:v>
                </c:pt>
                <c:pt idx="33">
                  <c:v>3.77359581635233</c:v>
                </c:pt>
                <c:pt idx="34">
                  <c:v>3.7846757198081402</c:v>
                </c:pt>
                <c:pt idx="35">
                  <c:v>3.79575691538097</c:v>
                </c:pt>
                <c:pt idx="36">
                  <c:v>3.8068394030708199</c:v>
                </c:pt>
                <c:pt idx="37">
                  <c:v>3.8179180144096101</c:v>
                </c:pt>
                <c:pt idx="38">
                  <c:v>3.8289979178654199</c:v>
                </c:pt>
                <c:pt idx="39">
                  <c:v>3.84007523708719</c:v>
                </c:pt>
                <c:pt idx="40">
                  <c:v>3.8511512641919401</c:v>
                </c:pt>
                <c:pt idx="41">
                  <c:v>3.8622311676477499</c:v>
                </c:pt>
                <c:pt idx="42">
                  <c:v>3.8733110711035601</c:v>
                </c:pt>
                <c:pt idx="43">
                  <c:v>3.8843896824423498</c:v>
                </c:pt>
                <c:pt idx="44">
                  <c:v>3.8973160211212901</c:v>
                </c:pt>
                <c:pt idx="45">
                  <c:v>3.9120926713744302</c:v>
                </c:pt>
                <c:pt idx="46">
                  <c:v>3.9250254706384702</c:v>
                </c:pt>
                <c:pt idx="47">
                  <c:v>3.9379566547562499</c:v>
                </c:pt>
                <c:pt idx="48">
                  <c:v>3.9527478413258699</c:v>
                </c:pt>
                <c:pt idx="49">
                  <c:v>3.9675399969832599</c:v>
                </c:pt>
                <c:pt idx="50">
                  <c:v>3.98233021446512</c:v>
                </c:pt>
                <c:pt idx="51">
                  <c:v>3.99898650734883</c:v>
                </c:pt>
                <c:pt idx="52">
                  <c:v>4.0268802234040697</c:v>
                </c:pt>
                <c:pt idx="53">
                  <c:v>4.0503942107163597</c:v>
                </c:pt>
                <c:pt idx="54">
                  <c:v>4.0745105376576802</c:v>
                </c:pt>
                <c:pt idx="55">
                  <c:v>4.1047992818915997</c:v>
                </c:pt>
                <c:pt idx="56">
                  <c:v>4.1362979977088203</c:v>
                </c:pt>
                <c:pt idx="57">
                  <c:v>4.1709627521136401</c:v>
                </c:pt>
                <c:pt idx="58">
                  <c:v>4.2000965487442201</c:v>
                </c:pt>
                <c:pt idx="59">
                  <c:v>4.2262092636015298</c:v>
                </c:pt>
                <c:pt idx="60">
                  <c:v>4.2517721942281499</c:v>
                </c:pt>
                <c:pt idx="61">
                  <c:v>4.2817833733581203</c:v>
                </c:pt>
                <c:pt idx="62">
                  <c:v>4.3004759134553598</c:v>
                </c:pt>
                <c:pt idx="63">
                  <c:v>4.3191731051738804</c:v>
                </c:pt>
                <c:pt idx="64">
                  <c:v>4.3360055782134097</c:v>
                </c:pt>
                <c:pt idx="65">
                  <c:v>4.3528399894284799</c:v>
                </c:pt>
                <c:pt idx="66">
                  <c:v>4.3696745944610997</c:v>
                </c:pt>
                <c:pt idx="67">
                  <c:v>4.3865107500341498</c:v>
                </c:pt>
                <c:pt idx="68">
                  <c:v>4.4033465179720901</c:v>
                </c:pt>
                <c:pt idx="69">
                  <c:v>4.4201822859100304</c:v>
                </c:pt>
                <c:pt idx="70">
                  <c:v>4.4388872303306703</c:v>
                </c:pt>
                <c:pt idx="71">
                  <c:v>4.4575898489406702</c:v>
                </c:pt>
                <c:pt idx="72">
                  <c:v>4.4762885911996104</c:v>
                </c:pt>
                <c:pt idx="73">
                  <c:v>4.4949865581883399</c:v>
                </c:pt>
                <c:pt idx="74">
                  <c:v>4.5136767724749403</c:v>
                </c:pt>
                <c:pt idx="75">
                  <c:v>4.5342353879740296</c:v>
                </c:pt>
                <c:pt idx="76">
                  <c:v>4.5566549104068903</c:v>
                </c:pt>
                <c:pt idx="77">
                  <c:v>4.5790686183131601</c:v>
                </c:pt>
                <c:pt idx="78">
                  <c:v>4.6033407596720304</c:v>
                </c:pt>
                <c:pt idx="79">
                  <c:v>4.6313384666525099</c:v>
                </c:pt>
                <c:pt idx="80">
                  <c:v>4.6630568707422402</c:v>
                </c:pt>
                <c:pt idx="81">
                  <c:v>4.70035218404331</c:v>
                </c:pt>
                <c:pt idx="82">
                  <c:v>4.7413516444482804</c:v>
                </c:pt>
                <c:pt idx="83">
                  <c:v>4.7823222084180497</c:v>
                </c:pt>
                <c:pt idx="84">
                  <c:v>4.8232624663704202</c:v>
                </c:pt>
                <c:pt idx="85">
                  <c:v>4.8641653703943604</c:v>
                </c:pt>
                <c:pt idx="86">
                  <c:v>4.9050319776765203</c:v>
                </c:pt>
                <c:pt idx="87">
                  <c:v>4.9402952754473102</c:v>
                </c:pt>
                <c:pt idx="88">
                  <c:v>4.9662618206176701</c:v>
                </c:pt>
                <c:pt idx="89">
                  <c:v>4.9885049690771499</c:v>
                </c:pt>
                <c:pt idx="90">
                  <c:v>5.0088875982379699</c:v>
                </c:pt>
                <c:pt idx="91">
                  <c:v>5.0274080283479998</c:v>
                </c:pt>
                <c:pt idx="92">
                  <c:v>5.0459261326474003</c:v>
                </c:pt>
                <c:pt idx="93">
                  <c:v>5.0644372595148797</c:v>
                </c:pt>
                <c:pt idx="94">
                  <c:v>5.0829437347610797</c:v>
                </c:pt>
                <c:pt idx="95">
                  <c:v>5.0995992523745803</c:v>
                </c:pt>
                <c:pt idx="96">
                  <c:v>5.11440109890962</c:v>
                </c:pt>
                <c:pt idx="97">
                  <c:v>5.1292010072691401</c:v>
                </c:pt>
                <c:pt idx="98">
                  <c:v>5.1440038228919498</c:v>
                </c:pt>
                <c:pt idx="99">
                  <c:v>5.1588056694270001</c:v>
                </c:pt>
                <c:pt idx="100">
                  <c:v>5.1736084850498196</c:v>
                </c:pt>
                <c:pt idx="101">
                  <c:v>5.1884151770236899</c:v>
                </c:pt>
                <c:pt idx="102">
                  <c:v>5.2050697255494196</c:v>
                </c:pt>
                <c:pt idx="103">
                  <c:v>5.22358550403818</c:v>
                </c:pt>
                <c:pt idx="104">
                  <c:v>5.2421043836077796</c:v>
                </c:pt>
                <c:pt idx="105">
                  <c:v>5.2624790016430696</c:v>
                </c:pt>
                <c:pt idx="106">
                  <c:v>5.28472021192702</c:v>
                </c:pt>
                <c:pt idx="107">
                  <c:v>5.3106767431904798</c:v>
                </c:pt>
                <c:pt idx="108">
                  <c:v>5.3422151123086001</c:v>
                </c:pt>
                <c:pt idx="109">
                  <c:v>5.3793444081499899</c:v>
                </c:pt>
                <c:pt idx="110">
                  <c:v>5.4202099582454997</c:v>
                </c:pt>
                <c:pt idx="111">
                  <c:v>5.4610903089541702</c:v>
                </c:pt>
                <c:pt idx="112">
                  <c:v>5.5019717168494804</c:v>
                </c:pt>
                <c:pt idx="113">
                  <c:v>5.5428400861093996</c:v>
                </c:pt>
                <c:pt idx="114">
                  <c:v>5.5799693819507903</c:v>
                </c:pt>
                <c:pt idx="115">
                  <c:v>5.6096514634535</c:v>
                </c:pt>
                <c:pt idx="116">
                  <c:v>5.6337513840722799</c:v>
                </c:pt>
                <c:pt idx="117">
                  <c:v>5.6541279402831002</c:v>
                </c:pt>
                <c:pt idx="118">
                  <c:v>5.6726452693122802</c:v>
                </c:pt>
                <c:pt idx="119">
                  <c:v>5.6893027251013102</c:v>
                </c:pt>
                <c:pt idx="120">
                  <c:v>5.7040997261975299</c:v>
                </c:pt>
                <c:pt idx="121">
                  <c:v>5.7188976963815197</c:v>
                </c:pt>
                <c:pt idx="122">
                  <c:v>5.7336859756878402</c:v>
                </c:pt>
                <c:pt idx="123">
                  <c:v>5.7484684404675699</c:v>
                </c:pt>
                <c:pt idx="124">
                  <c:v>5.7632528434228396</c:v>
                </c:pt>
                <c:pt idx="125">
                  <c:v>5.7761859657161398</c:v>
                </c:pt>
                <c:pt idx="126">
                  <c:v>5.7872671612889697</c:v>
                </c:pt>
                <c:pt idx="127">
                  <c:v>5.7983470647447799</c:v>
                </c:pt>
                <c:pt idx="128">
                  <c:v>5.8094295524346302</c:v>
                </c:pt>
                <c:pt idx="129">
                  <c:v>5.8223584753476203</c:v>
                </c:pt>
                <c:pt idx="130">
                  <c:v>5.83713512560076</c:v>
                </c:pt>
                <c:pt idx="131">
                  <c:v>5.8519108067661296</c:v>
                </c:pt>
                <c:pt idx="132">
                  <c:v>5.8666923024580901</c:v>
                </c:pt>
                <c:pt idx="133">
                  <c:v>5.8814747672378198</c:v>
                </c:pt>
                <c:pt idx="134">
                  <c:v>5.8962601392808498</c:v>
                </c:pt>
                <c:pt idx="135">
                  <c:v>5.9110571403770704</c:v>
                </c:pt>
                <c:pt idx="136">
                  <c:v>5.9320960525900404</c:v>
                </c:pt>
                <c:pt idx="137">
                  <c:v>5.9518932173623202</c:v>
                </c:pt>
                <c:pt idx="138">
                  <c:v>5.9735348937570603</c:v>
                </c:pt>
                <c:pt idx="139">
                  <c:v>5.9957935884223801</c:v>
                </c:pt>
                <c:pt idx="140">
                  <c:v>6.02292693200258</c:v>
                </c:pt>
                <c:pt idx="141">
                  <c:v>6.0575560761107496</c:v>
                </c:pt>
                <c:pt idx="142">
                  <c:v>6.0922236947805004</c:v>
                </c:pt>
                <c:pt idx="143">
                  <c:v>6.1231967082903802</c:v>
                </c:pt>
                <c:pt idx="144">
                  <c:v>6.1452537041694102</c:v>
                </c:pt>
                <c:pt idx="145">
                  <c:v>6.1672858978481999</c:v>
                </c:pt>
                <c:pt idx="146">
                  <c:v>6.1909817193793497</c:v>
                </c:pt>
                <c:pt idx="147">
                  <c:v>6.2254547955242598</c:v>
                </c:pt>
                <c:pt idx="148">
                  <c:v>6.2422787405914502</c:v>
                </c:pt>
              </c:numCache>
            </c:numRef>
          </c:xVal>
          <c:yVal>
            <c:numRef>
              <c:f>'ABS Data - ADC(2)'!$W$11:$W$822</c:f>
              <c:numCache>
                <c:formatCode>General</c:formatCode>
                <c:ptCount val="812"/>
                <c:pt idx="0">
                  <c:v>-1.6124154002528715E-3</c:v>
                </c:pt>
                <c:pt idx="1">
                  <c:v>-1.9765021361694297E-2</c:v>
                </c:pt>
                <c:pt idx="2">
                  <c:v>-1.8219418069432385E-3</c:v>
                </c:pt>
                <c:pt idx="3">
                  <c:v>-1.3266975729479332E-3</c:v>
                </c:pt>
                <c:pt idx="4">
                  <c:v>-1.3266975729479332E-3</c:v>
                </c:pt>
                <c:pt idx="5">
                  <c:v>-1.3266975729479332E-3</c:v>
                </c:pt>
                <c:pt idx="6">
                  <c:v>-1.3266975729479332E-3</c:v>
                </c:pt>
                <c:pt idx="7">
                  <c:v>-1.3266975729479332E-3</c:v>
                </c:pt>
                <c:pt idx="8">
                  <c:v>-1.3266975729479332E-3</c:v>
                </c:pt>
                <c:pt idx="9">
                  <c:v>-1.3266975729479332E-3</c:v>
                </c:pt>
                <c:pt idx="10">
                  <c:v>-6.9811835287696697E-4</c:v>
                </c:pt>
                <c:pt idx="11">
                  <c:v>-4.1240052557202844E-4</c:v>
                </c:pt>
                <c:pt idx="12">
                  <c:v>7.8761434910868506E-4</c:v>
                </c:pt>
                <c:pt idx="13">
                  <c:v>2.2733470510945984E-3</c:v>
                </c:pt>
                <c:pt idx="14">
                  <c:v>4.6162332349951813E-3</c:v>
                </c:pt>
                <c:pt idx="15">
                  <c:v>8.2734214244986701E-3</c:v>
                </c:pt>
                <c:pt idx="16">
                  <c:v>1.3302055185065904E-2</c:v>
                </c:pt>
                <c:pt idx="17">
                  <c:v>2.0616431564072769E-2</c:v>
                </c:pt>
                <c:pt idx="18">
                  <c:v>3.0730842650668062E-2</c:v>
                </c:pt>
                <c:pt idx="19">
                  <c:v>4.342814289610035E-2</c:v>
                </c:pt>
                <c:pt idx="20">
                  <c:v>5.7288314698663745E-2</c:v>
                </c:pt>
                <c:pt idx="21">
                  <c:v>7.1049709766644639E-2</c:v>
                </c:pt>
                <c:pt idx="22">
                  <c:v>8.5207708390146478E-2</c:v>
                </c:pt>
                <c:pt idx="23">
                  <c:v>9.8365966730297349E-2</c:v>
                </c:pt>
                <c:pt idx="24">
                  <c:v>0.11156613035178622</c:v>
                </c:pt>
                <c:pt idx="25">
                  <c:v>0.126023452413417</c:v>
                </c:pt>
                <c:pt idx="26">
                  <c:v>0.14173793291518971</c:v>
                </c:pt>
                <c:pt idx="27">
                  <c:v>0.15613239705481338</c:v>
                </c:pt>
                <c:pt idx="28">
                  <c:v>0.17090400872647957</c:v>
                </c:pt>
                <c:pt idx="29">
                  <c:v>0.1858327652031635</c:v>
                </c:pt>
                <c:pt idx="30">
                  <c:v>0.20060437687482971</c:v>
                </c:pt>
                <c:pt idx="31">
                  <c:v>0.21679029179165554</c:v>
                </c:pt>
                <c:pt idx="32">
                  <c:v>0.23360478592855105</c:v>
                </c:pt>
                <c:pt idx="33">
                  <c:v>0.24800972638851021</c:v>
                </c:pt>
                <c:pt idx="34">
                  <c:v>0.26162894282337851</c:v>
                </c:pt>
                <c:pt idx="35">
                  <c:v>0.27503863285155783</c:v>
                </c:pt>
                <c:pt idx="36">
                  <c:v>0.28823879647304834</c:v>
                </c:pt>
                <c:pt idx="37">
                  <c:v>0.30206753931460784</c:v>
                </c:pt>
                <c:pt idx="38">
                  <c:v>0.31568675574947608</c:v>
                </c:pt>
                <c:pt idx="39">
                  <c:v>0.32972502499772677</c:v>
                </c:pt>
                <c:pt idx="40">
                  <c:v>0.34397282065266638</c:v>
                </c:pt>
                <c:pt idx="41">
                  <c:v>0.35759203708753695</c:v>
                </c:pt>
                <c:pt idx="42">
                  <c:v>0.37121125352240752</c:v>
                </c:pt>
                <c:pt idx="43">
                  <c:v>0.38503999636396702</c:v>
                </c:pt>
                <c:pt idx="44">
                  <c:v>0.40096400327242931</c:v>
                </c:pt>
                <c:pt idx="45">
                  <c:v>0.4185642214344143</c:v>
                </c:pt>
                <c:pt idx="46">
                  <c:v>0.43344059630942522</c:v>
                </c:pt>
                <c:pt idx="47">
                  <c:v>0.44857887919280132</c:v>
                </c:pt>
                <c:pt idx="48">
                  <c:v>0.4638219252795206</c:v>
                </c:pt>
                <c:pt idx="49">
                  <c:v>0.47890782656122038</c:v>
                </c:pt>
                <c:pt idx="50">
                  <c:v>0.49430801745295933</c:v>
                </c:pt>
                <c:pt idx="51">
                  <c:v>0.50882819743659746</c:v>
                </c:pt>
                <c:pt idx="52">
                  <c:v>0.53040469048268291</c:v>
                </c:pt>
                <c:pt idx="53">
                  <c:v>0.54552472502499705</c:v>
                </c:pt>
                <c:pt idx="54">
                  <c:v>0.55721687638786055</c:v>
                </c:pt>
                <c:pt idx="55">
                  <c:v>0.56740560775466575</c:v>
                </c:pt>
                <c:pt idx="56">
                  <c:v>0.56988038277511976</c:v>
                </c:pt>
                <c:pt idx="57">
                  <c:v>0.56814847410565927</c:v>
                </c:pt>
                <c:pt idx="58">
                  <c:v>0.55814852058903774</c:v>
                </c:pt>
                <c:pt idx="59">
                  <c:v>0.54782951549859105</c:v>
                </c:pt>
                <c:pt idx="60">
                  <c:v>0.53241614398690917</c:v>
                </c:pt>
                <c:pt idx="61">
                  <c:v>0.51234824106899357</c:v>
                </c:pt>
                <c:pt idx="62">
                  <c:v>0.4983937823834193</c:v>
                </c:pt>
                <c:pt idx="63">
                  <c:v>0.48368502863375906</c:v>
                </c:pt>
                <c:pt idx="64">
                  <c:v>0.46963628306517496</c:v>
                </c:pt>
                <c:pt idx="65">
                  <c:v>0.45527324788655643</c:v>
                </c:pt>
                <c:pt idx="66">
                  <c:v>0.44087878374693068</c:v>
                </c:pt>
                <c:pt idx="67">
                  <c:v>0.4262328879192801</c:v>
                </c:pt>
                <c:pt idx="68">
                  <c:v>0.41164985001363458</c:v>
                </c:pt>
                <c:pt idx="69">
                  <c:v>0.39706681210798905</c:v>
                </c:pt>
                <c:pt idx="70">
                  <c:v>0.38110089991818857</c:v>
                </c:pt>
                <c:pt idx="71">
                  <c:v>0.36551213526042986</c:v>
                </c:pt>
                <c:pt idx="72">
                  <c:v>0.35055194982274251</c:v>
                </c:pt>
                <c:pt idx="73">
                  <c:v>0.33571748022906983</c:v>
                </c:pt>
                <c:pt idx="74">
                  <c:v>0.32214016907553755</c:v>
                </c:pt>
                <c:pt idx="75">
                  <c:v>0.30730569948186487</c:v>
                </c:pt>
                <c:pt idx="76">
                  <c:v>0.29242932460685395</c:v>
                </c:pt>
                <c:pt idx="77">
                  <c:v>0.27849581856194888</c:v>
                </c:pt>
                <c:pt idx="78">
                  <c:v>0.26492150064279751</c:v>
                </c:pt>
                <c:pt idx="79">
                  <c:v>0.25065499727297458</c:v>
                </c:pt>
                <c:pt idx="80">
                  <c:v>0.23648577402054241</c:v>
                </c:pt>
                <c:pt idx="81">
                  <c:v>0.22313322755782555</c:v>
                </c:pt>
                <c:pt idx="82">
                  <c:v>0.21256166794754211</c:v>
                </c:pt>
                <c:pt idx="83">
                  <c:v>0.20667588070506021</c:v>
                </c:pt>
                <c:pt idx="84">
                  <c:v>0.20570444009222325</c:v>
                </c:pt>
                <c:pt idx="85">
                  <c:v>0.21079021741825138</c:v>
                </c:pt>
                <c:pt idx="86">
                  <c:v>0.22176178198676186</c:v>
                </c:pt>
                <c:pt idx="87">
                  <c:v>0.23619767521134374</c:v>
                </c:pt>
                <c:pt idx="88">
                  <c:v>0.24958117443868733</c:v>
                </c:pt>
                <c:pt idx="89">
                  <c:v>0.26330515407690119</c:v>
                </c:pt>
                <c:pt idx="90">
                  <c:v>0.27700818107444597</c:v>
                </c:pt>
                <c:pt idx="91">
                  <c:v>0.29096263976002018</c:v>
                </c:pt>
                <c:pt idx="92">
                  <c:v>0.30529424597763855</c:v>
                </c:pt>
                <c:pt idx="93">
                  <c:v>0.32075729479138249</c:v>
                </c:pt>
                <c:pt idx="94">
                  <c:v>0.33697463866921018</c:v>
                </c:pt>
                <c:pt idx="95">
                  <c:v>0.35162053449686304</c:v>
                </c:pt>
                <c:pt idx="96">
                  <c:v>0.36513498772838798</c:v>
                </c:pt>
                <c:pt idx="97">
                  <c:v>0.37896373056994748</c:v>
                </c:pt>
                <c:pt idx="98">
                  <c:v>0.39232103899645521</c:v>
                </c:pt>
                <c:pt idx="99">
                  <c:v>0.40583549222797788</c:v>
                </c:pt>
                <c:pt idx="100">
                  <c:v>0.41919280065448566</c:v>
                </c:pt>
                <c:pt idx="101">
                  <c:v>0.43192152986092208</c:v>
                </c:pt>
                <c:pt idx="102">
                  <c:v>0.44672457049359215</c:v>
                </c:pt>
                <c:pt idx="103">
                  <c:v>0.46143332424325012</c:v>
                </c:pt>
                <c:pt idx="104">
                  <c:v>0.47563921461685144</c:v>
                </c:pt>
                <c:pt idx="105">
                  <c:v>0.49064130533587935</c:v>
                </c:pt>
                <c:pt idx="106">
                  <c:v>0.50467957458412782</c:v>
                </c:pt>
                <c:pt idx="107">
                  <c:v>0.51968690346332003</c:v>
                </c:pt>
                <c:pt idx="108">
                  <c:v>0.53471169287640596</c:v>
                </c:pt>
                <c:pt idx="109">
                  <c:v>0.5482801150308646</c:v>
                </c:pt>
                <c:pt idx="110">
                  <c:v>0.55942311029575897</c:v>
                </c:pt>
                <c:pt idx="111">
                  <c:v>0.56816607581129031</c:v>
                </c:pt>
                <c:pt idx="112">
                  <c:v>0.57673761063043716</c:v>
                </c:pt>
                <c:pt idx="113">
                  <c:v>0.5874234573716447</c:v>
                </c:pt>
                <c:pt idx="114">
                  <c:v>0.60099187952610345</c:v>
                </c:pt>
                <c:pt idx="115">
                  <c:v>0.61530951731660832</c:v>
                </c:pt>
                <c:pt idx="116">
                  <c:v>0.62966207617489345</c:v>
                </c:pt>
                <c:pt idx="117">
                  <c:v>0.64434987728388227</c:v>
                </c:pt>
                <c:pt idx="118">
                  <c:v>0.65880719934551302</c:v>
                </c:pt>
                <c:pt idx="119">
                  <c:v>0.67313880556313133</c:v>
                </c:pt>
                <c:pt idx="120">
                  <c:v>0.68743898281974258</c:v>
                </c:pt>
                <c:pt idx="121">
                  <c:v>0.70158201527133879</c:v>
                </c:pt>
                <c:pt idx="122">
                  <c:v>0.71729649577311227</c:v>
                </c:pt>
                <c:pt idx="123">
                  <c:v>0.73395384510499151</c:v>
                </c:pt>
                <c:pt idx="124">
                  <c:v>0.75029690482683387</c:v>
                </c:pt>
                <c:pt idx="125">
                  <c:v>0.76512089810017314</c:v>
                </c:pt>
                <c:pt idx="126">
                  <c:v>0.77853058812835252</c:v>
                </c:pt>
                <c:pt idx="127">
                  <c:v>0.79214980456322082</c:v>
                </c:pt>
                <c:pt idx="128">
                  <c:v>0.80534996818471127</c:v>
                </c:pt>
                <c:pt idx="129">
                  <c:v>0.8208549222797934</c:v>
                </c:pt>
                <c:pt idx="130">
                  <c:v>0.83845514044177849</c:v>
                </c:pt>
                <c:pt idx="131">
                  <c:v>0.85621250340878075</c:v>
                </c:pt>
                <c:pt idx="132">
                  <c:v>0.87302699754567714</c:v>
                </c:pt>
                <c:pt idx="133">
                  <c:v>0.88968434687755638</c:v>
                </c:pt>
                <c:pt idx="134">
                  <c:v>0.90587026179438157</c:v>
                </c:pt>
                <c:pt idx="135">
                  <c:v>0.92017043905099505</c:v>
                </c:pt>
                <c:pt idx="136">
                  <c:v>0.9406783474229623</c:v>
                </c:pt>
                <c:pt idx="137">
                  <c:v>0.95507281156258572</c:v>
                </c:pt>
                <c:pt idx="138">
                  <c:v>0.97208399236433063</c:v>
                </c:pt>
                <c:pt idx="139">
                  <c:v>0.98328703884062563</c:v>
                </c:pt>
                <c:pt idx="140">
                  <c:v>0.9959574336217375</c:v>
                </c:pt>
                <c:pt idx="141">
                  <c:v>1</c:v>
                </c:pt>
                <c:pt idx="142">
                  <c:v>0.9978036294221202</c:v>
                </c:pt>
                <c:pt idx="143">
                  <c:v>0.99127897463866887</c:v>
                </c:pt>
                <c:pt idx="144">
                  <c:v>0.98230651758931042</c:v>
                </c:pt>
                <c:pt idx="145">
                  <c:v>0.96989478229251813</c:v>
                </c:pt>
                <c:pt idx="146">
                  <c:v>0.95552904281428996</c:v>
                </c:pt>
                <c:pt idx="147">
                  <c:v>0.92859340059994688</c:v>
                </c:pt>
                <c:pt idx="148">
                  <c:v>0.9159275293155178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DEA-4ADB-8B25-673A9081521F}"/>
            </c:ext>
          </c:extLst>
        </c:ser>
        <c:ser>
          <c:idx val="0"/>
          <c:order val="2"/>
          <c:tx>
            <c:v>CN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'ABS Data - ADC(2)'!$AG$11:$AG$322</c:f>
              <c:numCache>
                <c:formatCode>0.00</c:formatCode>
                <c:ptCount val="312"/>
                <c:pt idx="0">
                  <c:v>2.86444871083396</c:v>
                </c:pt>
                <c:pt idx="1">
                  <c:v>2.9152261134084601</c:v>
                </c:pt>
                <c:pt idx="2">
                  <c:v>2.9660035159829699</c:v>
                </c:pt>
                <c:pt idx="3">
                  <c:v>3.0167809185574801</c:v>
                </c:pt>
                <c:pt idx="4">
                  <c:v>3.0675583211319801</c:v>
                </c:pt>
                <c:pt idx="5">
                  <c:v>3.1183357237064899</c:v>
                </c:pt>
                <c:pt idx="6">
                  <c:v>3.1691131262810002</c:v>
                </c:pt>
                <c:pt idx="7">
                  <c:v>3.2198905288555002</c:v>
                </c:pt>
                <c:pt idx="8">
                  <c:v>3.27066793143001</c:v>
                </c:pt>
                <c:pt idx="9">
                  <c:v>3.3214453340045198</c:v>
                </c:pt>
                <c:pt idx="10">
                  <c:v>3.3722227365790198</c:v>
                </c:pt>
                <c:pt idx="11">
                  <c:v>3.4230001391535301</c:v>
                </c:pt>
                <c:pt idx="12">
                  <c:v>3.4737775417280399</c:v>
                </c:pt>
                <c:pt idx="13">
                  <c:v>3.5245549443025399</c:v>
                </c:pt>
                <c:pt idx="14">
                  <c:v>3.5753323468770501</c:v>
                </c:pt>
                <c:pt idx="15">
                  <c:v>3.6261097494515599</c:v>
                </c:pt>
                <c:pt idx="16">
                  <c:v>3.67688715202606</c:v>
                </c:pt>
                <c:pt idx="17">
                  <c:v>3.7230484270937998</c:v>
                </c:pt>
                <c:pt idx="18">
                  <c:v>3.76228551090137</c:v>
                </c:pt>
                <c:pt idx="19">
                  <c:v>3.7945984034487799</c:v>
                </c:pt>
                <c:pt idx="20">
                  <c:v>3.82229516848943</c:v>
                </c:pt>
                <c:pt idx="21">
                  <c:v>3.84768386977668</c:v>
                </c:pt>
                <c:pt idx="22">
                  <c:v>3.8707645073105499</c:v>
                </c:pt>
                <c:pt idx="23">
                  <c:v>3.8915370810910299</c:v>
                </c:pt>
                <c:pt idx="24">
                  <c:v>3.9100015911181201</c:v>
                </c:pt>
                <c:pt idx="25">
                  <c:v>3.9284661011452102</c:v>
                </c:pt>
                <c:pt idx="26">
                  <c:v>3.9446225474189198</c:v>
                </c:pt>
                <c:pt idx="27">
                  <c:v>3.95847092993924</c:v>
                </c:pt>
                <c:pt idx="28">
                  <c:v>3.9723193124595602</c:v>
                </c:pt>
                <c:pt idx="29">
                  <c:v>3.9861676949798799</c:v>
                </c:pt>
                <c:pt idx="30">
                  <c:v>4.0000160775001996</c:v>
                </c:pt>
                <c:pt idx="31">
                  <c:v>4.0138644600205202</c:v>
                </c:pt>
                <c:pt idx="32">
                  <c:v>4.0277128425408399</c:v>
                </c:pt>
                <c:pt idx="33">
                  <c:v>4.0415612250611597</c:v>
                </c:pt>
                <c:pt idx="34">
                  <c:v>4.0554096075814803</c:v>
                </c:pt>
                <c:pt idx="35">
                  <c:v>4.0692579901018</c:v>
                </c:pt>
                <c:pt idx="36">
                  <c:v>4.0831063726221197</c:v>
                </c:pt>
                <c:pt idx="37">
                  <c:v>4.0969547551424403</c:v>
                </c:pt>
                <c:pt idx="38">
                  <c:v>4.1108031376627601</c:v>
                </c:pt>
                <c:pt idx="39">
                  <c:v>4.1246515201830798</c:v>
                </c:pt>
                <c:pt idx="40">
                  <c:v>4.1384999027034004</c:v>
                </c:pt>
                <c:pt idx="41">
                  <c:v>4.1523482852237201</c:v>
                </c:pt>
                <c:pt idx="42">
                  <c:v>4.1661966677440398</c:v>
                </c:pt>
                <c:pt idx="43">
                  <c:v>4.1800450502643596</c:v>
                </c:pt>
                <c:pt idx="44">
                  <c:v>4.1938934327846802</c:v>
                </c:pt>
                <c:pt idx="45">
                  <c:v>4.2077418153049999</c:v>
                </c:pt>
                <c:pt idx="46">
                  <c:v>4.2215901978253196</c:v>
                </c:pt>
                <c:pt idx="47">
                  <c:v>4.2354385803456402</c:v>
                </c:pt>
                <c:pt idx="48">
                  <c:v>4.24928696286596</c:v>
                </c:pt>
                <c:pt idx="49">
                  <c:v>4.2631353453862797</c:v>
                </c:pt>
                <c:pt idx="50">
                  <c:v>4.2792917916599897</c:v>
                </c:pt>
                <c:pt idx="51">
                  <c:v>4.2977563016870803</c:v>
                </c:pt>
                <c:pt idx="52">
                  <c:v>4.31622081171417</c:v>
                </c:pt>
                <c:pt idx="53">
                  <c:v>4.3369933854946501</c:v>
                </c:pt>
                <c:pt idx="54">
                  <c:v>4.3600740230285204</c:v>
                </c:pt>
                <c:pt idx="55">
                  <c:v>4.3970030430827096</c:v>
                </c:pt>
                <c:pt idx="56">
                  <c:v>4.4477804456572096</c:v>
                </c:pt>
                <c:pt idx="57">
                  <c:v>4.49163365697156</c:v>
                </c:pt>
                <c:pt idx="58">
                  <c:v>4.5239465495189704</c:v>
                </c:pt>
                <c:pt idx="59">
                  <c:v>4.5470271870528398</c:v>
                </c:pt>
                <c:pt idx="60">
                  <c:v>4.5654916970799304</c:v>
                </c:pt>
                <c:pt idx="61">
                  <c:v>4.5839562071070299</c:v>
                </c:pt>
                <c:pt idx="62">
                  <c:v>4.6001126533807302</c:v>
                </c:pt>
                <c:pt idx="63">
                  <c:v>4.6139610359010499</c:v>
                </c:pt>
                <c:pt idx="64">
                  <c:v>4.6278094184213696</c:v>
                </c:pt>
                <c:pt idx="65">
                  <c:v>4.6416578009416902</c:v>
                </c:pt>
                <c:pt idx="66">
                  <c:v>4.65550618346201</c:v>
                </c:pt>
                <c:pt idx="67">
                  <c:v>4.6693545659823297</c:v>
                </c:pt>
                <c:pt idx="68">
                  <c:v>4.6832029485026503</c:v>
                </c:pt>
                <c:pt idx="69">
                  <c:v>4.69705133102297</c:v>
                </c:pt>
                <c:pt idx="70">
                  <c:v>4.7108997135432897</c:v>
                </c:pt>
                <c:pt idx="71">
                  <c:v>4.7247480960636103</c:v>
                </c:pt>
                <c:pt idx="72">
                  <c:v>4.7385964785839301</c:v>
                </c:pt>
                <c:pt idx="73">
                  <c:v>4.7524448611042498</c:v>
                </c:pt>
                <c:pt idx="74">
                  <c:v>4.7662932436245704</c:v>
                </c:pt>
                <c:pt idx="75">
                  <c:v>4.7801416261448901</c:v>
                </c:pt>
                <c:pt idx="76">
                  <c:v>4.7939900086652099</c:v>
                </c:pt>
                <c:pt idx="77">
                  <c:v>4.8078383911855296</c:v>
                </c:pt>
                <c:pt idx="78">
                  <c:v>4.8216867737058502</c:v>
                </c:pt>
                <c:pt idx="79" formatCode="General">
                  <c:v>4.8355351562261699</c:v>
                </c:pt>
                <c:pt idx="80" formatCode="General">
                  <c:v>4.8493835387464896</c:v>
                </c:pt>
                <c:pt idx="81" formatCode="General">
                  <c:v>4.8632319212668103</c:v>
                </c:pt>
                <c:pt idx="82" formatCode="General">
                  <c:v>4.87708030378713</c:v>
                </c:pt>
                <c:pt idx="83" formatCode="General">
                  <c:v>4.8909286863074497</c:v>
                </c:pt>
                <c:pt idx="84" formatCode="General">
                  <c:v>4.9047770688277703</c:v>
                </c:pt>
                <c:pt idx="85" formatCode="General">
                  <c:v>4.9209335151014804</c:v>
                </c:pt>
                <c:pt idx="86" formatCode="General">
                  <c:v>4.9393980251285701</c:v>
                </c:pt>
                <c:pt idx="87" formatCode="General">
                  <c:v>4.9578625351556704</c:v>
                </c:pt>
                <c:pt idx="88" formatCode="General">
                  <c:v>4.9763270451827601</c:v>
                </c:pt>
                <c:pt idx="89" formatCode="General">
                  <c:v>4.9970996189632402</c:v>
                </c:pt>
                <c:pt idx="90" formatCode="General">
                  <c:v>5.0201802564971096</c:v>
                </c:pt>
                <c:pt idx="91" formatCode="General">
                  <c:v>5.04787702153775</c:v>
                </c:pt>
                <c:pt idx="92" formatCode="General">
                  <c:v>5.0801899140851603</c:v>
                </c:pt>
                <c:pt idx="93" formatCode="General">
                  <c:v>5.1217350616461204</c:v>
                </c:pt>
                <c:pt idx="94" formatCode="General">
                  <c:v>5.1725124642206302</c:v>
                </c:pt>
                <c:pt idx="95" formatCode="General">
                  <c:v>5.2232898667951302</c:v>
                </c:pt>
                <c:pt idx="96" formatCode="General">
                  <c:v>5.27406726936964</c:v>
                </c:pt>
                <c:pt idx="97" formatCode="General">
                  <c:v>5.3248446719441498</c:v>
                </c:pt>
                <c:pt idx="98" formatCode="General">
                  <c:v>5.3686978832584904</c:v>
                </c:pt>
                <c:pt idx="99" formatCode="General">
                  <c:v>5.4033188395592902</c:v>
                </c:pt>
                <c:pt idx="100" formatCode="General">
                  <c:v>5.4310156045999296</c:v>
                </c:pt>
                <c:pt idx="101" formatCode="General">
                  <c:v>5.4540962421338</c:v>
                </c:pt>
                <c:pt idx="102" formatCode="General">
                  <c:v>5.4771768796676703</c:v>
                </c:pt>
                <c:pt idx="103" formatCode="General">
                  <c:v>5.4979494534481503</c:v>
                </c:pt>
                <c:pt idx="104" formatCode="General">
                  <c:v>5.51641396347524</c:v>
                </c:pt>
                <c:pt idx="105" formatCode="General">
                  <c:v>5.5348784735023298</c:v>
                </c:pt>
                <c:pt idx="106" formatCode="General">
                  <c:v>5.5533429835294301</c:v>
                </c:pt>
                <c:pt idx="107" formatCode="General">
                  <c:v>5.5718074935565198</c:v>
                </c:pt>
                <c:pt idx="108" formatCode="General">
                  <c:v>5.5879639398302299</c:v>
                </c:pt>
                <c:pt idx="109" formatCode="General">
                  <c:v>5.6018123223505496</c:v>
                </c:pt>
                <c:pt idx="110" formatCode="General">
                  <c:v>5.6156607048708702</c:v>
                </c:pt>
                <c:pt idx="111" formatCode="General">
                  <c:v>5.6295090873911899</c:v>
                </c:pt>
                <c:pt idx="112" formatCode="General">
                  <c:v>5.6433574699115097</c:v>
                </c:pt>
                <c:pt idx="113" formatCode="General">
                  <c:v>5.6572058524318303</c:v>
                </c:pt>
                <c:pt idx="114" formatCode="General">
                  <c:v>5.67105423495215</c:v>
                </c:pt>
                <c:pt idx="115" formatCode="General">
                  <c:v>5.6849026174724697</c:v>
                </c:pt>
                <c:pt idx="116" formatCode="General">
                  <c:v>5.6964429362394</c:v>
                </c:pt>
                <c:pt idx="117" formatCode="General">
                  <c:v>5.7056751912529498</c:v>
                </c:pt>
                <c:pt idx="118" formatCode="General">
                  <c:v>5.7149074462664897</c:v>
                </c:pt>
                <c:pt idx="119" formatCode="General">
                  <c:v>5.7264477650334298</c:v>
                </c:pt>
                <c:pt idx="120" formatCode="General">
                  <c:v>5.7402961475537504</c:v>
                </c:pt>
                <c:pt idx="121" formatCode="General">
                  <c:v>5.7541445300740701</c:v>
                </c:pt>
                <c:pt idx="122" formatCode="General">
                  <c:v>5.7656848488410004</c:v>
                </c:pt>
                <c:pt idx="123" formatCode="General">
                  <c:v>5.7772251676079396</c:v>
                </c:pt>
                <c:pt idx="124" formatCode="General">
                  <c:v>5.7910735501282504</c:v>
                </c:pt>
                <c:pt idx="125" formatCode="General">
                  <c:v>5.8003058051418002</c:v>
                </c:pt>
                <c:pt idx="126" formatCode="General">
                  <c:v>5.8118461239087296</c:v>
                </c:pt>
                <c:pt idx="127" formatCode="General">
                  <c:v>5.8210783789222802</c:v>
                </c:pt>
                <c:pt idx="128" formatCode="General">
                  <c:v>5.8303106339358299</c:v>
                </c:pt>
                <c:pt idx="129" formatCode="General">
                  <c:v>5.8418509527027602</c:v>
                </c:pt>
                <c:pt idx="130" formatCode="General">
                  <c:v>5.8533912714696896</c:v>
                </c:pt>
                <c:pt idx="131" formatCode="General">
                  <c:v>5.8626235264832403</c:v>
                </c:pt>
                <c:pt idx="132" formatCode="General">
                  <c:v>5.8741638452501697</c:v>
                </c:pt>
                <c:pt idx="133" formatCode="General">
                  <c:v>5.8857041640171097</c:v>
                </c:pt>
                <c:pt idx="134" formatCode="General">
                  <c:v>5.89724448278404</c:v>
                </c:pt>
                <c:pt idx="135" formatCode="General">
                  <c:v>5.9087848015509703</c:v>
                </c:pt>
                <c:pt idx="136" formatCode="General">
                  <c:v>5.9203251203179104</c:v>
                </c:pt>
                <c:pt idx="137" formatCode="General">
                  <c:v>5.9341735028382301</c:v>
                </c:pt>
                <c:pt idx="138" formatCode="General">
                  <c:v>5.9480218853585498</c:v>
                </c:pt>
                <c:pt idx="139" formatCode="General">
                  <c:v>5.9595622041254801</c:v>
                </c:pt>
                <c:pt idx="140" formatCode="General">
                  <c:v>5.9711025228924104</c:v>
                </c:pt>
                <c:pt idx="141" formatCode="General">
                  <c:v>5.9849509054127399</c:v>
                </c:pt>
                <c:pt idx="142" formatCode="General">
                  <c:v>5.9987992879330596</c:v>
                </c:pt>
                <c:pt idx="143" formatCode="General">
                  <c:v>6.0126476704533696</c:v>
                </c:pt>
                <c:pt idx="144" formatCode="General">
                  <c:v>6.0264960529736999</c:v>
                </c:pt>
                <c:pt idx="145" formatCode="General">
                  <c:v>6.0403444354940197</c:v>
                </c:pt>
                <c:pt idx="146" formatCode="General">
                  <c:v>6.0541928180143296</c:v>
                </c:pt>
                <c:pt idx="147" formatCode="General">
                  <c:v>6.06804120053466</c:v>
                </c:pt>
                <c:pt idx="148" formatCode="General">
                  <c:v>6.0818895830549797</c:v>
                </c:pt>
                <c:pt idx="149" formatCode="General">
                  <c:v>6.0957379655752897</c:v>
                </c:pt>
                <c:pt idx="150" formatCode="General">
                  <c:v>6.1118944118489997</c:v>
                </c:pt>
                <c:pt idx="151" formatCode="General">
                  <c:v>6.1280508581227098</c:v>
                </c:pt>
                <c:pt idx="152" formatCode="General">
                  <c:v>6.1442073043964198</c:v>
                </c:pt>
                <c:pt idx="153" formatCode="General">
                  <c:v>6.1626718144235104</c:v>
                </c:pt>
                <c:pt idx="154" formatCode="General">
                  <c:v>6.1811363244506001</c:v>
                </c:pt>
                <c:pt idx="155" formatCode="General">
                  <c:v>6.2019088982310802</c:v>
                </c:pt>
                <c:pt idx="156" formatCode="General">
                  <c:v>6.2249895357649496</c:v>
                </c:pt>
                <c:pt idx="157" formatCode="General">
                  <c:v>6.25268630080559</c:v>
                </c:pt>
                <c:pt idx="158" formatCode="General">
                  <c:v>6.29423144836655</c:v>
                </c:pt>
                <c:pt idx="159" formatCode="General">
                  <c:v>6.3450088509410598</c:v>
                </c:pt>
                <c:pt idx="160" formatCode="General">
                  <c:v>6.3934781897621802</c:v>
                </c:pt>
                <c:pt idx="161" formatCode="General">
                  <c:v>6.4304072098163596</c:v>
                </c:pt>
                <c:pt idx="162" formatCode="General">
                  <c:v>6.4557959111036203</c:v>
                </c:pt>
                <c:pt idx="163" formatCode="General">
                  <c:v>6.4765684848841003</c:v>
                </c:pt>
                <c:pt idx="164" formatCode="General">
                  <c:v>6.49503299491119</c:v>
                </c:pt>
                <c:pt idx="165" formatCode="General">
                  <c:v>6.5111894411849001</c:v>
                </c:pt>
                <c:pt idx="166" formatCode="General">
                  <c:v>6.5250378237052198</c:v>
                </c:pt>
                <c:pt idx="167" formatCode="General">
                  <c:v>6.5388862062255404</c:v>
                </c:pt>
                <c:pt idx="168" formatCode="General">
                  <c:v>6.5527345887458601</c:v>
                </c:pt>
                <c:pt idx="169" formatCode="General">
                  <c:v>6.5665829712661798</c:v>
                </c:pt>
                <c:pt idx="170" formatCode="General">
                  <c:v>6.5781232900331101</c:v>
                </c:pt>
                <c:pt idx="171" formatCode="General">
                  <c:v>6.5873555450466599</c:v>
                </c:pt>
                <c:pt idx="172" formatCode="General">
                  <c:v>6.5965878000601998</c:v>
                </c:pt>
                <c:pt idx="173" formatCode="General">
                  <c:v>6.6058200550737496</c:v>
                </c:pt>
                <c:pt idx="174" formatCode="General">
                  <c:v>6.6196684375940702</c:v>
                </c:pt>
                <c:pt idx="175" formatCode="General">
                  <c:v>6.6289006926076199</c:v>
                </c:pt>
                <c:pt idx="176" formatCode="General">
                  <c:v>6.6373635930367003</c:v>
                </c:pt>
                <c:pt idx="177" formatCode="General">
                  <c:v>6.6450571388813202</c:v>
                </c:pt>
                <c:pt idx="178" formatCode="General">
                  <c:v>6.65428939389487</c:v>
                </c:pt>
                <c:pt idx="179" formatCode="General">
                  <c:v>6.6635216489084197</c:v>
                </c:pt>
                <c:pt idx="180" formatCode="General">
                  <c:v>6.67506196767535</c:v>
                </c:pt>
                <c:pt idx="181" formatCode="General">
                  <c:v>6.6835248681044304</c:v>
                </c:pt>
                <c:pt idx="182" formatCode="General">
                  <c:v>6.69121841394906</c:v>
                </c:pt>
                <c:pt idx="183" formatCode="General">
                  <c:v>6.7004506689626</c:v>
                </c:pt>
                <c:pt idx="184" formatCode="General">
                  <c:v>6.7096829239761497</c:v>
                </c:pt>
                <c:pt idx="185" formatCode="General">
                  <c:v>6.7189151789897004</c:v>
                </c:pt>
                <c:pt idx="186" formatCode="General">
                  <c:v>6.7281474340032403</c:v>
                </c:pt>
                <c:pt idx="187" formatCode="General">
                  <c:v>6.7373796890167901</c:v>
                </c:pt>
                <c:pt idx="188" formatCode="General">
                  <c:v>6.7466119440303398</c:v>
                </c:pt>
                <c:pt idx="189" formatCode="General">
                  <c:v>6.7558441990438798</c:v>
                </c:pt>
                <c:pt idx="190" formatCode="General">
                  <c:v>6.7650764540574304</c:v>
                </c:pt>
                <c:pt idx="191" formatCode="General">
                  <c:v>6.7743087090709802</c:v>
                </c:pt>
                <c:pt idx="192" formatCode="General">
                  <c:v>6.7835409640845201</c:v>
                </c:pt>
                <c:pt idx="193" formatCode="General">
                  <c:v>6.7927732190980699</c:v>
                </c:pt>
                <c:pt idx="194" formatCode="General">
                  <c:v>6.8020054741116196</c:v>
                </c:pt>
                <c:pt idx="195" formatCode="General">
                  <c:v>6.8135457928785499</c:v>
                </c:pt>
                <c:pt idx="196" formatCode="General">
                  <c:v>6.8227780478920996</c:v>
                </c:pt>
                <c:pt idx="197" formatCode="General">
                  <c:v>6.8320103029056396</c:v>
                </c:pt>
                <c:pt idx="198" formatCode="General">
                  <c:v>6.8412425579191902</c:v>
                </c:pt>
                <c:pt idx="199" formatCode="General">
                  <c:v>6.8497054583482697</c:v>
                </c:pt>
                <c:pt idx="200" formatCode="General">
                  <c:v>6.8597070679462799</c:v>
                </c:pt>
                <c:pt idx="201" formatCode="General">
                  <c:v>6.8689393229598297</c:v>
                </c:pt>
                <c:pt idx="202" formatCode="General">
                  <c:v>6.8781715779733803</c:v>
                </c:pt>
                <c:pt idx="203" formatCode="General">
                  <c:v>6.8874038329869203</c:v>
                </c:pt>
                <c:pt idx="204" formatCode="General">
                  <c:v>6.89663608800047</c:v>
                </c:pt>
                <c:pt idx="205" formatCode="General">
                  <c:v>6.9081764067674003</c:v>
                </c:pt>
                <c:pt idx="206" formatCode="General">
                  <c:v>6.92202478928772</c:v>
                </c:pt>
                <c:pt idx="207" formatCode="General">
                  <c:v>6.9358731718080397</c:v>
                </c:pt>
                <c:pt idx="208" formatCode="General">
                  <c:v>6.9497215543283604</c:v>
                </c:pt>
                <c:pt idx="209" formatCode="General">
                  <c:v>6.9635699368486801</c:v>
                </c:pt>
                <c:pt idx="210" formatCode="General">
                  <c:v>6.9774183193689998</c:v>
                </c:pt>
                <c:pt idx="211" formatCode="General">
                  <c:v>6.9912667018893204</c:v>
                </c:pt>
                <c:pt idx="212" formatCode="General">
                  <c:v>7.0051150844096401</c:v>
                </c:pt>
                <c:pt idx="213" formatCode="General">
                  <c:v>7.0212715306833502</c:v>
                </c:pt>
                <c:pt idx="214" formatCode="General">
                  <c:v>7.0397360407104399</c:v>
                </c:pt>
                <c:pt idx="215" formatCode="General">
                  <c:v>7.0582005507375403</c:v>
                </c:pt>
                <c:pt idx="216" formatCode="General">
                  <c:v>7.0789731245180203</c:v>
                </c:pt>
                <c:pt idx="217" formatCode="General">
                  <c:v>7.1066698895586597</c:v>
                </c:pt>
                <c:pt idx="218" formatCode="General">
                  <c:v>7.1482150371196198</c:v>
                </c:pt>
                <c:pt idx="219" formatCode="General">
                  <c:v>7.1989924396941198</c:v>
                </c:pt>
                <c:pt idx="220" formatCode="General">
                  <c:v>7.2497698422686296</c:v>
                </c:pt>
                <c:pt idx="221" formatCode="General">
                  <c:v>7.29823918108975</c:v>
                </c:pt>
                <c:pt idx="222" formatCode="General">
                  <c:v>7.3397843286507101</c:v>
                </c:pt>
                <c:pt idx="223" formatCode="General">
                  <c:v>7.3720972211981204</c:v>
                </c:pt>
                <c:pt idx="224" formatCode="General">
                  <c:v>7.3997939862387598</c:v>
                </c:pt>
                <c:pt idx="225" formatCode="General">
                  <c:v>7.4251826875260196</c:v>
                </c:pt>
                <c:pt idx="226" formatCode="General">
                  <c:v>7.4459552613064997</c:v>
                </c:pt>
                <c:pt idx="227" formatCode="General">
                  <c:v>7.4644197713335902</c:v>
                </c:pt>
                <c:pt idx="228" formatCode="General">
                  <c:v>7.48288428136068</c:v>
                </c:pt>
                <c:pt idx="229" formatCode="General">
                  <c:v>7.5013487913877803</c:v>
                </c:pt>
                <c:pt idx="230" formatCode="General">
                  <c:v>7.5175052376614797</c:v>
                </c:pt>
                <c:pt idx="231" formatCode="General">
                  <c:v>7.5313536201818003</c:v>
                </c:pt>
                <c:pt idx="232" formatCode="General">
                  <c:v>7.54520200270212</c:v>
                </c:pt>
              </c:numCache>
            </c:numRef>
          </c:xVal>
          <c:yVal>
            <c:numRef>
              <c:f>'ABS Data - ADC(2)'!$AJ$11:$AJ$322</c:f>
              <c:numCache>
                <c:formatCode>0.00</c:formatCode>
                <c:ptCount val="312"/>
                <c:pt idx="0">
                  <c:v>-2.4696931042314898E-4</c:v>
                </c:pt>
                <c:pt idx="1">
                  <c:v>8.7170315202516683E-5</c:v>
                </c:pt>
                <c:pt idx="2">
                  <c:v>8.7170315202516683E-5</c:v>
                </c:pt>
                <c:pt idx="3">
                  <c:v>8.7170315202516683E-5</c:v>
                </c:pt>
                <c:pt idx="4">
                  <c:v>8.7170315202516683E-5</c:v>
                </c:pt>
                <c:pt idx="5">
                  <c:v>1.4286025280679424E-4</c:v>
                </c:pt>
                <c:pt idx="6">
                  <c:v>3.6562000322390518E-4</c:v>
                </c:pt>
                <c:pt idx="7">
                  <c:v>6.4406969124529358E-4</c:v>
                </c:pt>
                <c:pt idx="8">
                  <c:v>6.4406969124529358E-4</c:v>
                </c:pt>
                <c:pt idx="9">
                  <c:v>6.9975962884957104E-4</c:v>
                </c:pt>
                <c:pt idx="10">
                  <c:v>1.6464885681222829E-3</c:v>
                </c:pt>
                <c:pt idx="11">
                  <c:v>2.6489074449992903E-3</c:v>
                </c:pt>
                <c:pt idx="12">
                  <c:v>4.4309854483361669E-3</c:v>
                </c:pt>
                <c:pt idx="13">
                  <c:v>7.2711722661541805E-3</c:v>
                </c:pt>
                <c:pt idx="14">
                  <c:v>1.1614987399287992E-2</c:v>
                </c:pt>
                <c:pt idx="15">
                  <c:v>1.8186400036592526E-2</c:v>
                </c:pt>
                <c:pt idx="16">
                  <c:v>2.7820759242132464E-2</c:v>
                </c:pt>
                <c:pt idx="17">
                  <c:v>3.9645589326774054E-2</c:v>
                </c:pt>
                <c:pt idx="18">
                  <c:v>5.3250177000685635E-2</c:v>
                </c:pt>
                <c:pt idx="19">
                  <c:v>6.6803715565126529E-2</c:v>
                </c:pt>
                <c:pt idx="20">
                  <c:v>8.0178582246420452E-2</c:v>
                </c:pt>
                <c:pt idx="21">
                  <c:v>9.4860306130161373E-2</c:v>
                </c:pt>
                <c:pt idx="22">
                  <c:v>0.10931741393223189</c:v>
                </c:pt>
                <c:pt idx="23">
                  <c:v>0.12362137440589045</c:v>
                </c:pt>
                <c:pt idx="24">
                  <c:v>0.13755778129136037</c:v>
                </c:pt>
                <c:pt idx="25">
                  <c:v>0.15210677749047696</c:v>
                </c:pt>
                <c:pt idx="26">
                  <c:v>0.16583898793806548</c:v>
                </c:pt>
                <c:pt idx="27">
                  <c:v>0.17911175640041815</c:v>
                </c:pt>
                <c:pt idx="28">
                  <c:v>0.19197613198700617</c:v>
                </c:pt>
                <c:pt idx="29">
                  <c:v>0.20545309688724189</c:v>
                </c:pt>
                <c:pt idx="30">
                  <c:v>0.21913425822535931</c:v>
                </c:pt>
                <c:pt idx="31">
                  <c:v>0.23424479462865255</c:v>
                </c:pt>
                <c:pt idx="32">
                  <c:v>0.24935533103194715</c:v>
                </c:pt>
                <c:pt idx="33">
                  <c:v>0.2642616709973587</c:v>
                </c:pt>
                <c:pt idx="34">
                  <c:v>0.27978060027641671</c:v>
                </c:pt>
                <c:pt idx="35">
                  <c:v>0.29652470818276883</c:v>
                </c:pt>
                <c:pt idx="36">
                  <c:v>0.31306461965123927</c:v>
                </c:pt>
                <c:pt idx="37">
                  <c:v>0.33001292399547444</c:v>
                </c:pt>
                <c:pt idx="38">
                  <c:v>0.34634863902606322</c:v>
                </c:pt>
                <c:pt idx="39">
                  <c:v>0.36350113980818</c:v>
                </c:pt>
                <c:pt idx="40">
                  <c:v>0.38065364059029821</c:v>
                </c:pt>
                <c:pt idx="41">
                  <c:v>0.39780614137241505</c:v>
                </c:pt>
                <c:pt idx="42">
                  <c:v>0.41455024927876721</c:v>
                </c:pt>
                <c:pt idx="43">
                  <c:v>0.43129435718512066</c:v>
                </c:pt>
                <c:pt idx="44">
                  <c:v>0.44803846509147283</c:v>
                </c:pt>
                <c:pt idx="45">
                  <c:v>0.46478257299782627</c:v>
                </c:pt>
                <c:pt idx="46">
                  <c:v>0.48030150227688428</c:v>
                </c:pt>
                <c:pt idx="47">
                  <c:v>0.49561623511806058</c:v>
                </c:pt>
                <c:pt idx="48">
                  <c:v>0.51031837864559038</c:v>
                </c:pt>
                <c:pt idx="49">
                  <c:v>0.52502052217311901</c:v>
                </c:pt>
                <c:pt idx="50">
                  <c:v>0.54033525501429525</c:v>
                </c:pt>
                <c:pt idx="51">
                  <c:v>0.55626257716911798</c:v>
                </c:pt>
                <c:pt idx="52">
                  <c:v>0.57188360466711818</c:v>
                </c:pt>
                <c:pt idx="53">
                  <c:v>0.58615693567509397</c:v>
                </c:pt>
                <c:pt idx="54">
                  <c:v>0.59938886484987097</c:v>
                </c:pt>
                <c:pt idx="55">
                  <c:v>0.61412442233996289</c:v>
                </c:pt>
                <c:pt idx="56">
                  <c:v>0.62013893560122424</c:v>
                </c:pt>
                <c:pt idx="57">
                  <c:v>0.61208477837520536</c:v>
                </c:pt>
                <c:pt idx="58">
                  <c:v>0.59730606118347018</c:v>
                </c:pt>
                <c:pt idx="59">
                  <c:v>0.58428853826847171</c:v>
                </c:pt>
                <c:pt idx="60">
                  <c:v>0.56973954206935362</c:v>
                </c:pt>
                <c:pt idx="61">
                  <c:v>0.55503739854182388</c:v>
                </c:pt>
                <c:pt idx="62">
                  <c:v>0.54176463007947107</c:v>
                </c:pt>
                <c:pt idx="63">
                  <c:v>0.52747087942770732</c:v>
                </c:pt>
                <c:pt idx="64">
                  <c:v>0.51276873590017746</c:v>
                </c:pt>
                <c:pt idx="65">
                  <c:v>0.49867918168629527</c:v>
                </c:pt>
                <c:pt idx="66">
                  <c:v>0.48418123459664975</c:v>
                </c:pt>
                <c:pt idx="67">
                  <c:v>0.46764132312817935</c:v>
                </c:pt>
                <c:pt idx="68">
                  <c:v>0.45130560809759057</c:v>
                </c:pt>
                <c:pt idx="69">
                  <c:v>0.4345615001912384</c:v>
                </c:pt>
                <c:pt idx="70">
                  <c:v>0.41822578516064968</c:v>
                </c:pt>
                <c:pt idx="71">
                  <c:v>0.40127748081641457</c:v>
                </c:pt>
                <c:pt idx="72">
                  <c:v>0.38412498003429768</c:v>
                </c:pt>
                <c:pt idx="73">
                  <c:v>0.36697247925218085</c:v>
                </c:pt>
                <c:pt idx="74">
                  <c:v>0.34981997847006263</c:v>
                </c:pt>
                <c:pt idx="75">
                  <c:v>0.33287167412582747</c:v>
                </c:pt>
                <c:pt idx="76">
                  <c:v>0.31653595909524007</c:v>
                </c:pt>
                <c:pt idx="77">
                  <c:v>0.29979185118888657</c:v>
                </c:pt>
                <c:pt idx="78">
                  <c:v>0.28325193972041751</c:v>
                </c:pt>
                <c:pt idx="79">
                  <c:v>0.26773301044135817</c:v>
                </c:pt>
                <c:pt idx="80">
                  <c:v>0.25262247403806493</c:v>
                </c:pt>
                <c:pt idx="81">
                  <c:v>0.23689934832112389</c:v>
                </c:pt>
                <c:pt idx="82">
                  <c:v>0.22260559766935875</c:v>
                </c:pt>
                <c:pt idx="83">
                  <c:v>0.20892443633124133</c:v>
                </c:pt>
                <c:pt idx="84">
                  <c:v>0.19544747143100694</c:v>
                </c:pt>
                <c:pt idx="85">
                  <c:v>0.17997959126141871</c:v>
                </c:pt>
                <c:pt idx="86">
                  <c:v>0.16405226910659468</c:v>
                </c:pt>
                <c:pt idx="87">
                  <c:v>0.14858438893700779</c:v>
                </c:pt>
                <c:pt idx="88">
                  <c:v>0.1349542767083601</c:v>
                </c:pt>
                <c:pt idx="89">
                  <c:v>0.12095661089152583</c:v>
                </c:pt>
                <c:pt idx="90">
                  <c:v>0.10698957454037297</c:v>
                </c:pt>
                <c:pt idx="91">
                  <c:v>9.1832364665563243E-2</c:v>
                </c:pt>
                <c:pt idx="92">
                  <c:v>7.783032321077353E-2</c:v>
                </c:pt>
                <c:pt idx="93">
                  <c:v>6.4409048248142642E-2</c:v>
                </c:pt>
                <c:pt idx="94">
                  <c:v>5.4551929292185629E-2</c:v>
                </c:pt>
                <c:pt idx="95">
                  <c:v>5.154467266155454E-2</c:v>
                </c:pt>
                <c:pt idx="96">
                  <c:v>5.5053138730624097E-2</c:v>
                </c:pt>
                <c:pt idx="97">
                  <c:v>6.4965947624185408E-2</c:v>
                </c:pt>
                <c:pt idx="98">
                  <c:v>7.8442912524420608E-2</c:v>
                </c:pt>
                <c:pt idx="99">
                  <c:v>9.2795005015579871E-2</c:v>
                </c:pt>
                <c:pt idx="100">
                  <c:v>0.10613194950126706</c:v>
                </c:pt>
                <c:pt idx="101">
                  <c:v>0.11948639653877284</c:v>
                </c:pt>
                <c:pt idx="102">
                  <c:v>0.13333091502719613</c:v>
                </c:pt>
                <c:pt idx="103">
                  <c:v>0.14812494695177197</c:v>
                </c:pt>
                <c:pt idx="104">
                  <c:v>0.16160191185200637</c:v>
                </c:pt>
                <c:pt idx="105">
                  <c:v>0.17584461339430041</c:v>
                </c:pt>
                <c:pt idx="106">
                  <c:v>0.19223137753435895</c:v>
                </c:pt>
                <c:pt idx="107">
                  <c:v>0.20831184701759492</c:v>
                </c:pt>
                <c:pt idx="108">
                  <c:v>0.22321818698300647</c:v>
                </c:pt>
                <c:pt idx="109">
                  <c:v>0.23710354475900558</c:v>
                </c:pt>
                <c:pt idx="110">
                  <c:v>0.25180568828653543</c:v>
                </c:pt>
                <c:pt idx="111">
                  <c:v>0.26630363537618235</c:v>
                </c:pt>
                <c:pt idx="112">
                  <c:v>0.28120997534159387</c:v>
                </c:pt>
                <c:pt idx="113">
                  <c:v>0.29693310105853488</c:v>
                </c:pt>
                <c:pt idx="114">
                  <c:v>0.31326881608912233</c:v>
                </c:pt>
                <c:pt idx="115">
                  <c:v>0.329400334681828</c:v>
                </c:pt>
                <c:pt idx="116">
                  <c:v>0.34338779067676928</c:v>
                </c:pt>
                <c:pt idx="117">
                  <c:v>0.3559458716065334</c:v>
                </c:pt>
                <c:pt idx="118">
                  <c:v>0.36972913116359168</c:v>
                </c:pt>
                <c:pt idx="119">
                  <c:v>0.38371658715853296</c:v>
                </c:pt>
                <c:pt idx="120">
                  <c:v>0.39923551643759225</c:v>
                </c:pt>
                <c:pt idx="121">
                  <c:v>0.41720480297123858</c:v>
                </c:pt>
                <c:pt idx="122">
                  <c:v>0.43282583046923878</c:v>
                </c:pt>
                <c:pt idx="123">
                  <c:v>0.44905944728088532</c:v>
                </c:pt>
                <c:pt idx="124">
                  <c:v>0.46519096587359099</c:v>
                </c:pt>
                <c:pt idx="125">
                  <c:v>0.48009730583900256</c:v>
                </c:pt>
                <c:pt idx="126">
                  <c:v>0.49592252977488444</c:v>
                </c:pt>
                <c:pt idx="127">
                  <c:v>0.50878690536147242</c:v>
                </c:pt>
                <c:pt idx="128">
                  <c:v>0.52165128094806046</c:v>
                </c:pt>
                <c:pt idx="129">
                  <c:v>0.53788489775970694</c:v>
                </c:pt>
                <c:pt idx="130">
                  <c:v>0.553812219914531</c:v>
                </c:pt>
                <c:pt idx="131">
                  <c:v>0.56667659550111904</c:v>
                </c:pt>
                <c:pt idx="132">
                  <c:v>0.58260391765594166</c:v>
                </c:pt>
                <c:pt idx="133">
                  <c:v>0.59883753446758825</c:v>
                </c:pt>
                <c:pt idx="134">
                  <c:v>0.61445856196558846</c:v>
                </c:pt>
                <c:pt idx="135">
                  <c:v>0.63099847343405879</c:v>
                </c:pt>
                <c:pt idx="136">
                  <c:v>0.64631320627523514</c:v>
                </c:pt>
                <c:pt idx="137">
                  <c:v>0.66469088568464618</c:v>
                </c:pt>
                <c:pt idx="138">
                  <c:v>0.68306856509405844</c:v>
                </c:pt>
                <c:pt idx="139">
                  <c:v>0.69838329793523346</c:v>
                </c:pt>
                <c:pt idx="140">
                  <c:v>0.71390222721429275</c:v>
                </c:pt>
                <c:pt idx="141">
                  <c:v>0.73146312087217435</c:v>
                </c:pt>
                <c:pt idx="142">
                  <c:v>0.74881981809217424</c:v>
                </c:pt>
                <c:pt idx="143">
                  <c:v>0.7659723188742924</c:v>
                </c:pt>
                <c:pt idx="144">
                  <c:v>0.78271642678064446</c:v>
                </c:pt>
                <c:pt idx="145">
                  <c:v>0.79905214181123196</c:v>
                </c:pt>
                <c:pt idx="146">
                  <c:v>0.81457107109029137</c:v>
                </c:pt>
                <c:pt idx="147">
                  <c:v>0.83029419680723238</c:v>
                </c:pt>
                <c:pt idx="148">
                  <c:v>0.84581312608629022</c:v>
                </c:pt>
                <c:pt idx="149">
                  <c:v>0.8594942874244077</c:v>
                </c:pt>
                <c:pt idx="150">
                  <c:v>0.87649364087811388</c:v>
                </c:pt>
                <c:pt idx="151">
                  <c:v>0.89155312817193733</c:v>
                </c:pt>
                <c:pt idx="152">
                  <c:v>0.90559163327634851</c:v>
                </c:pt>
                <c:pt idx="153">
                  <c:v>0.92105951344593662</c:v>
                </c:pt>
                <c:pt idx="154">
                  <c:v>0.93606795163028911</c:v>
                </c:pt>
                <c:pt idx="155">
                  <c:v>0.95028002370690134</c:v>
                </c:pt>
                <c:pt idx="156">
                  <c:v>0.96461461364624235</c:v>
                </c:pt>
                <c:pt idx="157">
                  <c:v>0.97903671634467537</c:v>
                </c:pt>
                <c:pt idx="158">
                  <c:v>0.99353996723790383</c:v>
                </c:pt>
                <c:pt idx="159">
                  <c:v>1</c:v>
                </c:pt>
                <c:pt idx="160">
                  <c:v>0.99297749886810038</c:v>
                </c:pt>
                <c:pt idx="161">
                  <c:v>0.97833661427193552</c:v>
                </c:pt>
                <c:pt idx="162">
                  <c:v>0.96449209578351214</c:v>
                </c:pt>
                <c:pt idx="163">
                  <c:v>0.94939176920211299</c:v>
                </c:pt>
                <c:pt idx="164">
                  <c:v>0.93300500506205442</c:v>
                </c:pt>
                <c:pt idx="165">
                  <c:v>0.91891545084817228</c:v>
                </c:pt>
                <c:pt idx="166">
                  <c:v>0.90503009307217186</c:v>
                </c:pt>
                <c:pt idx="167">
                  <c:v>0.88910277091734913</c:v>
                </c:pt>
                <c:pt idx="168">
                  <c:v>0.87276705588676029</c:v>
                </c:pt>
                <c:pt idx="169">
                  <c:v>0.85622714441828984</c:v>
                </c:pt>
                <c:pt idx="170">
                  <c:v>0.8420354919854669</c:v>
                </c:pt>
                <c:pt idx="171">
                  <c:v>0.82886482174205511</c:v>
                </c:pt>
                <c:pt idx="172">
                  <c:v>0.81569415149864466</c:v>
                </c:pt>
                <c:pt idx="173">
                  <c:v>0.80083886064270282</c:v>
                </c:pt>
                <c:pt idx="174">
                  <c:v>0.78261432856170365</c:v>
                </c:pt>
                <c:pt idx="175">
                  <c:v>0.76944365831829187</c:v>
                </c:pt>
                <c:pt idx="176">
                  <c:v>0.75474151479076323</c:v>
                </c:pt>
                <c:pt idx="177">
                  <c:v>0.74126454989052759</c:v>
                </c:pt>
                <c:pt idx="178">
                  <c:v>0.72656240636299774</c:v>
                </c:pt>
                <c:pt idx="179">
                  <c:v>0.71155396817864536</c:v>
                </c:pt>
                <c:pt idx="180">
                  <c:v>0.69593294068064648</c:v>
                </c:pt>
                <c:pt idx="181">
                  <c:v>0.68000561852582242</c:v>
                </c:pt>
                <c:pt idx="182">
                  <c:v>0.66652865362558811</c:v>
                </c:pt>
                <c:pt idx="183">
                  <c:v>0.65075447879917603</c:v>
                </c:pt>
                <c:pt idx="184">
                  <c:v>0.63543974595799968</c:v>
                </c:pt>
                <c:pt idx="185">
                  <c:v>0.61997186578841146</c:v>
                </c:pt>
                <c:pt idx="186">
                  <c:v>0.60419769096200071</c:v>
                </c:pt>
                <c:pt idx="187">
                  <c:v>0.58888295812082447</c:v>
                </c:pt>
                <c:pt idx="188">
                  <c:v>0.57341507795123614</c:v>
                </c:pt>
                <c:pt idx="189">
                  <c:v>0.55764090312482406</c:v>
                </c:pt>
                <c:pt idx="190">
                  <c:v>0.54232617028364771</c:v>
                </c:pt>
                <c:pt idx="191">
                  <c:v>0.5268582901140596</c:v>
                </c:pt>
                <c:pt idx="192">
                  <c:v>0.51108411528764874</c:v>
                </c:pt>
                <c:pt idx="193">
                  <c:v>0.49607567710329642</c:v>
                </c:pt>
                <c:pt idx="194">
                  <c:v>0.48045464960529621</c:v>
                </c:pt>
                <c:pt idx="195">
                  <c:v>0.46559935874935571</c:v>
                </c:pt>
                <c:pt idx="196">
                  <c:v>0.45089721522182591</c:v>
                </c:pt>
                <c:pt idx="197">
                  <c:v>0.43619507169429733</c:v>
                </c:pt>
                <c:pt idx="198">
                  <c:v>0.42149292816676742</c:v>
                </c:pt>
                <c:pt idx="199">
                  <c:v>0.40597399888770946</c:v>
                </c:pt>
                <c:pt idx="200">
                  <c:v>0.39392640905265092</c:v>
                </c:pt>
                <c:pt idx="201">
                  <c:v>0.38075573880923913</c:v>
                </c:pt>
                <c:pt idx="202">
                  <c:v>0.36758506856582723</c:v>
                </c:pt>
                <c:pt idx="203">
                  <c:v>0.35441439832241539</c:v>
                </c:pt>
                <c:pt idx="204">
                  <c:v>0.34124372807900355</c:v>
                </c:pt>
                <c:pt idx="205">
                  <c:v>0.32572479879994554</c:v>
                </c:pt>
                <c:pt idx="206">
                  <c:v>0.30877649445571037</c:v>
                </c:pt>
                <c:pt idx="207">
                  <c:v>0.29203238654935826</c:v>
                </c:pt>
                <c:pt idx="208">
                  <c:v>0.27508408220512309</c:v>
                </c:pt>
                <c:pt idx="209">
                  <c:v>0.25936095648818208</c:v>
                </c:pt>
                <c:pt idx="210">
                  <c:v>0.24567979515006469</c:v>
                </c:pt>
                <c:pt idx="211">
                  <c:v>0.23199863381194727</c:v>
                </c:pt>
                <c:pt idx="212">
                  <c:v>0.21852166891171154</c:v>
                </c:pt>
                <c:pt idx="213">
                  <c:v>0.20478945846412439</c:v>
                </c:pt>
                <c:pt idx="214">
                  <c:v>0.1911593462354767</c:v>
                </c:pt>
                <c:pt idx="215">
                  <c:v>0.17752923400683038</c:v>
                </c:pt>
                <c:pt idx="216">
                  <c:v>0.16481800574865438</c:v>
                </c:pt>
                <c:pt idx="217">
                  <c:v>0.15072845153477221</c:v>
                </c:pt>
                <c:pt idx="218">
                  <c:v>0.13602630800724236</c:v>
                </c:pt>
                <c:pt idx="219">
                  <c:v>0.12672608842732891</c:v>
                </c:pt>
                <c:pt idx="220">
                  <c:v>0.12667039848972458</c:v>
                </c:pt>
                <c:pt idx="221">
                  <c:v>0.1353524597622309</c:v>
                </c:pt>
                <c:pt idx="222">
                  <c:v>0.14858438893700779</c:v>
                </c:pt>
                <c:pt idx="223">
                  <c:v>0.16338863068347717</c:v>
                </c:pt>
                <c:pt idx="224">
                  <c:v>0.17819287242994789</c:v>
                </c:pt>
                <c:pt idx="225">
                  <c:v>0.1933646677646062</c:v>
                </c:pt>
                <c:pt idx="226">
                  <c:v>0.20693352106188881</c:v>
                </c:pt>
                <c:pt idx="227">
                  <c:v>0.22056363329053513</c:v>
                </c:pt>
                <c:pt idx="228">
                  <c:v>0.23526577681806501</c:v>
                </c:pt>
                <c:pt idx="229">
                  <c:v>0.24996792034559354</c:v>
                </c:pt>
                <c:pt idx="230">
                  <c:v>0.26385327812159398</c:v>
                </c:pt>
                <c:pt idx="231">
                  <c:v>0.27651345727029897</c:v>
                </c:pt>
                <c:pt idx="232">
                  <c:v>0.28896943998112218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DEA-4ADB-8B25-673A9081521F}"/>
            </c:ext>
          </c:extLst>
        </c:ser>
        <c:ser>
          <c:idx val="2"/>
          <c:order val="3"/>
          <c:tx>
            <c:v>CH3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'ABS Data - ADC(2)'!$AM$11:$AM$924</c:f>
              <c:numCache>
                <c:formatCode>0.00</c:formatCode>
                <c:ptCount val="914"/>
                <c:pt idx="0">
                  <c:v>2.9818553057349901</c:v>
                </c:pt>
                <c:pt idx="1">
                  <c:v>3.02610180420064</c:v>
                </c:pt>
                <c:pt idx="2">
                  <c:v>3.0703483026663001</c:v>
                </c:pt>
                <c:pt idx="3">
                  <c:v>3.11459480113195</c:v>
                </c:pt>
                <c:pt idx="4">
                  <c:v>3.1588412995975998</c:v>
                </c:pt>
                <c:pt idx="5">
                  <c:v>3.2030877980632599</c:v>
                </c:pt>
                <c:pt idx="6">
                  <c:v>3.2473342965289098</c:v>
                </c:pt>
                <c:pt idx="7">
                  <c:v>3.2915807949945601</c:v>
                </c:pt>
                <c:pt idx="8">
                  <c:v>3.3358272934602198</c:v>
                </c:pt>
                <c:pt idx="9">
                  <c:v>3.3800737919258701</c:v>
                </c:pt>
                <c:pt idx="10">
                  <c:v>3.42432029039152</c:v>
                </c:pt>
                <c:pt idx="11">
                  <c:v>3.4685667888571801</c:v>
                </c:pt>
                <c:pt idx="12">
                  <c:v>3.5128132873228299</c:v>
                </c:pt>
                <c:pt idx="13">
                  <c:v>3.5570597857884798</c:v>
                </c:pt>
                <c:pt idx="14">
                  <c:v>3.6013062842541399</c:v>
                </c:pt>
                <c:pt idx="15">
                  <c:v>3.6455527827197902</c:v>
                </c:pt>
                <c:pt idx="16">
                  <c:v>3.6897992811854401</c:v>
                </c:pt>
                <c:pt idx="17">
                  <c:v>3.73035857144562</c:v>
                </c:pt>
                <c:pt idx="18">
                  <c:v>3.76354344529486</c:v>
                </c:pt>
                <c:pt idx="19">
                  <c:v>3.7911975068358998</c:v>
                </c:pt>
                <c:pt idx="20">
                  <c:v>3.81516436017146</c:v>
                </c:pt>
                <c:pt idx="21">
                  <c:v>3.83728760940429</c:v>
                </c:pt>
                <c:pt idx="22">
                  <c:v>3.8575672545343802</c:v>
                </c:pt>
                <c:pt idx="23">
                  <c:v>3.8760032955617301</c:v>
                </c:pt>
                <c:pt idx="24">
                  <c:v>3.8925957324863498</c:v>
                </c:pt>
                <c:pt idx="25">
                  <c:v>3.9073445653082399</c:v>
                </c:pt>
                <c:pt idx="26">
                  <c:v>3.9220933981301198</c:v>
                </c:pt>
                <c:pt idx="27">
                  <c:v>3.9368422309520099</c:v>
                </c:pt>
                <c:pt idx="28">
                  <c:v>3.9497474596711601</c:v>
                </c:pt>
                <c:pt idx="29">
                  <c:v>3.9626526883903002</c:v>
                </c:pt>
                <c:pt idx="30">
                  <c:v>3.9755579171094499</c:v>
                </c:pt>
                <c:pt idx="31">
                  <c:v>3.9866195417258701</c:v>
                </c:pt>
                <c:pt idx="32">
                  <c:v>3.99768116634228</c:v>
                </c:pt>
                <c:pt idx="33">
                  <c:v>4.0087427909586903</c:v>
                </c:pt>
                <c:pt idx="34">
                  <c:v>4.01980441557511</c:v>
                </c:pt>
                <c:pt idx="35">
                  <c:v>4.03086604019152</c:v>
                </c:pt>
                <c:pt idx="36">
                  <c:v>4.0419276648079299</c:v>
                </c:pt>
                <c:pt idx="37">
                  <c:v>4.0529892894243504</c:v>
                </c:pt>
                <c:pt idx="38">
                  <c:v>4.0640509140407604</c:v>
                </c:pt>
                <c:pt idx="39">
                  <c:v>4.0751125386571703</c:v>
                </c:pt>
                <c:pt idx="40">
                  <c:v>4.08617416327359</c:v>
                </c:pt>
                <c:pt idx="41">
                  <c:v>4.0972357878899999</c:v>
                </c:pt>
                <c:pt idx="42">
                  <c:v>4.1082974125064098</c:v>
                </c:pt>
                <c:pt idx="43">
                  <c:v>4.1193590371228304</c:v>
                </c:pt>
                <c:pt idx="44">
                  <c:v>4.1304206617392403</c:v>
                </c:pt>
                <c:pt idx="45">
                  <c:v>4.1414822863556502</c:v>
                </c:pt>
                <c:pt idx="46">
                  <c:v>4.1525439109720699</c:v>
                </c:pt>
                <c:pt idx="47">
                  <c:v>4.1636055355884798</c:v>
                </c:pt>
                <c:pt idx="48">
                  <c:v>4.1746671602048897</c:v>
                </c:pt>
                <c:pt idx="49">
                  <c:v>4.1857287848213103</c:v>
                </c:pt>
                <c:pt idx="50">
                  <c:v>4.1967904094377202</c:v>
                </c:pt>
                <c:pt idx="51">
                  <c:v>4.2078520340541301</c:v>
                </c:pt>
                <c:pt idx="52">
                  <c:v>4.2207572627732803</c:v>
                </c:pt>
                <c:pt idx="53">
                  <c:v>4.2444948596401098</c:v>
                </c:pt>
                <c:pt idx="54">
                  <c:v>4.2659852654956998</c:v>
                </c:pt>
                <c:pt idx="55">
                  <c:v>4.2870720844427996</c:v>
                </c:pt>
                <c:pt idx="56">
                  <c:v>4.3051045385616504</c:v>
                </c:pt>
                <c:pt idx="57">
                  <c:v>4.3278606311717098</c:v>
                </c:pt>
                <c:pt idx="58">
                  <c:v>4.3571839663757101</c:v>
                </c:pt>
                <c:pt idx="59">
                  <c:v>4.3883509056824499</c:v>
                </c:pt>
                <c:pt idx="60">
                  <c:v>4.4062090293615404</c:v>
                </c:pt>
                <c:pt idx="61">
                  <c:v>4.4287358655028699</c:v>
                </c:pt>
                <c:pt idx="62">
                  <c:v>4.4606550525976401</c:v>
                </c:pt>
                <c:pt idx="63">
                  <c:v>4.4862362535672</c:v>
                </c:pt>
                <c:pt idx="64">
                  <c:v>4.5009850863890897</c:v>
                </c:pt>
                <c:pt idx="65">
                  <c:v>4.5157339192109696</c:v>
                </c:pt>
                <c:pt idx="66">
                  <c:v>4.5286391479301198</c:v>
                </c:pt>
                <c:pt idx="67">
                  <c:v>4.5397007725465297</c:v>
                </c:pt>
                <c:pt idx="68">
                  <c:v>4.5507623971629503</c:v>
                </c:pt>
                <c:pt idx="69">
                  <c:v>4.5618240217793602</c:v>
                </c:pt>
                <c:pt idx="70">
                  <c:v>4.5728856463957701</c:v>
                </c:pt>
                <c:pt idx="71">
                  <c:v>4.5839472710121898</c:v>
                </c:pt>
                <c:pt idx="72">
                  <c:v>4.5950088956285997</c:v>
                </c:pt>
                <c:pt idx="73">
                  <c:v>4.6060705202450096</c:v>
                </c:pt>
                <c:pt idx="74">
                  <c:v>4.6171321448614302</c:v>
                </c:pt>
                <c:pt idx="75">
                  <c:v>4.6281937694778401</c:v>
                </c:pt>
                <c:pt idx="76">
                  <c:v>4.63925539409425</c:v>
                </c:pt>
                <c:pt idx="77">
                  <c:v>4.6503170187106697</c:v>
                </c:pt>
                <c:pt idx="78">
                  <c:v>4.6613786433270796</c:v>
                </c:pt>
                <c:pt idx="79" formatCode="General">
                  <c:v>4.6724402679434904</c:v>
                </c:pt>
                <c:pt idx="80" formatCode="General">
                  <c:v>4.6835018925599101</c:v>
                </c:pt>
                <c:pt idx="81" formatCode="General">
                  <c:v>4.69456351717632</c:v>
                </c:pt>
                <c:pt idx="82" formatCode="General">
                  <c:v>4.7056251417927299</c:v>
                </c:pt>
                <c:pt idx="83" formatCode="General">
                  <c:v>4.7166867664091496</c:v>
                </c:pt>
                <c:pt idx="84" formatCode="General">
                  <c:v>4.7277483910255604</c:v>
                </c:pt>
                <c:pt idx="85" formatCode="General">
                  <c:v>4.7388100156419704</c:v>
                </c:pt>
                <c:pt idx="86" formatCode="General">
                  <c:v>4.74987164025839</c:v>
                </c:pt>
                <c:pt idx="87" formatCode="General">
                  <c:v>4.7609332648748</c:v>
                </c:pt>
                <c:pt idx="88" formatCode="General">
                  <c:v>4.7738384935939502</c:v>
                </c:pt>
                <c:pt idx="89" formatCode="General">
                  <c:v>4.7885873264158301</c:v>
                </c:pt>
                <c:pt idx="90" formatCode="General">
                  <c:v>4.8033361592377197</c:v>
                </c:pt>
                <c:pt idx="91" formatCode="General">
                  <c:v>4.8180849920595996</c:v>
                </c:pt>
                <c:pt idx="92" formatCode="General">
                  <c:v>4.8328338248814902</c:v>
                </c:pt>
                <c:pt idx="93" formatCode="General">
                  <c:v>4.84758265770337</c:v>
                </c:pt>
                <c:pt idx="94" formatCode="General">
                  <c:v>4.8641750946279902</c:v>
                </c:pt>
                <c:pt idx="95" formatCode="General">
                  <c:v>4.8826111356553499</c:v>
                </c:pt>
                <c:pt idx="96" formatCode="General">
                  <c:v>4.9028907807854401</c:v>
                </c:pt>
                <c:pt idx="97" formatCode="General">
                  <c:v>4.9250140300182697</c:v>
                </c:pt>
                <c:pt idx="98" formatCode="General">
                  <c:v>4.9508244874565603</c:v>
                </c:pt>
                <c:pt idx="99" formatCode="General">
                  <c:v>4.9840093613057999</c:v>
                </c:pt>
                <c:pt idx="100" formatCode="General">
                  <c:v>5.0245686515659802</c:v>
                </c:pt>
                <c:pt idx="101" formatCode="General">
                  <c:v>5.0688151500316403</c:v>
                </c:pt>
                <c:pt idx="102" formatCode="General">
                  <c:v>5.1130616484972897</c:v>
                </c:pt>
                <c:pt idx="103" formatCode="General">
                  <c:v>5.15730814696294</c:v>
                </c:pt>
                <c:pt idx="104" formatCode="General">
                  <c:v>5.2015546454286001</c:v>
                </c:pt>
                <c:pt idx="105" formatCode="General">
                  <c:v>5.2458011438942496</c:v>
                </c:pt>
                <c:pt idx="106" formatCode="General">
                  <c:v>5.2900476423598999</c:v>
                </c:pt>
                <c:pt idx="107" formatCode="General">
                  <c:v>5.33429414082556</c:v>
                </c:pt>
                <c:pt idx="108" formatCode="General">
                  <c:v>5.3785406392912103</c:v>
                </c:pt>
                <c:pt idx="109" formatCode="General">
                  <c:v>5.4190999295513897</c:v>
                </c:pt>
                <c:pt idx="110" formatCode="General">
                  <c:v>5.4522848034006302</c:v>
                </c:pt>
                <c:pt idx="111" formatCode="General">
                  <c:v>5.4817824690443997</c:v>
                </c:pt>
                <c:pt idx="112" formatCode="General">
                  <c:v>5.5094365305854396</c:v>
                </c:pt>
                <c:pt idx="113" formatCode="General">
                  <c:v>5.5334033839209997</c:v>
                </c:pt>
                <c:pt idx="114" formatCode="General">
                  <c:v>5.5555266331538196</c:v>
                </c:pt>
                <c:pt idx="115" formatCode="General">
                  <c:v>5.5758062782839204</c:v>
                </c:pt>
                <c:pt idx="116" formatCode="General">
                  <c:v>5.5942423193112703</c:v>
                </c:pt>
                <c:pt idx="117" formatCode="General">
                  <c:v>5.6126783603386299</c:v>
                </c:pt>
                <c:pt idx="118" formatCode="General">
                  <c:v>5.6311144013659797</c:v>
                </c:pt>
                <c:pt idx="119" formatCode="General">
                  <c:v>5.6477068382905999</c:v>
                </c:pt>
                <c:pt idx="120" formatCode="General">
                  <c:v>5.6624556711124896</c:v>
                </c:pt>
                <c:pt idx="121" formatCode="General">
                  <c:v>5.6772045039343704</c:v>
                </c:pt>
                <c:pt idx="122" formatCode="General">
                  <c:v>5.69195333675626</c:v>
                </c:pt>
                <c:pt idx="123" formatCode="General">
                  <c:v>5.7067021695781399</c:v>
                </c:pt>
                <c:pt idx="124" formatCode="General">
                  <c:v>5.7214510024000198</c:v>
                </c:pt>
                <c:pt idx="125" formatCode="General">
                  <c:v>5.7361998352219103</c:v>
                </c:pt>
                <c:pt idx="126" formatCode="General">
                  <c:v>5.7509486680437902</c:v>
                </c:pt>
                <c:pt idx="127" formatCode="General">
                  <c:v>5.7638538967629396</c:v>
                </c:pt>
                <c:pt idx="128" formatCode="General">
                  <c:v>5.7859771459957701</c:v>
                </c:pt>
                <c:pt idx="129" formatCode="General">
                  <c:v>5.8025695829203903</c:v>
                </c:pt>
                <c:pt idx="130" formatCode="General">
                  <c:v>5.8173184157422702</c:v>
                </c:pt>
                <c:pt idx="131" formatCode="General">
                  <c:v>5.8320672485641598</c:v>
                </c:pt>
                <c:pt idx="132" formatCode="General">
                  <c:v>5.8468160813860397</c:v>
                </c:pt>
                <c:pt idx="133" formatCode="General">
                  <c:v>5.8634085183106599</c:v>
                </c:pt>
                <c:pt idx="134" formatCode="General">
                  <c:v>5.8818445593380204</c:v>
                </c:pt>
                <c:pt idx="135" formatCode="General">
                  <c:v>5.9002806003653703</c:v>
                </c:pt>
                <c:pt idx="136" formatCode="General">
                  <c:v>5.9254582144264401</c:v>
                </c:pt>
                <c:pt idx="137" formatCode="General">
                  <c:v>5.9479850505677598</c:v>
                </c:pt>
                <c:pt idx="138" formatCode="General">
                  <c:v>5.9741990949145602</c:v>
                </c:pt>
                <c:pt idx="139" formatCode="General">
                  <c:v>6.0047331908440702</c:v>
                </c:pt>
                <c:pt idx="140" formatCode="General">
                  <c:v>6.0422381162760104</c:v>
                </c:pt>
                <c:pt idx="141" formatCode="General">
                  <c:v>6.0797430417079603</c:v>
                </c:pt>
                <c:pt idx="142" formatCode="General">
                  <c:v>6.1094699638204597</c:v>
                </c:pt>
                <c:pt idx="143" formatCode="General">
                  <c:v>6.1389676294642301</c:v>
                </c:pt>
                <c:pt idx="144" formatCode="General">
                  <c:v>6.1692724689249996</c:v>
                </c:pt>
                <c:pt idx="145" formatCode="General">
                  <c:v>6.2044752773167398</c:v>
                </c:pt>
                <c:pt idx="146" formatCode="General">
                  <c:v>6.2265985265495702</c:v>
                </c:pt>
                <c:pt idx="147" formatCode="General">
                  <c:v>6.2487217757823901</c:v>
                </c:pt>
                <c:pt idx="148" formatCode="General">
                  <c:v>6.2708450250152197</c:v>
                </c:pt>
                <c:pt idx="149" formatCode="General">
                  <c:v>6.2929682742480502</c:v>
                </c:pt>
                <c:pt idx="150" formatCode="General">
                  <c:v>6.3169351275836103</c:v>
                </c:pt>
                <c:pt idx="151" formatCode="General">
                  <c:v>6.3599159392947904</c:v>
                </c:pt>
                <c:pt idx="152" formatCode="General">
                  <c:v>6.3882028442130601</c:v>
                </c:pt>
                <c:pt idx="153" formatCode="General">
                  <c:v>6.42939497785048</c:v>
                </c:pt>
                <c:pt idx="154" formatCode="General">
                  <c:v>6.4654598860881896</c:v>
                </c:pt>
                <c:pt idx="155" formatCode="General">
                  <c:v>6.4927103607207197</c:v>
                </c:pt>
                <c:pt idx="156" formatCode="General">
                  <c:v>6.51973157888452</c:v>
                </c:pt>
                <c:pt idx="157" formatCode="General">
                  <c:v>6.5363240158091402</c:v>
                </c:pt>
                <c:pt idx="158" formatCode="General">
                  <c:v>6.5455420363228196</c:v>
                </c:pt>
              </c:numCache>
            </c:numRef>
          </c:xVal>
          <c:yVal>
            <c:numRef>
              <c:f>'ABS Data - ADC(2)'!$AP$11:$AP$924</c:f>
              <c:numCache>
                <c:formatCode>0.00</c:formatCode>
                <c:ptCount val="914"/>
                <c:pt idx="0">
                  <c:v>1.9415312998504174E-4</c:v>
                </c:pt>
                <c:pt idx="1">
                  <c:v>1.1511869278871616E-3</c:v>
                </c:pt>
                <c:pt idx="2">
                  <c:v>1.1511869278871616E-3</c:v>
                </c:pt>
                <c:pt idx="3">
                  <c:v>1.1511869278871616E-3</c:v>
                </c:pt>
                <c:pt idx="4">
                  <c:v>1.1511869278871616E-3</c:v>
                </c:pt>
                <c:pt idx="5">
                  <c:v>1.1511869278871616E-3</c:v>
                </c:pt>
                <c:pt idx="6">
                  <c:v>1.1511869278871616E-3</c:v>
                </c:pt>
                <c:pt idx="7">
                  <c:v>1.1511869278871616E-3</c:v>
                </c:pt>
                <c:pt idx="8">
                  <c:v>1.298422896795283E-3</c:v>
                </c:pt>
                <c:pt idx="9">
                  <c:v>2.4763106480594483E-3</c:v>
                </c:pt>
                <c:pt idx="10">
                  <c:v>3.3597264615078982E-3</c:v>
                </c:pt>
                <c:pt idx="11">
                  <c:v>5.421030026220265E-3</c:v>
                </c:pt>
                <c:pt idx="12">
                  <c:v>8.4393673888350316E-3</c:v>
                </c:pt>
                <c:pt idx="13">
                  <c:v>1.3371772347254288E-2</c:v>
                </c:pt>
                <c:pt idx="14">
                  <c:v>2.0880806761563928E-2</c:v>
                </c:pt>
                <c:pt idx="15">
                  <c:v>3.1923504429666481E-2</c:v>
                </c:pt>
                <c:pt idx="16">
                  <c:v>4.8045843025096673E-2</c:v>
                </c:pt>
                <c:pt idx="17">
                  <c:v>6.8202447168606697E-2</c:v>
                </c:pt>
                <c:pt idx="18">
                  <c:v>8.9382341296027776E-2</c:v>
                </c:pt>
                <c:pt idx="19">
                  <c:v>0.11119955683172196</c:v>
                </c:pt>
                <c:pt idx="20">
                  <c:v>0.13336908700730332</c:v>
                </c:pt>
                <c:pt idx="21">
                  <c:v>0.15589619025023291</c:v>
                </c:pt>
                <c:pt idx="22">
                  <c:v>0.17995454756980611</c:v>
                </c:pt>
                <c:pt idx="23">
                  <c:v>0.20310004188214889</c:v>
                </c:pt>
                <c:pt idx="24">
                  <c:v>0.22620136540381985</c:v>
                </c:pt>
                <c:pt idx="25">
                  <c:v>0.24806590678666199</c:v>
                </c:pt>
                <c:pt idx="26">
                  <c:v>0.27103471793631506</c:v>
                </c:pt>
                <c:pt idx="27">
                  <c:v>0.29532865280614212</c:v>
                </c:pt>
                <c:pt idx="28">
                  <c:v>0.31800299201797827</c:v>
                </c:pt>
                <c:pt idx="29">
                  <c:v>0.34104542115208797</c:v>
                </c:pt>
                <c:pt idx="30">
                  <c:v>0.36511850206854984</c:v>
                </c:pt>
                <c:pt idx="31">
                  <c:v>0.38632048159130838</c:v>
                </c:pt>
                <c:pt idx="32">
                  <c:v>0.40899482080314453</c:v>
                </c:pt>
                <c:pt idx="33">
                  <c:v>0.43078574420153465</c:v>
                </c:pt>
                <c:pt idx="34">
                  <c:v>0.45375455535118769</c:v>
                </c:pt>
                <c:pt idx="35">
                  <c:v>0.4773123103764747</c:v>
                </c:pt>
                <c:pt idx="36">
                  <c:v>0.50116453733957622</c:v>
                </c:pt>
                <c:pt idx="37">
                  <c:v>0.52531123624049236</c:v>
                </c:pt>
                <c:pt idx="38">
                  <c:v>0.54945793514141095</c:v>
                </c:pt>
                <c:pt idx="39">
                  <c:v>0.57389910598014637</c:v>
                </c:pt>
                <c:pt idx="40">
                  <c:v>0.59863474875669642</c:v>
                </c:pt>
                <c:pt idx="41">
                  <c:v>0.62337039153324636</c:v>
                </c:pt>
                <c:pt idx="42">
                  <c:v>0.64751709043416261</c:v>
                </c:pt>
                <c:pt idx="43">
                  <c:v>0.67225273321071266</c:v>
                </c:pt>
                <c:pt idx="44">
                  <c:v>0.6969883759872626</c:v>
                </c:pt>
                <c:pt idx="45">
                  <c:v>0.72025165907473276</c:v>
                </c:pt>
                <c:pt idx="46">
                  <c:v>0.74380941410001977</c:v>
                </c:pt>
                <c:pt idx="47">
                  <c:v>0.76677822524967276</c:v>
                </c:pt>
                <c:pt idx="48">
                  <c:v>0.78974703639932586</c:v>
                </c:pt>
                <c:pt idx="49">
                  <c:v>0.81094901592208202</c:v>
                </c:pt>
                <c:pt idx="50">
                  <c:v>0.83156205156920915</c:v>
                </c:pt>
                <c:pt idx="51">
                  <c:v>0.85188061527851677</c:v>
                </c:pt>
                <c:pt idx="52">
                  <c:v>0.87484942642816987</c:v>
                </c:pt>
                <c:pt idx="53">
                  <c:v>0.91073991033100798</c:v>
                </c:pt>
                <c:pt idx="54">
                  <c:v>0.93840272623035548</c:v>
                </c:pt>
                <c:pt idx="55">
                  <c:v>0.95994136499186555</c:v>
                </c:pt>
                <c:pt idx="56">
                  <c:v>0.97767734877607393</c:v>
                </c:pt>
                <c:pt idx="57">
                  <c:v>0.99369746136200365</c:v>
                </c:pt>
                <c:pt idx="58">
                  <c:v>1</c:v>
                </c:pt>
                <c:pt idx="59">
                  <c:v>0.99800146070842222</c:v>
                </c:pt>
                <c:pt idx="60">
                  <c:v>0.98744107700441386</c:v>
                </c:pt>
                <c:pt idx="61">
                  <c:v>0.97255269788934051</c:v>
                </c:pt>
                <c:pt idx="62">
                  <c:v>0.93842904561339924</c:v>
                </c:pt>
                <c:pt idx="63">
                  <c:v>0.90488556408541077</c:v>
                </c:pt>
                <c:pt idx="64">
                  <c:v>0.88191675293575766</c:v>
                </c:pt>
                <c:pt idx="65">
                  <c:v>0.85872708783274188</c:v>
                </c:pt>
                <c:pt idx="66">
                  <c:v>0.83480124288518609</c:v>
                </c:pt>
                <c:pt idx="67">
                  <c:v>0.81389373530024445</c:v>
                </c:pt>
                <c:pt idx="68">
                  <c:v>0.79269175577748585</c:v>
                </c:pt>
                <c:pt idx="69">
                  <c:v>0.77119530431691274</c:v>
                </c:pt>
                <c:pt idx="70">
                  <c:v>0.74822649316725964</c:v>
                </c:pt>
                <c:pt idx="71">
                  <c:v>0.72525768201760665</c:v>
                </c:pt>
                <c:pt idx="72">
                  <c:v>0.70199439893013649</c:v>
                </c:pt>
                <c:pt idx="73">
                  <c:v>0.67814217196703497</c:v>
                </c:pt>
                <c:pt idx="74">
                  <c:v>0.6545844169417504</c:v>
                </c:pt>
                <c:pt idx="75">
                  <c:v>0.63014324610301486</c:v>
                </c:pt>
                <c:pt idx="76">
                  <c:v>0.60599654720209639</c:v>
                </c:pt>
                <c:pt idx="77">
                  <c:v>0.58214432023899476</c:v>
                </c:pt>
                <c:pt idx="78">
                  <c:v>0.55799762133807873</c:v>
                </c:pt>
                <c:pt idx="79">
                  <c:v>0.53443986631279172</c:v>
                </c:pt>
                <c:pt idx="80">
                  <c:v>0.51058763934969009</c:v>
                </c:pt>
                <c:pt idx="81">
                  <c:v>0.48761882820003705</c:v>
                </c:pt>
                <c:pt idx="82">
                  <c:v>0.46465001705038395</c:v>
                </c:pt>
                <c:pt idx="83">
                  <c:v>0.4416812059007284</c:v>
                </c:pt>
                <c:pt idx="84">
                  <c:v>0.41989028250234078</c:v>
                </c:pt>
                <c:pt idx="85">
                  <c:v>0.39868830297958219</c:v>
                </c:pt>
                <c:pt idx="86">
                  <c:v>0.3777807953946406</c:v>
                </c:pt>
                <c:pt idx="87">
                  <c:v>0.35716775974751597</c:v>
                </c:pt>
                <c:pt idx="88">
                  <c:v>0.33464065650458596</c:v>
                </c:pt>
                <c:pt idx="89">
                  <c:v>0.30968415977467562</c:v>
                </c:pt>
                <c:pt idx="90">
                  <c:v>0.28539022490484856</c:v>
                </c:pt>
                <c:pt idx="91">
                  <c:v>0.26352568352200667</c:v>
                </c:pt>
                <c:pt idx="92">
                  <c:v>0.24232370399924813</c:v>
                </c:pt>
                <c:pt idx="93">
                  <c:v>0.2211217244764927</c:v>
                </c:pt>
                <c:pt idx="94">
                  <c:v>0.20080316076718382</c:v>
                </c:pt>
                <c:pt idx="95">
                  <c:v>0.17907113175635789</c:v>
                </c:pt>
                <c:pt idx="96">
                  <c:v>0.15825196575276138</c:v>
                </c:pt>
                <c:pt idx="97">
                  <c:v>0.13719722219891228</c:v>
                </c:pt>
                <c:pt idx="98">
                  <c:v>0.11610566965283603</c:v>
                </c:pt>
                <c:pt idx="99">
                  <c:v>9.3998188921294426E-2</c:v>
                </c:pt>
                <c:pt idx="100">
                  <c:v>7.3296811692824954E-2</c:v>
                </c:pt>
                <c:pt idx="101">
                  <c:v>5.7910652941934988E-2</c:v>
                </c:pt>
                <c:pt idx="102">
                  <c:v>4.9002876822998656E-2</c:v>
                </c:pt>
                <c:pt idx="103">
                  <c:v>4.539559558475173E-2</c:v>
                </c:pt>
                <c:pt idx="104">
                  <c:v>4.6279011398199961E-2</c:v>
                </c:pt>
                <c:pt idx="105">
                  <c:v>5.1211416356619605E-2</c:v>
                </c:pt>
                <c:pt idx="106">
                  <c:v>6.0340046428917687E-2</c:v>
                </c:pt>
                <c:pt idx="107">
                  <c:v>7.3075957739462946E-2</c:v>
                </c:pt>
                <c:pt idx="108">
                  <c:v>9.0302566101702883E-2</c:v>
                </c:pt>
                <c:pt idx="109">
                  <c:v>0.11034138147008636</c:v>
                </c:pt>
                <c:pt idx="110">
                  <c:v>0.13001946871464554</c:v>
                </c:pt>
                <c:pt idx="111">
                  <c:v>0.15033803242395438</c:v>
                </c:pt>
                <c:pt idx="112">
                  <c:v>0.17228145021871299</c:v>
                </c:pt>
                <c:pt idx="113">
                  <c:v>0.19373583425959798</c:v>
                </c:pt>
                <c:pt idx="114">
                  <c:v>0.21479057781344707</c:v>
                </c:pt>
                <c:pt idx="115">
                  <c:v>0.23613979330511242</c:v>
                </c:pt>
                <c:pt idx="116">
                  <c:v>0.25681172333979829</c:v>
                </c:pt>
                <c:pt idx="117">
                  <c:v>0.2787204355133156</c:v>
                </c:pt>
                <c:pt idx="118">
                  <c:v>0.30204261298834806</c:v>
                </c:pt>
                <c:pt idx="119">
                  <c:v>0.32381881278984637</c:v>
                </c:pt>
                <c:pt idx="120">
                  <c:v>0.34479993835924216</c:v>
                </c:pt>
                <c:pt idx="121">
                  <c:v>0.36600191788199832</c:v>
                </c:pt>
                <c:pt idx="122">
                  <c:v>0.38698304345139412</c:v>
                </c:pt>
                <c:pt idx="123">
                  <c:v>0.41216039413466721</c:v>
                </c:pt>
                <c:pt idx="124">
                  <c:v>0.43203724993725184</c:v>
                </c:pt>
                <c:pt idx="125">
                  <c:v>0.45500606108690739</c:v>
                </c:pt>
                <c:pt idx="126">
                  <c:v>0.47863743409664616</c:v>
                </c:pt>
                <c:pt idx="127">
                  <c:v>0.5038147847799217</c:v>
                </c:pt>
                <c:pt idx="128">
                  <c:v>0.53685453620288492</c:v>
                </c:pt>
                <c:pt idx="129">
                  <c:v>0.55969083498051897</c:v>
                </c:pt>
                <c:pt idx="130">
                  <c:v>0.58288050008353476</c:v>
                </c:pt>
                <c:pt idx="131">
                  <c:v>0.60474504146637909</c:v>
                </c:pt>
                <c:pt idx="132">
                  <c:v>0.62727214470930925</c:v>
                </c:pt>
                <c:pt idx="133">
                  <c:v>0.65063849297501475</c:v>
                </c:pt>
                <c:pt idx="134">
                  <c:v>0.67537413575156469</c:v>
                </c:pt>
                <c:pt idx="135">
                  <c:v>0.6986963132265972</c:v>
                </c:pt>
                <c:pt idx="136">
                  <c:v>0.72725925202602104</c:v>
                </c:pt>
                <c:pt idx="137">
                  <c:v>0.75070318525565294</c:v>
                </c:pt>
                <c:pt idx="138">
                  <c:v>0.77165684712100346</c:v>
                </c:pt>
                <c:pt idx="139">
                  <c:v>0.78791650423665971</c:v>
                </c:pt>
                <c:pt idx="140">
                  <c:v>0.79475305934219986</c:v>
                </c:pt>
                <c:pt idx="141">
                  <c:v>0.79275660063425879</c:v>
                </c:pt>
                <c:pt idx="142">
                  <c:v>0.78176997469524823</c:v>
                </c:pt>
                <c:pt idx="143">
                  <c:v>0.76377329279022277</c:v>
                </c:pt>
                <c:pt idx="144">
                  <c:v>0.74073729365031649</c:v>
                </c:pt>
                <c:pt idx="145">
                  <c:v>0.70685318590410195</c:v>
                </c:pt>
                <c:pt idx="146">
                  <c:v>0.68447331863008032</c:v>
                </c:pt>
                <c:pt idx="147">
                  <c:v>0.66165174344933586</c:v>
                </c:pt>
                <c:pt idx="148">
                  <c:v>0.63838846036186569</c:v>
                </c:pt>
                <c:pt idx="149">
                  <c:v>0.61689200890129259</c:v>
                </c:pt>
                <c:pt idx="150">
                  <c:v>0.59480661356508557</c:v>
                </c:pt>
                <c:pt idx="151">
                  <c:v>0.56430308435196974</c:v>
                </c:pt>
                <c:pt idx="152">
                  <c:v>0.55099399536626248</c:v>
                </c:pt>
                <c:pt idx="153">
                  <c:v>0.54828004739014791</c:v>
                </c:pt>
                <c:pt idx="154">
                  <c:v>0.55680783264839451</c:v>
                </c:pt>
                <c:pt idx="155">
                  <c:v>0.57931822880469674</c:v>
                </c:pt>
                <c:pt idx="156">
                  <c:v>0.60894126658025882</c:v>
                </c:pt>
                <c:pt idx="157">
                  <c:v>0.63168922377654912</c:v>
                </c:pt>
                <c:pt idx="158">
                  <c:v>0.64339448330473958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DEA-4ADB-8B25-673A9081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valAx>
        <c:axId val="579807600"/>
        <c:scaling>
          <c:orientation val="minMax"/>
          <c:max val="7.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5880661027590874"/>
              <c:y val="0.933961996686575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2499999999999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5.3141462691662636E-3"/>
              <c:y val="0.31280393483843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2745983882069751"/>
          <c:y val="3.7338671813025137E-2"/>
          <c:w val="0.14604464045085078"/>
          <c:h val="0.50466333145103448"/>
        </c:manualLayout>
      </c:layout>
      <c:overlay val="0"/>
      <c:txPr>
        <a:bodyPr/>
        <a:lstStyle/>
        <a:p>
          <a:pPr>
            <a:defRPr sz="28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7417979002625"/>
          <c:y val="3.5341374402523329E-2"/>
          <c:w val="0.87654773622047255"/>
          <c:h val="0.7639205307669874"/>
        </c:manualLayout>
      </c:layout>
      <c:scatterChart>
        <c:scatterStyle val="smoothMarker"/>
        <c:varyColors val="0"/>
        <c:ser>
          <c:idx val="3"/>
          <c:order val="1"/>
          <c:tx>
            <c:v>Millefiori (Experimental)</c:v>
          </c:tx>
          <c:spPr>
            <a:ln w="38100" cap="rnd">
              <a:solidFill>
                <a:srgbClr val="00B050"/>
              </a:solidFill>
              <a:prstDash val="sysDash"/>
              <a:round/>
            </a:ln>
            <a:effectLst>
              <a:outerShdw blurRad="50800" dist="50800" dir="5400000" algn="ctr" rotWithShape="0">
                <a:srgbClr val="92D050"/>
              </a:outerShdw>
            </a:effectLst>
          </c:spPr>
          <c:marker>
            <c:symbol val="none"/>
          </c:marker>
          <c:xVal>
            <c:numRef>
              <c:f>'NH2 Data'!$F$5:$F$53</c:f>
              <c:numCache>
                <c:formatCode>General</c:formatCode>
                <c:ptCount val="49"/>
                <c:pt idx="0">
                  <c:v>5.8337456492271116</c:v>
                </c:pt>
                <c:pt idx="1">
                  <c:v>5.7579580454732771</c:v>
                </c:pt>
                <c:pt idx="2">
                  <c:v>5.7065623887921291</c:v>
                </c:pt>
                <c:pt idx="3">
                  <c:v>5.6394828499055647</c:v>
                </c:pt>
                <c:pt idx="4">
                  <c:v>5.5377063949712761</c:v>
                </c:pt>
                <c:pt idx="5">
                  <c:v>5.4255790434812559</c:v>
                </c:pt>
                <c:pt idx="6">
                  <c:v>5.3177939514278814</c:v>
                </c:pt>
                <c:pt idx="7">
                  <c:v>5.2139316001726081</c:v>
                </c:pt>
                <c:pt idx="8">
                  <c:v>5.1417207227299606</c:v>
                </c:pt>
                <c:pt idx="9">
                  <c:v>5.0981519455569746</c:v>
                </c:pt>
                <c:pt idx="10">
                  <c:v>5.0553233388019105</c:v>
                </c:pt>
                <c:pt idx="11">
                  <c:v>5.0135202293695489</c:v>
                </c:pt>
                <c:pt idx="12">
                  <c:v>4.9805241536397258</c:v>
                </c:pt>
                <c:pt idx="13">
                  <c:v>4.9562739470549122</c:v>
                </c:pt>
                <c:pt idx="14">
                  <c:v>4.9279630642670158</c:v>
                </c:pt>
                <c:pt idx="15">
                  <c:v>4.9003356812230425</c:v>
                </c:pt>
                <c:pt idx="16">
                  <c:v>4.85897113507857</c:v>
                </c:pt>
                <c:pt idx="17">
                  <c:v>4.8532303203569915</c:v>
                </c:pt>
                <c:pt idx="18">
                  <c:v>4.8264133696943698</c:v>
                </c:pt>
                <c:pt idx="19">
                  <c:v>4.7730797190177201</c:v>
                </c:pt>
                <c:pt idx="20">
                  <c:v>4.7005919452054128</c:v>
                </c:pt>
                <c:pt idx="21">
                  <c:v>4.621128853291756</c:v>
                </c:pt>
                <c:pt idx="22">
                  <c:v>4.5608088453487241</c:v>
                </c:pt>
                <c:pt idx="23">
                  <c:v>4.5179528047682531</c:v>
                </c:pt>
                <c:pt idx="24">
                  <c:v>4.4690216793996154</c:v>
                </c:pt>
                <c:pt idx="25">
                  <c:v>4.4251099719045044</c:v>
                </c:pt>
                <c:pt idx="26">
                  <c:v>4.3839928467653406</c:v>
                </c:pt>
                <c:pt idx="27">
                  <c:v>4.338014242127767</c:v>
                </c:pt>
                <c:pt idx="28">
                  <c:v>4.2896868763168801</c:v>
                </c:pt>
                <c:pt idx="29">
                  <c:v>4.2334432824801995</c:v>
                </c:pt>
                <c:pt idx="30">
                  <c:v>4.1625696883763306</c:v>
                </c:pt>
                <c:pt idx="31">
                  <c:v>4.0985631769971702</c:v>
                </c:pt>
                <c:pt idx="32">
                  <c:v>4.0454584622210428</c:v>
                </c:pt>
                <c:pt idx="33">
                  <c:v>3.9759471966220659</c:v>
                </c:pt>
                <c:pt idx="34">
                  <c:v>3.9246491793680272</c:v>
                </c:pt>
                <c:pt idx="35">
                  <c:v>3.8587573268551427</c:v>
                </c:pt>
                <c:pt idx="36">
                  <c:v>3.8117611033119765</c:v>
                </c:pt>
                <c:pt idx="37">
                  <c:v>3.7426159120474631</c:v>
                </c:pt>
                <c:pt idx="38">
                  <c:v>3.6987172709530043</c:v>
                </c:pt>
                <c:pt idx="39">
                  <c:v>3.6349541770331433</c:v>
                </c:pt>
                <c:pt idx="40">
                  <c:v>3.5892787022721162</c:v>
                </c:pt>
                <c:pt idx="41">
                  <c:v>3.5481912304812537</c:v>
                </c:pt>
                <c:pt idx="42">
                  <c:v>3.5084247452259709</c:v>
                </c:pt>
                <c:pt idx="43">
                  <c:v>3.4633665644972935</c:v>
                </c:pt>
                <c:pt idx="44">
                  <c:v>3.4186518252722027</c:v>
                </c:pt>
                <c:pt idx="45">
                  <c:v>3.3726835079630355</c:v>
                </c:pt>
                <c:pt idx="46">
                  <c:v>3.3351572026308607</c:v>
                </c:pt>
                <c:pt idx="47">
                  <c:v>3.2970065166702041</c:v>
                </c:pt>
                <c:pt idx="48">
                  <c:v>3.2683474366823311</c:v>
                </c:pt>
              </c:numCache>
            </c:numRef>
          </c:xVal>
          <c:yVal>
            <c:numRef>
              <c:f>'NH2 Data'!$I$5:$I$53</c:f>
              <c:numCache>
                <c:formatCode>General</c:formatCode>
                <c:ptCount val="49"/>
                <c:pt idx="0">
                  <c:v>0.815840651075733</c:v>
                </c:pt>
                <c:pt idx="1">
                  <c:v>0.87186197800315535</c:v>
                </c:pt>
                <c:pt idx="2">
                  <c:v>0.91340571715527019</c:v>
                </c:pt>
                <c:pt idx="3">
                  <c:v>0.96729390720641906</c:v>
                </c:pt>
                <c:pt idx="4">
                  <c:v>1</c:v>
                </c:pt>
                <c:pt idx="5">
                  <c:v>0.9849133086864944</c:v>
                </c:pt>
                <c:pt idx="6">
                  <c:v>0.97470575395839432</c:v>
                </c:pt>
                <c:pt idx="7">
                  <c:v>0.97744667709156463</c:v>
                </c:pt>
                <c:pt idx="8">
                  <c:v>0.94027391568920282</c:v>
                </c:pt>
                <c:pt idx="9">
                  <c:v>0.88979002368773874</c:v>
                </c:pt>
                <c:pt idx="10">
                  <c:v>0.83890704333480137</c:v>
                </c:pt>
                <c:pt idx="11">
                  <c:v>0.77221780512057081</c:v>
                </c:pt>
                <c:pt idx="12">
                  <c:v>0.72133565085189633</c:v>
                </c:pt>
                <c:pt idx="13">
                  <c:v>0.67211751845736656</c:v>
                </c:pt>
                <c:pt idx="14">
                  <c:v>0.63125623697199418</c:v>
                </c:pt>
                <c:pt idx="15">
                  <c:v>0.57119742961404385</c:v>
                </c:pt>
                <c:pt idx="16">
                  <c:v>0.52972608490061612</c:v>
                </c:pt>
                <c:pt idx="17">
                  <c:v>0.49300228380055122</c:v>
                </c:pt>
                <c:pt idx="18">
                  <c:v>0.43397560148951342</c:v>
                </c:pt>
                <c:pt idx="19">
                  <c:v>0.37925915256747422</c:v>
                </c:pt>
                <c:pt idx="20">
                  <c:v>0.34517488095607024</c:v>
                </c:pt>
                <c:pt idx="21">
                  <c:v>0.36617705164712661</c:v>
                </c:pt>
                <c:pt idx="22">
                  <c:v>0.4134957825845309</c:v>
                </c:pt>
                <c:pt idx="23">
                  <c:v>0.46159670005120562</c:v>
                </c:pt>
                <c:pt idx="24">
                  <c:v>0.51384396816973632</c:v>
                </c:pt>
                <c:pt idx="25">
                  <c:v>0.56766803262951882</c:v>
                </c:pt>
                <c:pt idx="26">
                  <c:v>0.62291451493160332</c:v>
                </c:pt>
                <c:pt idx="27">
                  <c:v>0.66780666337058703</c:v>
                </c:pt>
                <c:pt idx="28">
                  <c:v>0.72441252656178112</c:v>
                </c:pt>
                <c:pt idx="29">
                  <c:v>0.76770126305705355</c:v>
                </c:pt>
                <c:pt idx="30">
                  <c:v>0.79677978931767401</c:v>
                </c:pt>
                <c:pt idx="31">
                  <c:v>0.79484208007062407</c:v>
                </c:pt>
                <c:pt idx="32">
                  <c:v>0.78977865314847662</c:v>
                </c:pt>
                <c:pt idx="33">
                  <c:v>0.79965343389047072</c:v>
                </c:pt>
                <c:pt idx="34">
                  <c:v>0.81446851871152004</c:v>
                </c:pt>
                <c:pt idx="35">
                  <c:v>0.82917658079426371</c:v>
                </c:pt>
                <c:pt idx="36">
                  <c:v>0.81672776311388251</c:v>
                </c:pt>
                <c:pt idx="37">
                  <c:v>0.77672255146926683</c:v>
                </c:pt>
                <c:pt idx="38">
                  <c:v>0.74101662813081248</c:v>
                </c:pt>
                <c:pt idx="39">
                  <c:v>0.66939555480215918</c:v>
                </c:pt>
                <c:pt idx="40">
                  <c:v>0.62009326107101348</c:v>
                </c:pt>
                <c:pt idx="41">
                  <c:v>0.56776877968893003</c:v>
                </c:pt>
                <c:pt idx="42">
                  <c:v>0.51833492083236965</c:v>
                </c:pt>
                <c:pt idx="43">
                  <c:v>0.47299936991886588</c:v>
                </c:pt>
                <c:pt idx="44">
                  <c:v>0.42804672856349812</c:v>
                </c:pt>
                <c:pt idx="45">
                  <c:v>0.39081088436288969</c:v>
                </c:pt>
                <c:pt idx="46">
                  <c:v>0.3592646715080221</c:v>
                </c:pt>
                <c:pt idx="47">
                  <c:v>0.3272734777988211</c:v>
                </c:pt>
                <c:pt idx="48">
                  <c:v>0.30874069360761264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2D-41AD-9622-99BADE3454AD}"/>
            </c:ext>
          </c:extLst>
        </c:ser>
        <c:ser>
          <c:idx val="0"/>
          <c:order val="2"/>
          <c:tx>
            <c:v>ADC(2)//def2-TZVPD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'NH2 Data'!$L$7:$L$818</c:f>
              <c:numCache>
                <c:formatCode>General</c:formatCode>
                <c:ptCount val="812"/>
                <c:pt idx="0">
                  <c:v>2.7586668888518502</c:v>
                </c:pt>
                <c:pt idx="1">
                  <c:v>2.7659456757207099</c:v>
                </c:pt>
                <c:pt idx="2">
                  <c:v>2.7732244625895599</c:v>
                </c:pt>
                <c:pt idx="3">
                  <c:v>2.7805032494584201</c:v>
                </c:pt>
                <c:pt idx="4">
                  <c:v>2.7877820363272701</c:v>
                </c:pt>
                <c:pt idx="5">
                  <c:v>2.7950608231961298</c:v>
                </c:pt>
                <c:pt idx="6">
                  <c:v>2.8023396100649798</c:v>
                </c:pt>
                <c:pt idx="7">
                  <c:v>2.80961839693384</c:v>
                </c:pt>
                <c:pt idx="8">
                  <c:v>2.8168971838026899</c:v>
                </c:pt>
                <c:pt idx="9">
                  <c:v>2.8241759706715501</c:v>
                </c:pt>
                <c:pt idx="10">
                  <c:v>2.8314547575404099</c:v>
                </c:pt>
                <c:pt idx="11">
                  <c:v>2.8387335444092598</c:v>
                </c:pt>
                <c:pt idx="12">
                  <c:v>2.84601233127812</c:v>
                </c:pt>
                <c:pt idx="13">
                  <c:v>2.85329111814697</c:v>
                </c:pt>
                <c:pt idx="14">
                  <c:v>2.8605699050158302</c:v>
                </c:pt>
                <c:pt idx="15">
                  <c:v>2.8678486918846802</c:v>
                </c:pt>
                <c:pt idx="16">
                  <c:v>2.8751274787535399</c:v>
                </c:pt>
                <c:pt idx="17">
                  <c:v>2.8824062656223899</c:v>
                </c:pt>
                <c:pt idx="18">
                  <c:v>2.8896850524912501</c:v>
                </c:pt>
                <c:pt idx="19">
                  <c:v>2.8969638393601</c:v>
                </c:pt>
                <c:pt idx="20">
                  <c:v>2.9042426262289598</c:v>
                </c:pt>
                <c:pt idx="21">
                  <c:v>2.9115214130978102</c:v>
                </c:pt>
                <c:pt idx="22">
                  <c:v>2.91880019996667</c:v>
                </c:pt>
                <c:pt idx="23">
                  <c:v>2.9260789868355199</c:v>
                </c:pt>
                <c:pt idx="24">
                  <c:v>2.9333577737043801</c:v>
                </c:pt>
                <c:pt idx="25">
                  <c:v>2.9406365605732301</c:v>
                </c:pt>
                <c:pt idx="26">
                  <c:v>2.9479153474420898</c:v>
                </c:pt>
                <c:pt idx="27">
                  <c:v>2.9551941343109398</c:v>
                </c:pt>
                <c:pt idx="28">
                  <c:v>2.9624729211798</c:v>
                </c:pt>
                <c:pt idx="29">
                  <c:v>2.96975170804865</c:v>
                </c:pt>
                <c:pt idx="30">
                  <c:v>2.9770304949175102</c:v>
                </c:pt>
                <c:pt idx="31">
                  <c:v>2.9843092817863601</c:v>
                </c:pt>
                <c:pt idx="32">
                  <c:v>2.9915880686552199</c:v>
                </c:pt>
                <c:pt idx="33">
                  <c:v>2.9988668555240698</c:v>
                </c:pt>
                <c:pt idx="34">
                  <c:v>3.00614564239293</c:v>
                </c:pt>
                <c:pt idx="35">
                  <c:v>3.01342442926178</c:v>
                </c:pt>
                <c:pt idx="36">
                  <c:v>3.0207032161306402</c:v>
                </c:pt>
                <c:pt idx="37">
                  <c:v>3.0279820029994999</c:v>
                </c:pt>
                <c:pt idx="38">
                  <c:v>3.0352607898683499</c:v>
                </c:pt>
                <c:pt idx="39">
                  <c:v>3.0425395767372101</c:v>
                </c:pt>
                <c:pt idx="40">
                  <c:v>3.0498183636060601</c:v>
                </c:pt>
                <c:pt idx="41">
                  <c:v>3.0570971504749198</c:v>
                </c:pt>
                <c:pt idx="42">
                  <c:v>3.0643759373437698</c:v>
                </c:pt>
                <c:pt idx="43">
                  <c:v>3.07165472421263</c:v>
                </c:pt>
                <c:pt idx="44">
                  <c:v>3.0789335110814799</c:v>
                </c:pt>
                <c:pt idx="45">
                  <c:v>3.0862122979503401</c:v>
                </c:pt>
                <c:pt idx="46">
                  <c:v>3.0934910848191901</c:v>
                </c:pt>
                <c:pt idx="47">
                  <c:v>3.1007698716880499</c:v>
                </c:pt>
                <c:pt idx="48">
                  <c:v>3.1080486585568998</c:v>
                </c:pt>
                <c:pt idx="49">
                  <c:v>3.11532744542576</c:v>
                </c:pt>
                <c:pt idx="50">
                  <c:v>3.12260623229461</c:v>
                </c:pt>
                <c:pt idx="51">
                  <c:v>3.1298850191634702</c:v>
                </c:pt>
                <c:pt idx="52">
                  <c:v>3.1371638060323201</c:v>
                </c:pt>
                <c:pt idx="53">
                  <c:v>3.1444425929011799</c:v>
                </c:pt>
                <c:pt idx="54">
                  <c:v>3.1517213797700299</c:v>
                </c:pt>
                <c:pt idx="55">
                  <c:v>3.1590001666388901</c:v>
                </c:pt>
                <c:pt idx="56">
                  <c:v>3.16627895350774</c:v>
                </c:pt>
                <c:pt idx="57">
                  <c:v>3.1735577403766002</c:v>
                </c:pt>
                <c:pt idx="58">
                  <c:v>3.1808365272454502</c:v>
                </c:pt>
                <c:pt idx="59">
                  <c:v>3.1881153141143099</c:v>
                </c:pt>
                <c:pt idx="60">
                  <c:v>3.1953941009831599</c:v>
                </c:pt>
                <c:pt idx="61">
                  <c:v>3.2026728878520201</c:v>
                </c:pt>
                <c:pt idx="62">
                  <c:v>3.2099516747208701</c:v>
                </c:pt>
                <c:pt idx="63">
                  <c:v>3.2172304615897298</c:v>
                </c:pt>
                <c:pt idx="64">
                  <c:v>3.22450924845859</c:v>
                </c:pt>
                <c:pt idx="65">
                  <c:v>3.23178803532744</c:v>
                </c:pt>
                <c:pt idx="66">
                  <c:v>3.2390668221963002</c:v>
                </c:pt>
                <c:pt idx="67">
                  <c:v>3.2463456090651501</c:v>
                </c:pt>
                <c:pt idx="68">
                  <c:v>3.2536243959340099</c:v>
                </c:pt>
                <c:pt idx="69">
                  <c:v>3.2609031828028598</c:v>
                </c:pt>
                <c:pt idx="70">
                  <c:v>3.26818196967172</c:v>
                </c:pt>
                <c:pt idx="71">
                  <c:v>3.27546075654057</c:v>
                </c:pt>
                <c:pt idx="72">
                  <c:v>3.2827395434094302</c:v>
                </c:pt>
                <c:pt idx="73">
                  <c:v>3.2900183302782802</c:v>
                </c:pt>
                <c:pt idx="74">
                  <c:v>3.2972971171471399</c:v>
                </c:pt>
                <c:pt idx="75">
                  <c:v>3.3045759040159899</c:v>
                </c:pt>
                <c:pt idx="76">
                  <c:v>3.3118546908848501</c:v>
                </c:pt>
                <c:pt idx="77">
                  <c:v>3.3191334777537</c:v>
                </c:pt>
                <c:pt idx="78">
                  <c:v>3.3264122646225598</c:v>
                </c:pt>
                <c:pt idx="79">
                  <c:v>3.3336910514914102</c:v>
                </c:pt>
                <c:pt idx="80">
                  <c:v>3.34096983836027</c:v>
                </c:pt>
                <c:pt idx="81">
                  <c:v>3.3482486252291199</c:v>
                </c:pt>
                <c:pt idx="82">
                  <c:v>3.3555274120979801</c:v>
                </c:pt>
                <c:pt idx="83">
                  <c:v>3.3628061989668301</c:v>
                </c:pt>
                <c:pt idx="84">
                  <c:v>3.3700849858356898</c:v>
                </c:pt>
                <c:pt idx="85">
                  <c:v>3.3773637727045398</c:v>
                </c:pt>
                <c:pt idx="86">
                  <c:v>3.3846425595734</c:v>
                </c:pt>
                <c:pt idx="87">
                  <c:v>3.39192134644225</c:v>
                </c:pt>
                <c:pt idx="88">
                  <c:v>3.3992001333111102</c:v>
                </c:pt>
                <c:pt idx="89">
                  <c:v>3.4064789201799699</c:v>
                </c:pt>
                <c:pt idx="90">
                  <c:v>3.4137577070488199</c:v>
                </c:pt>
                <c:pt idx="91">
                  <c:v>3.4210364939176801</c:v>
                </c:pt>
                <c:pt idx="92">
                  <c:v>3.42831528078653</c:v>
                </c:pt>
                <c:pt idx="93">
                  <c:v>3.4355940676553902</c:v>
                </c:pt>
                <c:pt idx="94">
                  <c:v>3.4428728545242402</c:v>
                </c:pt>
                <c:pt idx="95">
                  <c:v>3.4501516413930999</c:v>
                </c:pt>
                <c:pt idx="96">
                  <c:v>3.4574304282619499</c:v>
                </c:pt>
                <c:pt idx="97">
                  <c:v>3.4647092151308101</c:v>
                </c:pt>
                <c:pt idx="98">
                  <c:v>3.4719880019996601</c:v>
                </c:pt>
                <c:pt idx="99">
                  <c:v>3.4798733544409202</c:v>
                </c:pt>
                <c:pt idx="100">
                  <c:v>3.4865455757373698</c:v>
                </c:pt>
                <c:pt idx="101">
                  <c:v>3.49382436260623</c:v>
                </c:pt>
                <c:pt idx="102">
                  <c:v>3.5011031494750799</c:v>
                </c:pt>
                <c:pt idx="103">
                  <c:v>3.5083819363439401</c:v>
                </c:pt>
                <c:pt idx="104">
                  <c:v>3.5156607232127901</c:v>
                </c:pt>
                <c:pt idx="105">
                  <c:v>3.5235460756540502</c:v>
                </c:pt>
                <c:pt idx="106">
                  <c:v>3.5211198133644301</c:v>
                </c:pt>
                <c:pt idx="107">
                  <c:v>3.5302182969504998</c:v>
                </c:pt>
                <c:pt idx="108">
                  <c:v>3.53446425595734</c:v>
                </c:pt>
                <c:pt idx="109">
                  <c:v>3.5411364772537901</c:v>
                </c:pt>
                <c:pt idx="110">
                  <c:v>3.54477587068821</c:v>
                </c:pt>
                <c:pt idx="111">
                  <c:v>3.5520546575570702</c:v>
                </c:pt>
                <c:pt idx="112">
                  <c:v>3.5593334444259201</c:v>
                </c:pt>
                <c:pt idx="113">
                  <c:v>3.5629728378603498</c:v>
                </c:pt>
                <c:pt idx="114">
                  <c:v>3.5672187968671798</c:v>
                </c:pt>
                <c:pt idx="115">
                  <c:v>3.5738910181636299</c:v>
                </c:pt>
                <c:pt idx="116">
                  <c:v>3.5720713214464199</c:v>
                </c:pt>
                <c:pt idx="117">
                  <c:v>3.57753041159806</c:v>
                </c:pt>
                <c:pt idx="118">
                  <c:v>3.58177637060489</c:v>
                </c:pt>
                <c:pt idx="119">
                  <c:v>3.5884485919013498</c:v>
                </c:pt>
                <c:pt idx="120">
                  <c:v>3.5866288951841301</c:v>
                </c:pt>
                <c:pt idx="121">
                  <c:v>3.5920879853357701</c:v>
                </c:pt>
                <c:pt idx="122">
                  <c:v>3.5963339443426001</c:v>
                </c:pt>
                <c:pt idx="123">
                  <c:v>3.6036127312114599</c:v>
                </c:pt>
                <c:pt idx="124">
                  <c:v>3.6011864689218398</c:v>
                </c:pt>
                <c:pt idx="125">
                  <c:v>3.6102849525079099</c:v>
                </c:pt>
                <c:pt idx="126">
                  <c:v>3.6084652557907</c:v>
                </c:pt>
                <c:pt idx="127">
                  <c:v>3.61392434594234</c:v>
                </c:pt>
                <c:pt idx="128">
                  <c:v>3.6175637393767701</c:v>
                </c:pt>
                <c:pt idx="129">
                  <c:v>3.62120313281119</c:v>
                </c:pt>
                <c:pt idx="130">
                  <c:v>3.6248425262456201</c:v>
                </c:pt>
                <c:pt idx="131">
                  <c:v>3.6284819196800502</c:v>
                </c:pt>
                <c:pt idx="132">
                  <c:v>3.6321213131144798</c:v>
                </c:pt>
                <c:pt idx="133">
                  <c:v>3.6357607065489002</c:v>
                </c:pt>
                <c:pt idx="134">
                  <c:v>3.6394000999833298</c:v>
                </c:pt>
                <c:pt idx="135">
                  <c:v>3.6436460589901598</c:v>
                </c:pt>
                <c:pt idx="136">
                  <c:v>3.64667888685219</c:v>
                </c:pt>
                <c:pt idx="137">
                  <c:v>3.65092484585902</c:v>
                </c:pt>
                <c:pt idx="138">
                  <c:v>3.65395767372104</c:v>
                </c:pt>
                <c:pt idx="139">
                  <c:v>3.65820363272787</c:v>
                </c:pt>
                <c:pt idx="140">
                  <c:v>3.6618430261623001</c:v>
                </c:pt>
                <c:pt idx="141">
                  <c:v>3.66487585402432</c:v>
                </c:pt>
                <c:pt idx="142">
                  <c:v>3.6691218130311598</c:v>
                </c:pt>
                <c:pt idx="143">
                  <c:v>3.6666955507415402</c:v>
                </c:pt>
                <c:pt idx="144">
                  <c:v>3.6721546408931802</c:v>
                </c:pt>
                <c:pt idx="145">
                  <c:v>3.6764005999000098</c:v>
                </c:pt>
                <c:pt idx="146">
                  <c:v>3.6794334277620302</c:v>
                </c:pt>
                <c:pt idx="147">
                  <c:v>3.6830728211964598</c:v>
                </c:pt>
                <c:pt idx="148">
                  <c:v>3.6873187802032898</c:v>
                </c:pt>
                <c:pt idx="149">
                  <c:v>3.6909581736377199</c:v>
                </c:pt>
                <c:pt idx="150">
                  <c:v>3.69459756707215</c:v>
                </c:pt>
                <c:pt idx="151">
                  <c:v>3.6982369605065801</c:v>
                </c:pt>
                <c:pt idx="152">
                  <c:v>3.7018763539410098</c:v>
                </c:pt>
                <c:pt idx="153">
                  <c:v>3.7055157473754301</c:v>
                </c:pt>
                <c:pt idx="154">
                  <c:v>3.7091551408098602</c:v>
                </c:pt>
                <c:pt idx="155">
                  <c:v>3.7127945342442898</c:v>
                </c:pt>
                <c:pt idx="156">
                  <c:v>3.7164339276787199</c:v>
                </c:pt>
                <c:pt idx="157">
                  <c:v>3.7200733211131398</c:v>
                </c:pt>
                <c:pt idx="158">
                  <c:v>3.7237127145475699</c:v>
                </c:pt>
                <c:pt idx="159">
                  <c:v>3.727352107982</c:v>
                </c:pt>
                <c:pt idx="160">
                  <c:v>3.7309915014164301</c:v>
                </c:pt>
                <c:pt idx="161">
                  <c:v>3.7340243292784501</c:v>
                </c:pt>
                <c:pt idx="162">
                  <c:v>3.7382702882852801</c:v>
                </c:pt>
                <c:pt idx="163">
                  <c:v>3.73584402599566</c:v>
                </c:pt>
                <c:pt idx="164">
                  <c:v>3.73584402599566</c:v>
                </c:pt>
                <c:pt idx="165">
                  <c:v>3.7413031161473</c:v>
                </c:pt>
                <c:pt idx="166">
                  <c:v>3.7455490751541398</c:v>
                </c:pt>
                <c:pt idx="167">
                  <c:v>3.7431228128645202</c:v>
                </c:pt>
                <c:pt idx="168">
                  <c:v>3.7491884685885601</c:v>
                </c:pt>
                <c:pt idx="169">
                  <c:v>3.7522212964505899</c:v>
                </c:pt>
                <c:pt idx="170">
                  <c:v>3.7564672554574199</c:v>
                </c:pt>
                <c:pt idx="171">
                  <c:v>3.7540409931677998</c:v>
                </c:pt>
                <c:pt idx="172">
                  <c:v>3.7595000833194399</c:v>
                </c:pt>
                <c:pt idx="173">
                  <c:v>3.7637460423262699</c:v>
                </c:pt>
                <c:pt idx="174">
                  <c:v>3.76131978003666</c:v>
                </c:pt>
                <c:pt idx="175">
                  <c:v>3.7673854357607</c:v>
                </c:pt>
                <c:pt idx="176">
                  <c:v>3.7704182636227199</c:v>
                </c:pt>
                <c:pt idx="177">
                  <c:v>3.7746642226295601</c:v>
                </c:pt>
                <c:pt idx="178">
                  <c:v>3.7722379603399401</c:v>
                </c:pt>
                <c:pt idx="179">
                  <c:v>3.7776970504915801</c:v>
                </c:pt>
                <c:pt idx="180">
                  <c:v>3.7813364439260102</c:v>
                </c:pt>
                <c:pt idx="181">
                  <c:v>3.7795167472087901</c:v>
                </c:pt>
                <c:pt idx="182">
                  <c:v>3.7855824029328402</c:v>
                </c:pt>
                <c:pt idx="183">
                  <c:v>3.7831561406432201</c:v>
                </c:pt>
                <c:pt idx="184">
                  <c:v>3.7886152307948602</c:v>
                </c:pt>
                <c:pt idx="185">
                  <c:v>3.7922546242292898</c:v>
                </c:pt>
                <c:pt idx="186">
                  <c:v>3.7904349275120799</c:v>
                </c:pt>
                <c:pt idx="187">
                  <c:v>3.7965005832361198</c:v>
                </c:pt>
                <c:pt idx="188">
                  <c:v>3.7940743209465002</c:v>
                </c:pt>
                <c:pt idx="189">
                  <c:v>3.79953341109815</c:v>
                </c:pt>
                <c:pt idx="190">
                  <c:v>3.8031728045325699</c:v>
                </c:pt>
                <c:pt idx="191">
                  <c:v>3.8031728045325699</c:v>
                </c:pt>
                <c:pt idx="192">
                  <c:v>3.80135310781536</c:v>
                </c:pt>
                <c:pt idx="193">
                  <c:v>3.8074187635393999</c:v>
                </c:pt>
                <c:pt idx="194">
                  <c:v>3.80499250124979</c:v>
                </c:pt>
                <c:pt idx="195">
                  <c:v>3.8104515914014301</c:v>
                </c:pt>
                <c:pt idx="196">
                  <c:v>3.8140909848358602</c:v>
                </c:pt>
                <c:pt idx="197">
                  <c:v>3.8140909848358602</c:v>
                </c:pt>
                <c:pt idx="198">
                  <c:v>3.8183369438426902</c:v>
                </c:pt>
                <c:pt idx="199">
                  <c:v>3.8159106815530701</c:v>
                </c:pt>
                <c:pt idx="200">
                  <c:v>3.8213697717047101</c:v>
                </c:pt>
                <c:pt idx="201">
                  <c:v>3.8250091651391398</c:v>
                </c:pt>
                <c:pt idx="202">
                  <c:v>3.8231894684219201</c:v>
                </c:pt>
                <c:pt idx="203">
                  <c:v>3.8286485585735699</c:v>
                </c:pt>
                <c:pt idx="204">
                  <c:v>3.8286485585735699</c:v>
                </c:pt>
                <c:pt idx="205">
                  <c:v>3.8322879520079902</c:v>
                </c:pt>
                <c:pt idx="206">
                  <c:v>3.8322879520079902</c:v>
                </c:pt>
                <c:pt idx="207">
                  <c:v>3.83653391101483</c:v>
                </c:pt>
                <c:pt idx="208">
                  <c:v>3.8341076487252099</c:v>
                </c:pt>
                <c:pt idx="209">
                  <c:v>3.83956673887685</c:v>
                </c:pt>
                <c:pt idx="210">
                  <c:v>3.8432061323112801</c:v>
                </c:pt>
                <c:pt idx="211">
                  <c:v>3.8413864355940599</c:v>
                </c:pt>
                <c:pt idx="212">
                  <c:v>3.8468455257456999</c:v>
                </c:pt>
                <c:pt idx="213">
                  <c:v>3.8468455257456999</c:v>
                </c:pt>
                <c:pt idx="214">
                  <c:v>3.8510914847525402</c:v>
                </c:pt>
                <c:pt idx="215">
                  <c:v>3.8486652224629201</c:v>
                </c:pt>
                <c:pt idx="216">
                  <c:v>3.8541243126145601</c:v>
                </c:pt>
                <c:pt idx="217">
                  <c:v>3.8577637060489902</c:v>
                </c:pt>
                <c:pt idx="218">
                  <c:v>3.8559440093317701</c:v>
                </c:pt>
                <c:pt idx="219">
                  <c:v>3.8614030994834101</c:v>
                </c:pt>
                <c:pt idx="220">
                  <c:v>3.8614030994834101</c:v>
                </c:pt>
                <c:pt idx="221">
                  <c:v>3.8650424929178402</c:v>
                </c:pt>
                <c:pt idx="222">
                  <c:v>3.8650424929178402</c:v>
                </c:pt>
                <c:pt idx="223">
                  <c:v>3.8686818863522698</c:v>
                </c:pt>
                <c:pt idx="224">
                  <c:v>3.8686818863522698</c:v>
                </c:pt>
                <c:pt idx="225">
                  <c:v>3.8729278453590998</c:v>
                </c:pt>
                <c:pt idx="226">
                  <c:v>3.8705015830694798</c:v>
                </c:pt>
                <c:pt idx="227">
                  <c:v>3.8759606732211198</c:v>
                </c:pt>
                <c:pt idx="228">
                  <c:v>3.88020663222796</c:v>
                </c:pt>
                <c:pt idx="229">
                  <c:v>3.87778036993834</c:v>
                </c:pt>
                <c:pt idx="230">
                  <c:v>3.87778036993834</c:v>
                </c:pt>
                <c:pt idx="231">
                  <c:v>3.88323946008998</c:v>
                </c:pt>
                <c:pt idx="232">
                  <c:v>3.8868788535244101</c:v>
                </c:pt>
                <c:pt idx="233">
                  <c:v>3.8850591568071899</c:v>
                </c:pt>
                <c:pt idx="234">
                  <c:v>3.8905182469588402</c:v>
                </c:pt>
                <c:pt idx="235">
                  <c:v>3.8905182469588402</c:v>
                </c:pt>
                <c:pt idx="236">
                  <c:v>3.8947642059656702</c:v>
                </c:pt>
                <c:pt idx="237">
                  <c:v>3.8923379436760501</c:v>
                </c:pt>
                <c:pt idx="238">
                  <c:v>3.8984035994000998</c:v>
                </c:pt>
                <c:pt idx="239">
                  <c:v>3.9020429928345202</c:v>
                </c:pt>
                <c:pt idx="240">
                  <c:v>3.8996167305449001</c:v>
                </c:pt>
                <c:pt idx="241">
                  <c:v>3.9056823862689498</c:v>
                </c:pt>
                <c:pt idx="242">
                  <c:v>3.9087152141309698</c:v>
                </c:pt>
                <c:pt idx="243">
                  <c:v>3.91296117313781</c:v>
                </c:pt>
                <c:pt idx="244">
                  <c:v>3.9105349108481899</c:v>
                </c:pt>
                <c:pt idx="245">
                  <c:v>3.91599400099983</c:v>
                </c:pt>
                <c:pt idx="246">
                  <c:v>3.92023996000666</c:v>
                </c:pt>
                <c:pt idx="247">
                  <c:v>3.9178136977170399</c:v>
                </c:pt>
                <c:pt idx="248">
                  <c:v>3.9232727878686799</c:v>
                </c:pt>
                <c:pt idx="249">
                  <c:v>3.9275187468755202</c:v>
                </c:pt>
                <c:pt idx="250">
                  <c:v>3.9250924845859001</c:v>
                </c:pt>
                <c:pt idx="251">
                  <c:v>3.9305515747375401</c:v>
                </c:pt>
                <c:pt idx="252">
                  <c:v>3.9347975337443701</c:v>
                </c:pt>
                <c:pt idx="253">
                  <c:v>3.9323712714547501</c:v>
                </c:pt>
                <c:pt idx="254">
                  <c:v>3.9378303616063901</c:v>
                </c:pt>
                <c:pt idx="255">
                  <c:v>3.9396500583236098</c:v>
                </c:pt>
                <c:pt idx="256">
                  <c:v>3.9396500583236098</c:v>
                </c:pt>
                <c:pt idx="257">
                  <c:v>3.9821096483919298</c:v>
                </c:pt>
                <c:pt idx="258">
                  <c:v>3.9796833861023102</c:v>
                </c:pt>
                <c:pt idx="259">
                  <c:v>3.9857490418263599</c:v>
                </c:pt>
                <c:pt idx="260">
                  <c:v>3.9887818696883799</c:v>
                </c:pt>
                <c:pt idx="261">
                  <c:v>3.99242126312281</c:v>
                </c:pt>
                <c:pt idx="262">
                  <c:v>3.99666722212964</c:v>
                </c:pt>
                <c:pt idx="263">
                  <c:v>3.99970004999166</c:v>
                </c:pt>
                <c:pt idx="264">
                  <c:v>4.00333944342609</c:v>
                </c:pt>
                <c:pt idx="265">
                  <c:v>4.0069788368605197</c:v>
                </c:pt>
                <c:pt idx="266">
                  <c:v>4.0106182302949502</c:v>
                </c:pt>
                <c:pt idx="267">
                  <c:v>4.0142576237293701</c:v>
                </c:pt>
                <c:pt idx="268">
                  <c:v>4.0178970171637998</c:v>
                </c:pt>
                <c:pt idx="269">
                  <c:v>4.0215364105982303</c:v>
                </c:pt>
                <c:pt idx="270">
                  <c:v>4.0257823696050599</c:v>
                </c:pt>
                <c:pt idx="271">
                  <c:v>4.0294217630394904</c:v>
                </c:pt>
                <c:pt idx="272">
                  <c:v>4.03609398433594</c:v>
                </c:pt>
                <c:pt idx="273">
                  <c:v>4.0342742876187296</c:v>
                </c:pt>
                <c:pt idx="274">
                  <c:v>4.0403399433427696</c:v>
                </c:pt>
                <c:pt idx="275">
                  <c:v>4.0470121646392201</c:v>
                </c:pt>
                <c:pt idx="276">
                  <c:v>4.0451924679220097</c:v>
                </c:pt>
                <c:pt idx="277">
                  <c:v>4.0506515580736497</c:v>
                </c:pt>
                <c:pt idx="278">
                  <c:v>4.0548975170804802</c:v>
                </c:pt>
                <c:pt idx="279">
                  <c:v>4.0615697383769298</c:v>
                </c:pt>
                <c:pt idx="280">
                  <c:v>4.0597500416597203</c:v>
                </c:pt>
                <c:pt idx="281">
                  <c:v>4.0652091318113603</c:v>
                </c:pt>
                <c:pt idx="282">
                  <c:v>4.06884852524579</c:v>
                </c:pt>
                <c:pt idx="283">
                  <c:v>4.0724879186802196</c:v>
                </c:pt>
                <c:pt idx="284">
                  <c:v>4.0797667055490701</c:v>
                </c:pt>
                <c:pt idx="285">
                  <c:v>4.0870454924179302</c:v>
                </c:pt>
                <c:pt idx="286">
                  <c:v>4.0943242792867798</c:v>
                </c:pt>
                <c:pt idx="287">
                  <c:v>4.10160306615564</c:v>
                </c:pt>
                <c:pt idx="288">
                  <c:v>4.1088818530244904</c:v>
                </c:pt>
                <c:pt idx="289">
                  <c:v>4.1161606398933497</c:v>
                </c:pt>
                <c:pt idx="290">
                  <c:v>4.1234394267622001</c:v>
                </c:pt>
                <c:pt idx="291">
                  <c:v>4.1307182136310603</c:v>
                </c:pt>
                <c:pt idx="292">
                  <c:v>4.1379970004999098</c:v>
                </c:pt>
                <c:pt idx="293">
                  <c:v>4.14527578736877</c:v>
                </c:pt>
                <c:pt idx="294">
                  <c:v>4.1525545742376204</c:v>
                </c:pt>
                <c:pt idx="295">
                  <c:v>4.1598333611064797</c:v>
                </c:pt>
                <c:pt idx="296">
                  <c:v>4.1671121479753301</c:v>
                </c:pt>
                <c:pt idx="297">
                  <c:v>4.1743909348441903</c:v>
                </c:pt>
                <c:pt idx="298">
                  <c:v>4.1816697217130399</c:v>
                </c:pt>
                <c:pt idx="299">
                  <c:v>4.1889485085819</c:v>
                </c:pt>
                <c:pt idx="300">
                  <c:v>4.1962272954507496</c:v>
                </c:pt>
                <c:pt idx="301">
                  <c:v>4.2035060823196098</c:v>
                </c:pt>
                <c:pt idx="302">
                  <c:v>4.2035060823196098</c:v>
                </c:pt>
                <c:pt idx="303">
                  <c:v>4.2107848691884602</c:v>
                </c:pt>
                <c:pt idx="304">
                  <c:v>4.2107848691884602</c:v>
                </c:pt>
                <c:pt idx="305">
                  <c:v>4.21624395934011</c:v>
                </c:pt>
                <c:pt idx="306">
                  <c:v>4.2180636560573204</c:v>
                </c:pt>
                <c:pt idx="307">
                  <c:v>4.2223096150641499</c:v>
                </c:pt>
                <c:pt idx="308">
                  <c:v>4.2289818363606004</c:v>
                </c:pt>
                <c:pt idx="309">
                  <c:v>4.2326212297950301</c:v>
                </c:pt>
                <c:pt idx="310">
                  <c:v>4.2399000166638796</c:v>
                </c:pt>
                <c:pt idx="311">
                  <c:v>4.2399000166638796</c:v>
                </c:pt>
                <c:pt idx="312">
                  <c:v>4.2453591068155303</c:v>
                </c:pt>
                <c:pt idx="313">
                  <c:v>4.2471788035327398</c:v>
                </c:pt>
                <c:pt idx="314">
                  <c:v>4.2508181969671703</c:v>
                </c:pt>
                <c:pt idx="315">
                  <c:v>4.2544575904016</c:v>
                </c:pt>
                <c:pt idx="316">
                  <c:v>4.2580969838360199</c:v>
                </c:pt>
                <c:pt idx="317">
                  <c:v>4.2617363772704504</c:v>
                </c:pt>
                <c:pt idx="318">
                  <c:v>4.2653757707048801</c:v>
                </c:pt>
                <c:pt idx="319">
                  <c:v>4.2690151641393097</c:v>
                </c:pt>
                <c:pt idx="320">
                  <c:v>4.2726545575737296</c:v>
                </c:pt>
                <c:pt idx="321">
                  <c:v>4.2762939510081601</c:v>
                </c:pt>
                <c:pt idx="322">
                  <c:v>4.2799333444425898</c:v>
                </c:pt>
                <c:pt idx="323">
                  <c:v>4.2835727378770203</c:v>
                </c:pt>
                <c:pt idx="324">
                  <c:v>4.2872121313114402</c:v>
                </c:pt>
                <c:pt idx="325">
                  <c:v>4.2908515247458698</c:v>
                </c:pt>
                <c:pt idx="326">
                  <c:v>4.2944909181803004</c:v>
                </c:pt>
                <c:pt idx="327">
                  <c:v>4.29813031161473</c:v>
                </c:pt>
                <c:pt idx="328">
                  <c:v>4.3017697050491499</c:v>
                </c:pt>
                <c:pt idx="329">
                  <c:v>4.3054090984835804</c:v>
                </c:pt>
                <c:pt idx="330">
                  <c:v>4.3090484919180101</c:v>
                </c:pt>
                <c:pt idx="331">
                  <c:v>4.3126878853524397</c:v>
                </c:pt>
                <c:pt idx="332">
                  <c:v>4.3163272787868596</c:v>
                </c:pt>
                <c:pt idx="333">
                  <c:v>4.3145075820696501</c:v>
                </c:pt>
                <c:pt idx="334">
                  <c:v>4.3199666722212902</c:v>
                </c:pt>
                <c:pt idx="335">
                  <c:v>4.3236060656557198</c:v>
                </c:pt>
                <c:pt idx="336">
                  <c:v>4.3272454590901503</c:v>
                </c:pt>
                <c:pt idx="337">
                  <c:v>4.3308848525245702</c:v>
                </c:pt>
                <c:pt idx="338">
                  <c:v>4.3345242459589999</c:v>
                </c:pt>
                <c:pt idx="339">
                  <c:v>4.3381636393934304</c:v>
                </c:pt>
                <c:pt idx="340">
                  <c:v>4.33634394267622</c:v>
                </c:pt>
                <c:pt idx="341">
                  <c:v>4.3418030328278601</c:v>
                </c:pt>
                <c:pt idx="342">
                  <c:v>4.3454424262622897</c:v>
                </c:pt>
                <c:pt idx="343">
                  <c:v>4.3436227295450696</c:v>
                </c:pt>
                <c:pt idx="344">
                  <c:v>4.3490818196967096</c:v>
                </c:pt>
                <c:pt idx="345">
                  <c:v>4.3527212131311401</c:v>
                </c:pt>
                <c:pt idx="346">
                  <c:v>4.3509015164139297</c:v>
                </c:pt>
                <c:pt idx="347">
                  <c:v>4.3563606065655698</c:v>
                </c:pt>
                <c:pt idx="348">
                  <c:v>4.3545409098483496</c:v>
                </c:pt>
                <c:pt idx="349">
                  <c:v>4.3599999999999897</c:v>
                </c:pt>
                <c:pt idx="350">
                  <c:v>4.3636393934344202</c:v>
                </c:pt>
                <c:pt idx="351">
                  <c:v>4.3618196967172098</c:v>
                </c:pt>
                <c:pt idx="352">
                  <c:v>4.3672787868688498</c:v>
                </c:pt>
                <c:pt idx="353">
                  <c:v>4.3709181803032804</c:v>
                </c:pt>
                <c:pt idx="354">
                  <c:v>4.37455757373771</c:v>
                </c:pt>
                <c:pt idx="355">
                  <c:v>4.3727378770204899</c:v>
                </c:pt>
                <c:pt idx="356">
                  <c:v>4.3781969671721299</c:v>
                </c:pt>
                <c:pt idx="357">
                  <c:v>4.3818363606065596</c:v>
                </c:pt>
                <c:pt idx="358">
                  <c:v>4.3800166638893501</c:v>
                </c:pt>
                <c:pt idx="359">
                  <c:v>4.3854757540409901</c:v>
                </c:pt>
                <c:pt idx="360">
                  <c:v>4.3836560573237797</c:v>
                </c:pt>
                <c:pt idx="361">
                  <c:v>4.3891151474754198</c:v>
                </c:pt>
                <c:pt idx="362">
                  <c:v>4.3927545409098396</c:v>
                </c:pt>
                <c:pt idx="363">
                  <c:v>4.3909348441926301</c:v>
                </c:pt>
                <c:pt idx="364">
                  <c:v>4.3963939343442702</c:v>
                </c:pt>
                <c:pt idx="365">
                  <c:v>4.3945742376270598</c:v>
                </c:pt>
                <c:pt idx="366">
                  <c:v>4.4000333277786998</c:v>
                </c:pt>
                <c:pt idx="367">
                  <c:v>4.4000333277786998</c:v>
                </c:pt>
                <c:pt idx="368">
                  <c:v>4.4036727212131304</c:v>
                </c:pt>
                <c:pt idx="369">
                  <c:v>4.4073121146475502</c:v>
                </c:pt>
                <c:pt idx="370">
                  <c:v>4.4054924179303399</c:v>
                </c:pt>
                <c:pt idx="371">
                  <c:v>4.4109515080819799</c:v>
                </c:pt>
                <c:pt idx="372">
                  <c:v>4.4109515080819799</c:v>
                </c:pt>
                <c:pt idx="373">
                  <c:v>4.4145909015164104</c:v>
                </c:pt>
                <c:pt idx="374">
                  <c:v>4.4182302949508401</c:v>
                </c:pt>
                <c:pt idx="375">
                  <c:v>4.4164105982336199</c:v>
                </c:pt>
                <c:pt idx="376">
                  <c:v>4.42186968838526</c:v>
                </c:pt>
                <c:pt idx="377">
                  <c:v>4.4255090818196896</c:v>
                </c:pt>
                <c:pt idx="378">
                  <c:v>4.4236893851024801</c:v>
                </c:pt>
                <c:pt idx="379">
                  <c:v>4.4291484752541201</c:v>
                </c:pt>
                <c:pt idx="380">
                  <c:v>4.4327878686885498</c:v>
                </c:pt>
                <c:pt idx="381">
                  <c:v>4.4364272621229697</c:v>
                </c:pt>
                <c:pt idx="382">
                  <c:v>4.4346075654057602</c:v>
                </c:pt>
                <c:pt idx="383">
                  <c:v>4.4400666555574002</c:v>
                </c:pt>
                <c:pt idx="384">
                  <c:v>4.4437060489918299</c:v>
                </c:pt>
                <c:pt idx="385">
                  <c:v>4.4418863522746204</c:v>
                </c:pt>
                <c:pt idx="386">
                  <c:v>4.4473454424262604</c:v>
                </c:pt>
                <c:pt idx="387">
                  <c:v>4.4509848358606803</c:v>
                </c:pt>
                <c:pt idx="388">
                  <c:v>4.4546242292951099</c:v>
                </c:pt>
                <c:pt idx="389">
                  <c:v>4.4528045325779004</c:v>
                </c:pt>
                <c:pt idx="390">
                  <c:v>4.4582636227295396</c:v>
                </c:pt>
                <c:pt idx="391">
                  <c:v>4.4619030161639701</c:v>
                </c:pt>
                <c:pt idx="392">
                  <c:v>4.4655424095983998</c:v>
                </c:pt>
                <c:pt idx="393">
                  <c:v>4.4691818030328196</c:v>
                </c:pt>
                <c:pt idx="394">
                  <c:v>4.4728211964672502</c:v>
                </c:pt>
                <c:pt idx="395">
                  <c:v>4.4764605899016798</c:v>
                </c:pt>
                <c:pt idx="396">
                  <c:v>4.4800999833361104</c:v>
                </c:pt>
                <c:pt idx="397">
                  <c:v>4.4782802866188902</c:v>
                </c:pt>
                <c:pt idx="398">
                  <c:v>4.4837393767705302</c:v>
                </c:pt>
                <c:pt idx="399">
                  <c:v>4.4873787702049599</c:v>
                </c:pt>
                <c:pt idx="400">
                  <c:v>4.4855590734877504</c:v>
                </c:pt>
                <c:pt idx="401">
                  <c:v>4.4910181636393904</c:v>
                </c:pt>
                <c:pt idx="402">
                  <c:v>4.4946575570738201</c:v>
                </c:pt>
                <c:pt idx="403">
                  <c:v>4.49829695050824</c:v>
                </c:pt>
                <c:pt idx="404">
                  <c:v>4.5019363439426696</c:v>
                </c:pt>
                <c:pt idx="405">
                  <c:v>4.5055757373771002</c:v>
                </c:pt>
                <c:pt idx="406">
                  <c:v>4.5092151308115298</c:v>
                </c:pt>
                <c:pt idx="407">
                  <c:v>4.5128545242459497</c:v>
                </c:pt>
                <c:pt idx="408">
                  <c:v>4.5164939176803802</c:v>
                </c:pt>
                <c:pt idx="409">
                  <c:v>4.5201333111148099</c:v>
                </c:pt>
                <c:pt idx="410">
                  <c:v>4.5237727045492404</c:v>
                </c:pt>
                <c:pt idx="411">
                  <c:v>4.5274120979836603</c:v>
                </c:pt>
                <c:pt idx="412">
                  <c:v>4.5310514914180899</c:v>
                </c:pt>
                <c:pt idx="413">
                  <c:v>4.5346908848525196</c:v>
                </c:pt>
                <c:pt idx="414">
                  <c:v>4.5383302782869501</c:v>
                </c:pt>
                <c:pt idx="415">
                  <c:v>4.5419696717213798</c:v>
                </c:pt>
                <c:pt idx="416">
                  <c:v>4.5456090651557997</c:v>
                </c:pt>
                <c:pt idx="417">
                  <c:v>4.5492484585902302</c:v>
                </c:pt>
                <c:pt idx="418">
                  <c:v>4.5528878520246598</c:v>
                </c:pt>
                <c:pt idx="419">
                  <c:v>4.5565272454590904</c:v>
                </c:pt>
                <c:pt idx="420">
                  <c:v>4.5601666388935103</c:v>
                </c:pt>
                <c:pt idx="421">
                  <c:v>4.5638060323279399</c:v>
                </c:pt>
                <c:pt idx="422">
                  <c:v>4.5656257290451503</c:v>
                </c:pt>
                <c:pt idx="423">
                  <c:v>4.5710848191968001</c:v>
                </c:pt>
                <c:pt idx="424">
                  <c:v>4.57472421263122</c:v>
                </c:pt>
                <c:pt idx="425">
                  <c:v>4.5783636060656496</c:v>
                </c:pt>
                <c:pt idx="426">
                  <c:v>4.5820029995000802</c:v>
                </c:pt>
                <c:pt idx="427">
                  <c:v>4.5856423929345098</c:v>
                </c:pt>
                <c:pt idx="428">
                  <c:v>4.5898883519413403</c:v>
                </c:pt>
                <c:pt idx="429">
                  <c:v>4.5947408765205804</c:v>
                </c:pt>
                <c:pt idx="430">
                  <c:v>4.5965605732377899</c:v>
                </c:pt>
                <c:pt idx="431">
                  <c:v>4.6001999666722204</c:v>
                </c:pt>
                <c:pt idx="432">
                  <c:v>4.6038393601066403</c:v>
                </c:pt>
                <c:pt idx="433">
                  <c:v>4.6074787535410699</c:v>
                </c:pt>
                <c:pt idx="434">
                  <c:v>4.6117247125479004</c:v>
                </c:pt>
                <c:pt idx="435">
                  <c:v>4.6165772371271396</c:v>
                </c:pt>
                <c:pt idx="436">
                  <c:v>4.61839693384435</c:v>
                </c:pt>
                <c:pt idx="437">
                  <c:v>4.6226428928511902</c:v>
                </c:pt>
                <c:pt idx="438">
                  <c:v>4.6293151141476399</c:v>
                </c:pt>
                <c:pt idx="439">
                  <c:v>4.6293151141476399</c:v>
                </c:pt>
                <c:pt idx="440">
                  <c:v>4.6365939010164903</c:v>
                </c:pt>
                <c:pt idx="441">
                  <c:v>4.6408398600233198</c:v>
                </c:pt>
                <c:pt idx="442">
                  <c:v>4.6475120813197801</c:v>
                </c:pt>
                <c:pt idx="443">
                  <c:v>4.6511514747542</c:v>
                </c:pt>
                <c:pt idx="444">
                  <c:v>4.6584302616230602</c:v>
                </c:pt>
                <c:pt idx="445">
                  <c:v>4.6584302616230602</c:v>
                </c:pt>
                <c:pt idx="446">
                  <c:v>4.6657090484919097</c:v>
                </c:pt>
                <c:pt idx="447">
                  <c:v>4.6638893517747002</c:v>
                </c:pt>
                <c:pt idx="448">
                  <c:v>4.6729878353607699</c:v>
                </c:pt>
                <c:pt idx="449">
                  <c:v>4.6772337943676003</c:v>
                </c:pt>
                <c:pt idx="450">
                  <c:v>4.6820863189468396</c:v>
                </c:pt>
                <c:pt idx="451">
                  <c:v>4.68390601566405</c:v>
                </c:pt>
                <c:pt idx="452">
                  <c:v>4.6911848025329101</c:v>
                </c:pt>
                <c:pt idx="453">
                  <c:v>4.6984635894017597</c:v>
                </c:pt>
                <c:pt idx="454">
                  <c:v>4.7057423762706199</c:v>
                </c:pt>
                <c:pt idx="455">
                  <c:v>4.7130211631394703</c:v>
                </c:pt>
                <c:pt idx="456">
                  <c:v>4.7202999500083296</c:v>
                </c:pt>
                <c:pt idx="457">
                  <c:v>4.72757873687718</c:v>
                </c:pt>
                <c:pt idx="458">
                  <c:v>4.7348575237460402</c:v>
                </c:pt>
                <c:pt idx="459">
                  <c:v>4.7421363106148897</c:v>
                </c:pt>
                <c:pt idx="460">
                  <c:v>4.7494150974837499</c:v>
                </c:pt>
                <c:pt idx="461">
                  <c:v>4.7566938843526003</c:v>
                </c:pt>
                <c:pt idx="462">
                  <c:v>4.7639726712214596</c:v>
                </c:pt>
                <c:pt idx="463">
                  <c:v>4.77125145809031</c:v>
                </c:pt>
                <c:pt idx="464">
                  <c:v>4.7785302449591702</c:v>
                </c:pt>
                <c:pt idx="465">
                  <c:v>4.7858090318280198</c:v>
                </c:pt>
                <c:pt idx="466">
                  <c:v>4.7930878186968799</c:v>
                </c:pt>
                <c:pt idx="467">
                  <c:v>4.8003666055657304</c:v>
                </c:pt>
                <c:pt idx="468">
                  <c:v>4.8076453924345897</c:v>
                </c:pt>
                <c:pt idx="469">
                  <c:v>4.8149241793034498</c:v>
                </c:pt>
                <c:pt idx="470">
                  <c:v>4.8222029661723003</c:v>
                </c:pt>
                <c:pt idx="471">
                  <c:v>4.8294817530411596</c:v>
                </c:pt>
                <c:pt idx="472">
                  <c:v>4.8349408431927996</c:v>
                </c:pt>
                <c:pt idx="473">
                  <c:v>4.84221963006165</c:v>
                </c:pt>
                <c:pt idx="474">
                  <c:v>4.8494984169305102</c:v>
                </c:pt>
                <c:pt idx="475">
                  <c:v>4.8840726545575697</c:v>
                </c:pt>
                <c:pt idx="476">
                  <c:v>4.8895317447092097</c:v>
                </c:pt>
                <c:pt idx="477">
                  <c:v>4.9283519413430996</c:v>
                </c:pt>
                <c:pt idx="478">
                  <c:v>4.9356307282119598</c:v>
                </c:pt>
                <c:pt idx="479">
                  <c:v>4.9332044659223397</c:v>
                </c:pt>
                <c:pt idx="480">
                  <c:v>4.9423029495084103</c:v>
                </c:pt>
                <c:pt idx="481">
                  <c:v>4.9495817363772696</c:v>
                </c:pt>
                <c:pt idx="482">
                  <c:v>4.9532211298116904</c:v>
                </c:pt>
                <c:pt idx="483">
                  <c:v>4.9604999166805497</c:v>
                </c:pt>
                <c:pt idx="484">
                  <c:v>4.9586802199633304</c:v>
                </c:pt>
                <c:pt idx="485">
                  <c:v>4.9647458756873801</c:v>
                </c:pt>
                <c:pt idx="486">
                  <c:v>4.9714180969838297</c:v>
                </c:pt>
                <c:pt idx="487">
                  <c:v>4.9695984002666203</c:v>
                </c:pt>
                <c:pt idx="488">
                  <c:v>4.9750574904182603</c:v>
                </c:pt>
                <c:pt idx="489">
                  <c:v>4.9786968838526899</c:v>
                </c:pt>
                <c:pt idx="490">
                  <c:v>4.9823362772871098</c:v>
                </c:pt>
                <c:pt idx="491">
                  <c:v>4.9859756707215404</c:v>
                </c:pt>
                <c:pt idx="492">
                  <c:v>4.98961506415597</c:v>
                </c:pt>
                <c:pt idx="493">
                  <c:v>4.9932544575903997</c:v>
                </c:pt>
                <c:pt idx="494">
                  <c:v>4.9968938510248204</c:v>
                </c:pt>
                <c:pt idx="495">
                  <c:v>5.0005332444592501</c:v>
                </c:pt>
                <c:pt idx="496">
                  <c:v>5.0041726378936797</c:v>
                </c:pt>
                <c:pt idx="497">
                  <c:v>5.0078120313281103</c:v>
                </c:pt>
                <c:pt idx="498">
                  <c:v>5.0114514247625301</c:v>
                </c:pt>
                <c:pt idx="499">
                  <c:v>5.0150908181969598</c:v>
                </c:pt>
                <c:pt idx="500">
                  <c:v>5.0187302116313903</c:v>
                </c:pt>
                <c:pt idx="501">
                  <c:v>5.02236960506582</c:v>
                </c:pt>
                <c:pt idx="502">
                  <c:v>5.0266155640726504</c:v>
                </c:pt>
                <c:pt idx="503">
                  <c:v>5.0296483919346704</c:v>
                </c:pt>
                <c:pt idx="504">
                  <c:v>5.0332877853691</c:v>
                </c:pt>
                <c:pt idx="505">
                  <c:v>5.0369271788035297</c:v>
                </c:pt>
                <c:pt idx="506">
                  <c:v>5.0405665722379602</c:v>
                </c:pt>
                <c:pt idx="507">
                  <c:v>5.0448125312447898</c:v>
                </c:pt>
                <c:pt idx="508">
                  <c:v>5.0478453591068098</c:v>
                </c:pt>
                <c:pt idx="509">
                  <c:v>5.0514847525412403</c:v>
                </c:pt>
                <c:pt idx="510">
                  <c:v>5.0496650558240201</c:v>
                </c:pt>
                <c:pt idx="511">
                  <c:v>5.0557307115480699</c:v>
                </c:pt>
                <c:pt idx="512">
                  <c:v>5.0533044492584498</c:v>
                </c:pt>
                <c:pt idx="513">
                  <c:v>5.0587635394100898</c:v>
                </c:pt>
                <c:pt idx="514">
                  <c:v>5.0624029328445204</c:v>
                </c:pt>
                <c:pt idx="515">
                  <c:v>5.0666488918513499</c:v>
                </c:pt>
                <c:pt idx="516">
                  <c:v>5.0696817197133797</c:v>
                </c:pt>
                <c:pt idx="517">
                  <c:v>5.0739276787202101</c:v>
                </c:pt>
                <c:pt idx="518">
                  <c:v>5.0769605065822301</c:v>
                </c:pt>
                <c:pt idx="519">
                  <c:v>5.0805999000166597</c:v>
                </c:pt>
                <c:pt idx="520">
                  <c:v>5.0848458590234902</c:v>
                </c:pt>
                <c:pt idx="521">
                  <c:v>5.0884852524579198</c:v>
                </c:pt>
                <c:pt idx="522">
                  <c:v>5.0915180803199398</c:v>
                </c:pt>
                <c:pt idx="523">
                  <c:v>5.0957640393267702</c:v>
                </c:pt>
                <c:pt idx="524">
                  <c:v>5.09333777703716</c:v>
                </c:pt>
                <c:pt idx="525">
                  <c:v>5.0994034327611999</c:v>
                </c:pt>
                <c:pt idx="526">
                  <c:v>5.1024362606232199</c:v>
                </c:pt>
                <c:pt idx="527">
                  <c:v>5.1066822196300601</c:v>
                </c:pt>
                <c:pt idx="528">
                  <c:v>5.11032161306448</c:v>
                </c:pt>
                <c:pt idx="529">
                  <c:v>5.1115347442092904</c:v>
                </c:pt>
                <c:pt idx="530">
                  <c:v>5.1151741376437201</c:v>
                </c:pt>
                <c:pt idx="531">
                  <c:v>5.1188135310781497</c:v>
                </c:pt>
                <c:pt idx="532">
                  <c:v>5.1394367605399101</c:v>
                </c:pt>
                <c:pt idx="533">
                  <c:v>5.1430761539743299</c:v>
                </c:pt>
                <c:pt idx="534">
                  <c:v>5.1461089818363597</c:v>
                </c:pt>
                <c:pt idx="535">
                  <c:v>5.1503549408431901</c:v>
                </c:pt>
                <c:pt idx="536">
                  <c:v>5.1539943342776198</c:v>
                </c:pt>
                <c:pt idx="537">
                  <c:v>5.1576337277120397</c:v>
                </c:pt>
                <c:pt idx="538">
                  <c:v>5.1606665555740703</c:v>
                </c:pt>
                <c:pt idx="539">
                  <c:v>5.1649125145808998</c:v>
                </c:pt>
                <c:pt idx="540">
                  <c:v>5.1685519080153304</c:v>
                </c:pt>
                <c:pt idx="541">
                  <c:v>5.1721913014497503</c:v>
                </c:pt>
                <c:pt idx="542">
                  <c:v>5.17522412931178</c:v>
                </c:pt>
                <c:pt idx="543">
                  <c:v>5.1794700883186104</c:v>
                </c:pt>
                <c:pt idx="544">
                  <c:v>5.1825029161806304</c:v>
                </c:pt>
                <c:pt idx="545">
                  <c:v>5.1861423096150601</c:v>
                </c:pt>
                <c:pt idx="546">
                  <c:v>5.1903882686218896</c:v>
                </c:pt>
                <c:pt idx="547">
                  <c:v>5.1934210964839096</c:v>
                </c:pt>
                <c:pt idx="548">
                  <c:v>5.1976670554907498</c:v>
                </c:pt>
                <c:pt idx="549">
                  <c:v>5.2013064489251697</c:v>
                </c:pt>
                <c:pt idx="550">
                  <c:v>5.2043392767872003</c:v>
                </c:pt>
                <c:pt idx="551">
                  <c:v>5.2085852357940299</c:v>
                </c:pt>
                <c:pt idx="552">
                  <c:v>5.2116180636560498</c:v>
                </c:pt>
                <c:pt idx="553">
                  <c:v>5.2158640226628803</c:v>
                </c:pt>
                <c:pt idx="554">
                  <c:v>5.21889685052491</c:v>
                </c:pt>
                <c:pt idx="555">
                  <c:v>5.2231428095317396</c:v>
                </c:pt>
                <c:pt idx="556">
                  <c:v>5.2261756373937596</c:v>
                </c:pt>
                <c:pt idx="557">
                  <c:v>5.2298150308281901</c:v>
                </c:pt>
                <c:pt idx="558">
                  <c:v>5.2334544242626198</c:v>
                </c:pt>
                <c:pt idx="559">
                  <c:v>5.2370938176970503</c:v>
                </c:pt>
                <c:pt idx="560">
                  <c:v>5.2407332111314702</c:v>
                </c:pt>
                <c:pt idx="561">
                  <c:v>5.2443726045658998</c:v>
                </c:pt>
                <c:pt idx="562">
                  <c:v>5.2480119980003304</c:v>
                </c:pt>
                <c:pt idx="563">
                  <c:v>5.25165139143476</c:v>
                </c:pt>
                <c:pt idx="564">
                  <c:v>5.2552907848691799</c:v>
                </c:pt>
                <c:pt idx="565">
                  <c:v>5.2589301783036104</c:v>
                </c:pt>
                <c:pt idx="566">
                  <c:v>5.2625695717380401</c:v>
                </c:pt>
                <c:pt idx="567">
                  <c:v>5.2662089651724697</c:v>
                </c:pt>
                <c:pt idx="568">
                  <c:v>5.2698483586068896</c:v>
                </c:pt>
                <c:pt idx="569">
                  <c:v>5.2734877520413201</c:v>
                </c:pt>
                <c:pt idx="570">
                  <c:v>5.2771271454757498</c:v>
                </c:pt>
                <c:pt idx="571">
                  <c:v>5.2807665389101803</c:v>
                </c:pt>
                <c:pt idx="572">
                  <c:v>5.2844059323446002</c:v>
                </c:pt>
                <c:pt idx="573">
                  <c:v>5.2880453257790299</c:v>
                </c:pt>
                <c:pt idx="574">
                  <c:v>5.2916847192134604</c:v>
                </c:pt>
                <c:pt idx="575">
                  <c:v>5.29593067822029</c:v>
                </c:pt>
                <c:pt idx="576">
                  <c:v>5.3032094650891501</c:v>
                </c:pt>
                <c:pt idx="577">
                  <c:v>5.3007832027995301</c:v>
                </c:pt>
                <c:pt idx="578">
                  <c:v>5.3098816863855998</c:v>
                </c:pt>
                <c:pt idx="579">
                  <c:v>5.3080619896683796</c:v>
                </c:pt>
                <c:pt idx="580">
                  <c:v>5.3135210798200196</c:v>
                </c:pt>
                <c:pt idx="581">
                  <c:v>5.3207998666888798</c:v>
                </c:pt>
                <c:pt idx="582">
                  <c:v>5.3189801699716703</c:v>
                </c:pt>
                <c:pt idx="583">
                  <c:v>5.32807865355774</c:v>
                </c:pt>
                <c:pt idx="584">
                  <c:v>5.3262589568405199</c:v>
                </c:pt>
                <c:pt idx="585">
                  <c:v>5.3359640059990001</c:v>
                </c:pt>
                <c:pt idx="586">
                  <c:v>5.3335377437093801</c:v>
                </c:pt>
                <c:pt idx="587">
                  <c:v>5.3432427928678496</c:v>
                </c:pt>
                <c:pt idx="588">
                  <c:v>5.3408165305782296</c:v>
                </c:pt>
                <c:pt idx="589">
                  <c:v>5.3499150141643002</c:v>
                </c:pt>
                <c:pt idx="590">
                  <c:v>5.3571938010331603</c:v>
                </c:pt>
                <c:pt idx="591">
                  <c:v>5.3614397600399899</c:v>
                </c:pt>
                <c:pt idx="592">
                  <c:v>5.3681119813364404</c:v>
                </c:pt>
                <c:pt idx="593">
                  <c:v>5.36629228461923</c:v>
                </c:pt>
                <c:pt idx="594">
                  <c:v>5.3753907682052997</c:v>
                </c:pt>
                <c:pt idx="595">
                  <c:v>5.3826695550741501</c:v>
                </c:pt>
                <c:pt idx="596">
                  <c:v>5.3899483419429997</c:v>
                </c:pt>
                <c:pt idx="597">
                  <c:v>5.3972271288118598</c:v>
                </c:pt>
                <c:pt idx="598">
                  <c:v>5.40450591568072</c:v>
                </c:pt>
                <c:pt idx="599">
                  <c:v>5.4117847025495696</c:v>
                </c:pt>
                <c:pt idx="600">
                  <c:v>5.4190634894184297</c:v>
                </c:pt>
                <c:pt idx="601">
                  <c:v>5.4263422762872802</c:v>
                </c:pt>
                <c:pt idx="602">
                  <c:v>5.4336210631561404</c:v>
                </c:pt>
                <c:pt idx="603">
                  <c:v>5.4408998500249899</c:v>
                </c:pt>
                <c:pt idx="604">
                  <c:v>5.4481786368938501</c:v>
                </c:pt>
                <c:pt idx="605">
                  <c:v>5.4554574237626996</c:v>
                </c:pt>
                <c:pt idx="606">
                  <c:v>5.4627362106315598</c:v>
                </c:pt>
                <c:pt idx="607">
                  <c:v>5.4700149975004102</c:v>
                </c:pt>
                <c:pt idx="608">
                  <c:v>5.4772937843692704</c:v>
                </c:pt>
                <c:pt idx="609">
                  <c:v>5.4845725712381199</c:v>
                </c:pt>
                <c:pt idx="610">
                  <c:v>5.4918513581069801</c:v>
                </c:pt>
                <c:pt idx="611">
                  <c:v>5.4991301449758296</c:v>
                </c:pt>
                <c:pt idx="612">
                  <c:v>5.5064089318446898</c:v>
                </c:pt>
                <c:pt idx="613">
                  <c:v>5.5136877187135402</c:v>
                </c:pt>
                <c:pt idx="614">
                  <c:v>5.5209665055824004</c:v>
                </c:pt>
                <c:pt idx="615">
                  <c:v>5.52824529245125</c:v>
                </c:pt>
                <c:pt idx="616">
                  <c:v>5.5355240793201101</c:v>
                </c:pt>
                <c:pt idx="617">
                  <c:v>5.5428028661889597</c:v>
                </c:pt>
                <c:pt idx="618">
                  <c:v>5.5500816530578199</c:v>
                </c:pt>
                <c:pt idx="619">
                  <c:v>5.5573604399266703</c:v>
                </c:pt>
                <c:pt idx="620">
                  <c:v>5.5646392267955296</c:v>
                </c:pt>
                <c:pt idx="621">
                  <c:v>5.56888518580236</c:v>
                </c:pt>
                <c:pt idx="622">
                  <c:v>5.5755574070988096</c:v>
                </c:pt>
                <c:pt idx="623">
                  <c:v>5.5834427595400697</c:v>
                </c:pt>
                <c:pt idx="624">
                  <c:v>5.5810164972504497</c:v>
                </c:pt>
                <c:pt idx="625">
                  <c:v>5.5901149808365203</c:v>
                </c:pt>
                <c:pt idx="626">
                  <c:v>5.5882952841193099</c:v>
                </c:pt>
                <c:pt idx="627">
                  <c:v>5.5980003332777803</c:v>
                </c:pt>
                <c:pt idx="628">
                  <c:v>5.5955740709881603</c:v>
                </c:pt>
                <c:pt idx="629">
                  <c:v>5.6052791201466396</c:v>
                </c:pt>
                <c:pt idx="630">
                  <c:v>5.6028528578570196</c:v>
                </c:pt>
                <c:pt idx="631">
                  <c:v>5.6119513414430902</c:v>
                </c:pt>
                <c:pt idx="632">
                  <c:v>5.61013164472587</c:v>
                </c:pt>
                <c:pt idx="633">
                  <c:v>5.6155907348775198</c:v>
                </c:pt>
                <c:pt idx="634">
                  <c:v>5.6192301283119397</c:v>
                </c:pt>
                <c:pt idx="635">
                  <c:v>5.6234760873187799</c:v>
                </c:pt>
                <c:pt idx="636">
                  <c:v>5.6301483086152304</c:v>
                </c:pt>
                <c:pt idx="637">
                  <c:v>5.6283286118980103</c:v>
                </c:pt>
                <c:pt idx="638">
                  <c:v>5.6337877020496503</c:v>
                </c:pt>
                <c:pt idx="639">
                  <c:v>5.6380336610564896</c:v>
                </c:pt>
                <c:pt idx="640">
                  <c:v>5.64531244792534</c:v>
                </c:pt>
                <c:pt idx="641">
                  <c:v>5.64288618563572</c:v>
                </c:pt>
                <c:pt idx="642">
                  <c:v>5.64834527578736</c:v>
                </c:pt>
                <c:pt idx="643">
                  <c:v>5.6525912347942002</c:v>
                </c:pt>
                <c:pt idx="644">
                  <c:v>5.6556240626562202</c:v>
                </c:pt>
                <c:pt idx="645">
                  <c:v>5.6592634560906498</c:v>
                </c:pt>
                <c:pt idx="646">
                  <c:v>5.6635094150974803</c:v>
                </c:pt>
                <c:pt idx="647">
                  <c:v>5.6665422429595003</c:v>
                </c:pt>
                <c:pt idx="648">
                  <c:v>5.6701816363939299</c:v>
                </c:pt>
                <c:pt idx="649">
                  <c:v>5.6738210298283596</c:v>
                </c:pt>
                <c:pt idx="650">
                  <c:v>5.6774604232627901</c:v>
                </c:pt>
                <c:pt idx="651">
                  <c:v>5.6817063822696197</c:v>
                </c:pt>
                <c:pt idx="652">
                  <c:v>5.6847392101316396</c:v>
                </c:pt>
                <c:pt idx="653">
                  <c:v>5.6889851691384701</c:v>
                </c:pt>
                <c:pt idx="654">
                  <c:v>5.6926245625728997</c:v>
                </c:pt>
                <c:pt idx="655">
                  <c:v>5.6962639560073303</c:v>
                </c:pt>
                <c:pt idx="656">
                  <c:v>5.6999033494417599</c:v>
                </c:pt>
                <c:pt idx="657">
                  <c:v>5.7035427428761798</c:v>
                </c:pt>
                <c:pt idx="658">
                  <c:v>5.7071821363106103</c:v>
                </c:pt>
                <c:pt idx="659">
                  <c:v>5.71082152974504</c:v>
                </c:pt>
                <c:pt idx="660">
                  <c:v>5.7144609231794696</c:v>
                </c:pt>
                <c:pt idx="661">
                  <c:v>5.7174937510414896</c:v>
                </c:pt>
                <c:pt idx="662">
                  <c:v>5.72173971004832</c:v>
                </c:pt>
                <c:pt idx="663">
                  <c:v>5.7193134477587</c:v>
                </c:pt>
                <c:pt idx="664">
                  <c:v>5.72477253791034</c:v>
                </c:pt>
                <c:pt idx="665">
                  <c:v>5.7290184969171802</c:v>
                </c:pt>
                <c:pt idx="666">
                  <c:v>5.7265922346275602</c:v>
                </c:pt>
                <c:pt idx="667">
                  <c:v>5.7326578903516001</c:v>
                </c:pt>
                <c:pt idx="668">
                  <c:v>5.7362972837860298</c:v>
                </c:pt>
                <c:pt idx="669">
                  <c:v>5.7393301116480497</c:v>
                </c:pt>
                <c:pt idx="670">
                  <c:v>5.74357607065489</c:v>
                </c:pt>
                <c:pt idx="671">
                  <c:v>5.7411498083652699</c:v>
                </c:pt>
                <c:pt idx="672">
                  <c:v>5.7466088985169099</c:v>
                </c:pt>
                <c:pt idx="673">
                  <c:v>5.7508548575237404</c:v>
                </c:pt>
                <c:pt idx="674">
                  <c:v>5.7484285952341203</c:v>
                </c:pt>
                <c:pt idx="675">
                  <c:v>5.7538876853857603</c:v>
                </c:pt>
                <c:pt idx="676">
                  <c:v>5.7581336443925997</c:v>
                </c:pt>
                <c:pt idx="677">
                  <c:v>5.7557073821029796</c:v>
                </c:pt>
                <c:pt idx="678">
                  <c:v>5.7617730378270204</c:v>
                </c:pt>
                <c:pt idx="679">
                  <c:v>5.7654124312614501</c:v>
                </c:pt>
                <c:pt idx="680">
                  <c:v>5.7684452591234798</c:v>
                </c:pt>
                <c:pt idx="681">
                  <c:v>5.7726912181303103</c:v>
                </c:pt>
                <c:pt idx="682">
                  <c:v>5.7702649558406902</c:v>
                </c:pt>
                <c:pt idx="683">
                  <c:v>5.7757240459923302</c:v>
                </c:pt>
                <c:pt idx="684">
                  <c:v>5.7793634394267599</c:v>
                </c:pt>
                <c:pt idx="685">
                  <c:v>5.7775437427095397</c:v>
                </c:pt>
                <c:pt idx="686">
                  <c:v>5.7836093984335903</c:v>
                </c:pt>
                <c:pt idx="687">
                  <c:v>5.7811831361439703</c:v>
                </c:pt>
                <c:pt idx="688">
                  <c:v>5.7866422262956103</c:v>
                </c:pt>
                <c:pt idx="689">
                  <c:v>5.7908881853024496</c:v>
                </c:pt>
                <c:pt idx="690">
                  <c:v>5.7884619230128296</c:v>
                </c:pt>
                <c:pt idx="691">
                  <c:v>5.7939210131644696</c:v>
                </c:pt>
                <c:pt idx="692">
                  <c:v>5.7975604065989002</c:v>
                </c:pt>
                <c:pt idx="693">
                  <c:v>5.79574070988168</c:v>
                </c:pt>
                <c:pt idx="694">
                  <c:v>5.80119980003332</c:v>
                </c:pt>
                <c:pt idx="695">
                  <c:v>5.80119980003332</c:v>
                </c:pt>
                <c:pt idx="696">
                  <c:v>5.8054457590401496</c:v>
                </c:pt>
                <c:pt idx="697">
                  <c:v>5.8030194967505402</c:v>
                </c:pt>
                <c:pt idx="698">
                  <c:v>5.8084785869021802</c:v>
                </c:pt>
                <c:pt idx="699">
                  <c:v>5.8127245459090098</c:v>
                </c:pt>
                <c:pt idx="700">
                  <c:v>5.8102982836193897</c:v>
                </c:pt>
                <c:pt idx="701">
                  <c:v>5.8102982836193897</c:v>
                </c:pt>
                <c:pt idx="702">
                  <c:v>5.8157573737710297</c:v>
                </c:pt>
                <c:pt idx="703">
                  <c:v>5.82000333277787</c:v>
                </c:pt>
                <c:pt idx="704">
                  <c:v>5.8175770704882499</c:v>
                </c:pt>
                <c:pt idx="705">
                  <c:v>5.8175770704882499</c:v>
                </c:pt>
                <c:pt idx="706">
                  <c:v>5.8230361606398899</c:v>
                </c:pt>
                <c:pt idx="707">
                  <c:v>5.8266755540743196</c:v>
                </c:pt>
                <c:pt idx="708">
                  <c:v>5.8248558573571003</c:v>
                </c:pt>
                <c:pt idx="709">
                  <c:v>5.83092151308115</c:v>
                </c:pt>
                <c:pt idx="710">
                  <c:v>5.82849525079153</c:v>
                </c:pt>
                <c:pt idx="711">
                  <c:v>5.83395434094317</c:v>
                </c:pt>
                <c:pt idx="712">
                  <c:v>5.8375937343775997</c:v>
                </c:pt>
                <c:pt idx="713">
                  <c:v>5.8357740376603902</c:v>
                </c:pt>
                <c:pt idx="714">
                  <c:v>5.8418396933844301</c:v>
                </c:pt>
                <c:pt idx="715">
                  <c:v>5.83941343109481</c:v>
                </c:pt>
                <c:pt idx="716">
                  <c:v>5.8448725212464501</c:v>
                </c:pt>
                <c:pt idx="717">
                  <c:v>5.8485119146808797</c:v>
                </c:pt>
                <c:pt idx="718">
                  <c:v>5.8485119146808797</c:v>
                </c:pt>
                <c:pt idx="719">
                  <c:v>5.8521513081153103</c:v>
                </c:pt>
                <c:pt idx="720">
                  <c:v>5.8521513081153103</c:v>
                </c:pt>
                <c:pt idx="721">
                  <c:v>5.8563972671221398</c:v>
                </c:pt>
                <c:pt idx="722">
                  <c:v>5.8539710048325198</c:v>
                </c:pt>
                <c:pt idx="723">
                  <c:v>5.8600366605565704</c:v>
                </c:pt>
                <c:pt idx="724">
                  <c:v>5.863676053991</c:v>
                </c:pt>
                <c:pt idx="725">
                  <c:v>5.86670888185302</c:v>
                </c:pt>
                <c:pt idx="726">
                  <c:v>5.8709548408598504</c:v>
                </c:pt>
                <c:pt idx="727">
                  <c:v>5.8685285785702304</c:v>
                </c:pt>
                <c:pt idx="728">
                  <c:v>5.8739876687218704</c:v>
                </c:pt>
                <c:pt idx="729">
                  <c:v>5.8782336277287097</c:v>
                </c:pt>
                <c:pt idx="730">
                  <c:v>5.8758073654390897</c:v>
                </c:pt>
                <c:pt idx="731">
                  <c:v>5.8818730211631296</c:v>
                </c:pt>
                <c:pt idx="732">
                  <c:v>5.8849058490251602</c:v>
                </c:pt>
                <c:pt idx="733">
                  <c:v>5.8891518080319898</c:v>
                </c:pt>
                <c:pt idx="734">
                  <c:v>5.8867255457423697</c:v>
                </c:pt>
                <c:pt idx="735">
                  <c:v>5.8921846358940098</c:v>
                </c:pt>
                <c:pt idx="736">
                  <c:v>5.89643059490085</c:v>
                </c:pt>
                <c:pt idx="737">
                  <c:v>5.8940043326112299</c:v>
                </c:pt>
                <c:pt idx="738">
                  <c:v>5.9000699883352699</c:v>
                </c:pt>
                <c:pt idx="739">
                  <c:v>5.9037093817697004</c:v>
                </c:pt>
                <c:pt idx="740">
                  <c:v>5.9067422096317204</c:v>
                </c:pt>
                <c:pt idx="741">
                  <c:v>5.9109881686385597</c:v>
                </c:pt>
                <c:pt idx="742">
                  <c:v>5.9085619063489396</c:v>
                </c:pt>
                <c:pt idx="743">
                  <c:v>5.9146275620729796</c:v>
                </c:pt>
                <c:pt idx="744">
                  <c:v>5.9182669555074101</c:v>
                </c:pt>
                <c:pt idx="745">
                  <c:v>5.9219063489418398</c:v>
                </c:pt>
                <c:pt idx="746">
                  <c:v>5.9255457423762703</c:v>
                </c:pt>
                <c:pt idx="747">
                  <c:v>5.9291851358106902</c:v>
                </c:pt>
                <c:pt idx="748">
                  <c:v>5.9328245292451198</c:v>
                </c:pt>
                <c:pt idx="749">
                  <c:v>5.9364639226795504</c:v>
                </c:pt>
                <c:pt idx="750">
                  <c:v>5.9394967505415703</c:v>
                </c:pt>
                <c:pt idx="751">
                  <c:v>5.943136143976</c:v>
                </c:pt>
                <c:pt idx="752">
                  <c:v>5.9467755374104296</c:v>
                </c:pt>
                <c:pt idx="753">
                  <c:v>5.9504149308448504</c:v>
                </c:pt>
                <c:pt idx="754">
                  <c:v>5.9540543242792801</c:v>
                </c:pt>
                <c:pt idx="755">
                  <c:v>5.9576937177137097</c:v>
                </c:pt>
                <c:pt idx="756">
                  <c:v>5.9613331111481402</c:v>
                </c:pt>
                <c:pt idx="757">
                  <c:v>5.9649725045825601</c:v>
                </c:pt>
                <c:pt idx="758">
                  <c:v>5.9686118980169898</c:v>
                </c:pt>
                <c:pt idx="759">
                  <c:v>5.9722512914514203</c:v>
                </c:pt>
                <c:pt idx="760">
                  <c:v>5.97589068488585</c:v>
                </c:pt>
                <c:pt idx="761">
                  <c:v>5.9795300783202796</c:v>
                </c:pt>
                <c:pt idx="762">
                  <c:v>5.9837760373271101</c:v>
                </c:pt>
                <c:pt idx="763">
                  <c:v>5.9904482586235597</c:v>
                </c:pt>
                <c:pt idx="764">
                  <c:v>5.9940876520579902</c:v>
                </c:pt>
                <c:pt idx="765">
                  <c:v>6.0019730044992503</c:v>
                </c:pt>
                <c:pt idx="766">
                  <c:v>5.9995467422096302</c:v>
                </c:pt>
                <c:pt idx="767">
                  <c:v>6.0086452257956999</c:v>
                </c:pt>
                <c:pt idx="768">
                  <c:v>6.0122846192301198</c:v>
                </c:pt>
                <c:pt idx="769">
                  <c:v>6.0201699716713799</c:v>
                </c:pt>
                <c:pt idx="770">
                  <c:v>6.0177437093817696</c:v>
                </c:pt>
                <c:pt idx="771">
                  <c:v>6.0268421929678304</c:v>
                </c:pt>
                <c:pt idx="772">
                  <c:v>6.02502249625062</c:v>
                </c:pt>
                <c:pt idx="773">
                  <c:v>6.0341209798366897</c:v>
                </c:pt>
                <c:pt idx="774">
                  <c:v>6.0413997667055401</c:v>
                </c:pt>
                <c:pt idx="775">
                  <c:v>6.0486785535744003</c:v>
                </c:pt>
                <c:pt idx="776">
                  <c:v>6.0559573404432596</c:v>
                </c:pt>
                <c:pt idx="777">
                  <c:v>6.06323612731211</c:v>
                </c:pt>
                <c:pt idx="778">
                  <c:v>6.0705149141809702</c:v>
                </c:pt>
                <c:pt idx="779">
                  <c:v>6.0777937010498198</c:v>
                </c:pt>
                <c:pt idx="780">
                  <c:v>6.0850724879186799</c:v>
                </c:pt>
                <c:pt idx="781">
                  <c:v>6.0923512747875304</c:v>
                </c:pt>
                <c:pt idx="782">
                  <c:v>6.0996300616563897</c:v>
                </c:pt>
                <c:pt idx="783">
                  <c:v>6.1069088485252401</c:v>
                </c:pt>
                <c:pt idx="784">
                  <c:v>6.1141876353941003</c:v>
                </c:pt>
                <c:pt idx="785">
                  <c:v>6.1214664222629498</c:v>
                </c:pt>
                <c:pt idx="786">
                  <c:v>6.12874520913181</c:v>
                </c:pt>
                <c:pt idx="787">
                  <c:v>6.1329911681386404</c:v>
                </c:pt>
                <c:pt idx="788">
                  <c:v>6.13966338943509</c:v>
                </c:pt>
                <c:pt idx="789">
                  <c:v>6.1469421763039396</c:v>
                </c:pt>
                <c:pt idx="790">
                  <c:v>6.1542209631727998</c:v>
                </c:pt>
                <c:pt idx="791">
                  <c:v>6.1542209631727998</c:v>
                </c:pt>
                <c:pt idx="792">
                  <c:v>6.1596800533244398</c:v>
                </c:pt>
                <c:pt idx="793">
                  <c:v>6.16149975004166</c:v>
                </c:pt>
                <c:pt idx="794">
                  <c:v>6.1651391434760798</c:v>
                </c:pt>
                <c:pt idx="795">
                  <c:v>6.1687785369105104</c:v>
                </c:pt>
                <c:pt idx="796">
                  <c:v>6.17241793034494</c:v>
                </c:pt>
                <c:pt idx="797">
                  <c:v>6.1760573237793697</c:v>
                </c:pt>
                <c:pt idx="798">
                  <c:v>6.1796967172137904</c:v>
                </c:pt>
                <c:pt idx="799">
                  <c:v>6.1833361106482201</c:v>
                </c:pt>
                <c:pt idx="800">
                  <c:v>6.1869755040826497</c:v>
                </c:pt>
                <c:pt idx="801">
                  <c:v>6.1906148975170803</c:v>
                </c:pt>
                <c:pt idx="802">
                  <c:v>6.1942542909515002</c:v>
                </c:pt>
                <c:pt idx="803">
                  <c:v>6.1978936843859298</c:v>
                </c:pt>
                <c:pt idx="804">
                  <c:v>6.2015330778203603</c:v>
                </c:pt>
                <c:pt idx="805">
                  <c:v>6.20517247125479</c:v>
                </c:pt>
                <c:pt idx="806">
                  <c:v>6.2033527745375698</c:v>
                </c:pt>
                <c:pt idx="807">
                  <c:v>6.2088118646892099</c:v>
                </c:pt>
                <c:pt idx="808">
                  <c:v>6.2124512581236404</c:v>
                </c:pt>
                <c:pt idx="809">
                  <c:v>6.2160906515580701</c:v>
                </c:pt>
                <c:pt idx="810">
                  <c:v>6.2197300449924997</c:v>
                </c:pt>
                <c:pt idx="811">
                  <c:v>6.2233694384269196</c:v>
                </c:pt>
              </c:numCache>
            </c:numRef>
          </c:xVal>
          <c:yVal>
            <c:numRef>
              <c:f>'NH2 Data'!$O$7:$O$818</c:f>
              <c:numCache>
                <c:formatCode>General</c:formatCode>
                <c:ptCount val="812"/>
                <c:pt idx="0">
                  <c:v>4.5342617328387235E-5</c:v>
                </c:pt>
                <c:pt idx="1">
                  <c:v>4.1954023150831985E-5</c:v>
                </c:pt>
                <c:pt idx="2">
                  <c:v>3.8565428973276505E-5</c:v>
                </c:pt>
                <c:pt idx="3">
                  <c:v>3.5176834795721261E-5</c:v>
                </c:pt>
                <c:pt idx="4">
                  <c:v>3.1788240618165788E-5</c:v>
                </c:pt>
                <c:pt idx="5">
                  <c:v>2.8399646440610538E-5</c:v>
                </c:pt>
                <c:pt idx="6">
                  <c:v>2.5011052263055061E-5</c:v>
                </c:pt>
                <c:pt idx="7">
                  <c:v>2.1622458085499838E-5</c:v>
                </c:pt>
                <c:pt idx="8">
                  <c:v>1.823386390794448E-5</c:v>
                </c:pt>
                <c:pt idx="9">
                  <c:v>1.4845269730389118E-5</c:v>
                </c:pt>
                <c:pt idx="10">
                  <c:v>1.1456675552833756E-5</c:v>
                </c:pt>
                <c:pt idx="11">
                  <c:v>8.0680813752783941E-6</c:v>
                </c:pt>
                <c:pt idx="12">
                  <c:v>4.6794871977230331E-6</c:v>
                </c:pt>
                <c:pt idx="13">
                  <c:v>1.2908930201676885E-6</c:v>
                </c:pt>
                <c:pt idx="14">
                  <c:v>-2.0977011575159448E-6</c:v>
                </c:pt>
                <c:pt idx="15">
                  <c:v>-5.486295335071299E-6</c:v>
                </c:pt>
                <c:pt idx="16">
                  <c:v>-8.8748895126266608E-6</c:v>
                </c:pt>
                <c:pt idx="17">
                  <c:v>-1.2263483690182023E-5</c:v>
                </c:pt>
                <c:pt idx="18">
                  <c:v>-1.5652077867737383E-5</c:v>
                </c:pt>
                <c:pt idx="19">
                  <c:v>-1.9040672045292745E-5</c:v>
                </c:pt>
                <c:pt idx="20">
                  <c:v>-2.2429266222848103E-5</c:v>
                </c:pt>
                <c:pt idx="21">
                  <c:v>-2.5817860400403261E-5</c:v>
                </c:pt>
                <c:pt idx="22">
                  <c:v>-2.9206454577958738E-5</c:v>
                </c:pt>
                <c:pt idx="23">
                  <c:v>-3.2595048755513978E-5</c:v>
                </c:pt>
                <c:pt idx="24">
                  <c:v>-3.5983642933069459E-5</c:v>
                </c:pt>
                <c:pt idx="25">
                  <c:v>-3.9372237110624709E-5</c:v>
                </c:pt>
                <c:pt idx="26">
                  <c:v>-4.2760831288180182E-5</c:v>
                </c:pt>
                <c:pt idx="27">
                  <c:v>-4.6149425465735426E-5</c:v>
                </c:pt>
                <c:pt idx="28">
                  <c:v>-4.9538019643419153E-5</c:v>
                </c:pt>
                <c:pt idx="29">
                  <c:v>-5.2926613820974397E-5</c:v>
                </c:pt>
                <c:pt idx="30">
                  <c:v>-5.6315207998529877E-5</c:v>
                </c:pt>
                <c:pt idx="31">
                  <c:v>-5.9703802176085114E-5</c:v>
                </c:pt>
                <c:pt idx="32">
                  <c:v>-6.3092396353640594E-5</c:v>
                </c:pt>
                <c:pt idx="33">
                  <c:v>-6.6480990531195844E-5</c:v>
                </c:pt>
                <c:pt idx="34">
                  <c:v>-6.9869584708751324E-5</c:v>
                </c:pt>
                <c:pt idx="35">
                  <c:v>-7.3258178886306574E-5</c:v>
                </c:pt>
                <c:pt idx="36">
                  <c:v>-7.6646773063862041E-5</c:v>
                </c:pt>
                <c:pt idx="37">
                  <c:v>-8.0035367241417291E-5</c:v>
                </c:pt>
                <c:pt idx="38">
                  <c:v>-8.3423961418972758E-5</c:v>
                </c:pt>
                <c:pt idx="39">
                  <c:v>-8.6812555596528008E-5</c:v>
                </c:pt>
                <c:pt idx="40">
                  <c:v>-9.0201149774083475E-5</c:v>
                </c:pt>
                <c:pt idx="41">
                  <c:v>-9.3589743951638725E-5</c:v>
                </c:pt>
                <c:pt idx="42">
                  <c:v>-9.6978338129194219E-5</c:v>
                </c:pt>
                <c:pt idx="43">
                  <c:v>-1.003669323068777E-4</c:v>
                </c:pt>
                <c:pt idx="44">
                  <c:v>-1.0375552648443318E-4</c:v>
                </c:pt>
                <c:pt idx="45">
                  <c:v>-1.0714412066198843E-4</c:v>
                </c:pt>
                <c:pt idx="46">
                  <c:v>-1.105327148395439E-4</c:v>
                </c:pt>
                <c:pt idx="47">
                  <c:v>-1.1392130901709915E-4</c:v>
                </c:pt>
                <c:pt idx="48">
                  <c:v>-1.1730990319465463E-4</c:v>
                </c:pt>
                <c:pt idx="49">
                  <c:v>-1.2069849737220987E-4</c:v>
                </c:pt>
                <c:pt idx="50">
                  <c:v>-1.2408709154976535E-4</c:v>
                </c:pt>
                <c:pt idx="51">
                  <c:v>-1.274756857273206E-4</c:v>
                </c:pt>
                <c:pt idx="52">
                  <c:v>4.6722259243518332E-4</c:v>
                </c:pt>
                <c:pt idx="53">
                  <c:v>1.6479056208759863E-4</c:v>
                </c:pt>
                <c:pt idx="54">
                  <c:v>4.6044540408007189E-4</c:v>
                </c:pt>
                <c:pt idx="55">
                  <c:v>4.5705680990251735E-4</c:v>
                </c:pt>
                <c:pt idx="56">
                  <c:v>4.5366821572496047E-4</c:v>
                </c:pt>
                <c:pt idx="57">
                  <c:v>4.5027962154727886E-4</c:v>
                </c:pt>
                <c:pt idx="58">
                  <c:v>7.4593446353975234E-4</c:v>
                </c:pt>
                <c:pt idx="59">
                  <c:v>1.0415893055322283E-3</c:v>
                </c:pt>
                <c:pt idx="60">
                  <c:v>1.0382007113546713E-3</c:v>
                </c:pt>
                <c:pt idx="61">
                  <c:v>1.0348121171771167E-3</c:v>
                </c:pt>
                <c:pt idx="62">
                  <c:v>1.3304669591695927E-3</c:v>
                </c:pt>
                <c:pt idx="63">
                  <c:v>1.6261218011620663E-3</c:v>
                </c:pt>
                <c:pt idx="64">
                  <c:v>1.6227332069845117E-3</c:v>
                </c:pt>
                <c:pt idx="65">
                  <c:v>2.2174314851470156E-3</c:v>
                </c:pt>
                <c:pt idx="66">
                  <c:v>2.2140428909694608E-3</c:v>
                </c:pt>
                <c:pt idx="67">
                  <c:v>2.5096977329620547E-3</c:v>
                </c:pt>
                <c:pt idx="68">
                  <c:v>2.8053525749545394E-3</c:v>
                </c:pt>
                <c:pt idx="69">
                  <c:v>3.4000508531170366E-3</c:v>
                </c:pt>
                <c:pt idx="70">
                  <c:v>3.3966622589394866E-3</c:v>
                </c:pt>
                <c:pt idx="71">
                  <c:v>3.6923171009319486E-3</c:v>
                </c:pt>
                <c:pt idx="72">
                  <c:v>4.2870153790943296E-3</c:v>
                </c:pt>
                <c:pt idx="73">
                  <c:v>4.5826702210868151E-3</c:v>
                </c:pt>
                <c:pt idx="74">
                  <c:v>5.1773684992493119E-3</c:v>
                </c:pt>
                <c:pt idx="75">
                  <c:v>5.7720667774118087E-3</c:v>
                </c:pt>
                <c:pt idx="76">
                  <c:v>6.0677216194044105E-3</c:v>
                </c:pt>
                <c:pt idx="77">
                  <c:v>6.6624198975669298E-3</c:v>
                </c:pt>
                <c:pt idx="78">
                  <c:v>7.2571181757294274E-3</c:v>
                </c:pt>
                <c:pt idx="79">
                  <c:v>7.8518164538919234E-3</c:v>
                </c:pt>
                <c:pt idx="80">
                  <c:v>8.4465147320544436E-3</c:v>
                </c:pt>
                <c:pt idx="81">
                  <c:v>9.3402564463869742E-3</c:v>
                </c:pt>
                <c:pt idx="82">
                  <c:v>1.0233998160719647E-2</c:v>
                </c:pt>
                <c:pt idx="83">
                  <c:v>1.0828696438882143E-2</c:v>
                </c:pt>
                <c:pt idx="84">
                  <c:v>1.202148158938471E-2</c:v>
                </c:pt>
                <c:pt idx="85">
                  <c:v>1.2616179867547208E-2</c:v>
                </c:pt>
                <c:pt idx="86">
                  <c:v>1.3808965018049913E-2</c:v>
                </c:pt>
                <c:pt idx="87">
                  <c:v>1.4702706732382305E-2</c:v>
                </c:pt>
                <c:pt idx="88">
                  <c:v>1.5895491882884874E-2</c:v>
                </c:pt>
                <c:pt idx="89">
                  <c:v>1.7387320469557592E-2</c:v>
                </c:pt>
                <c:pt idx="90">
                  <c:v>1.8580105620060159E-2</c:v>
                </c:pt>
                <c:pt idx="91">
                  <c:v>1.9772890770562726E-2</c:v>
                </c:pt>
                <c:pt idx="92">
                  <c:v>2.1264719357235465E-2</c:v>
                </c:pt>
                <c:pt idx="93">
                  <c:v>2.2457504507738011E-2</c:v>
                </c:pt>
                <c:pt idx="94">
                  <c:v>2.454741996675059E-2</c:v>
                </c:pt>
                <c:pt idx="95">
                  <c:v>2.6039248553423329E-2</c:v>
                </c:pt>
                <c:pt idx="96">
                  <c:v>2.8428207448606083E-2</c:v>
                </c:pt>
                <c:pt idx="97">
                  <c:v>2.9920036035278593E-2</c:v>
                </c:pt>
                <c:pt idx="98">
                  <c:v>3.2009951494291262E-2</c:v>
                </c:pt>
                <c:pt idx="99">
                  <c:v>3.3999903425066036E-2</c:v>
                </c:pt>
                <c:pt idx="100">
                  <c:v>3.6787869284657E-2</c:v>
                </c:pt>
                <c:pt idx="101">
                  <c:v>3.9176828179839522E-2</c:v>
                </c:pt>
                <c:pt idx="102">
                  <c:v>4.1565787075022273E-2</c:v>
                </c:pt>
                <c:pt idx="103">
                  <c:v>4.3954745970205267E-2</c:v>
                </c:pt>
                <c:pt idx="104">
                  <c:v>4.6343704865387782E-2</c:v>
                </c:pt>
                <c:pt idx="105">
                  <c:v>4.9529830540842652E-2</c:v>
                </c:pt>
                <c:pt idx="106">
                  <c:v>4.7537337164434978E-2</c:v>
                </c:pt>
                <c:pt idx="107">
                  <c:v>5.2018752964263532E-2</c:v>
                </c:pt>
                <c:pt idx="108">
                  <c:v>5.430944262829699E-2</c:v>
                </c:pt>
                <c:pt idx="109">
                  <c:v>5.6798365051717876E-2</c:v>
                </c:pt>
                <c:pt idx="110">
                  <c:v>5.9488061680159542E-2</c:v>
                </c:pt>
                <c:pt idx="111">
                  <c:v>6.1577977139172214E-2</c:v>
                </c:pt>
                <c:pt idx="112">
                  <c:v>6.5163109779035056E-2</c:v>
                </c:pt>
                <c:pt idx="113">
                  <c:v>6.7254719535136565E-2</c:v>
                </c:pt>
                <c:pt idx="114">
                  <c:v>6.9844452635339879E-2</c:v>
                </c:pt>
                <c:pt idx="115">
                  <c:v>7.3529548803441078E-2</c:v>
                </c:pt>
                <c:pt idx="116">
                  <c:v>7.1437091898795269E-2</c:v>
                </c:pt>
                <c:pt idx="117">
                  <c:v>7.5621158559542587E-2</c:v>
                </c:pt>
                <c:pt idx="118">
                  <c:v>7.8210891659746123E-2</c:v>
                </c:pt>
                <c:pt idx="119">
                  <c:v>8.18959878278471E-2</c:v>
                </c:pt>
                <c:pt idx="120">
                  <c:v>7.9803530923201291E-2</c:v>
                </c:pt>
                <c:pt idx="121">
                  <c:v>8.4286641020118694E-2</c:v>
                </c:pt>
                <c:pt idx="122">
                  <c:v>8.6577330684151924E-2</c:v>
                </c:pt>
                <c:pt idx="123">
                  <c:v>9.1358637068695084E-2</c:v>
                </c:pt>
                <c:pt idx="124">
                  <c:v>8.8768056819947247E-2</c:v>
                </c:pt>
                <c:pt idx="125">
                  <c:v>9.5342776672966145E-2</c:v>
                </c:pt>
                <c:pt idx="126">
                  <c:v>9.2353189459810331E-2</c:v>
                </c:pt>
                <c:pt idx="127">
                  <c:v>9.8331516737577895E-2</c:v>
                </c:pt>
                <c:pt idx="128">
                  <c:v>0.10072216992984946</c:v>
                </c:pt>
                <c:pt idx="129">
                  <c:v>0.10311282312212106</c:v>
                </c:pt>
                <c:pt idx="130">
                  <c:v>0.1058025197505625</c:v>
                </c:pt>
                <c:pt idx="131">
                  <c:v>0.10849221637900415</c:v>
                </c:pt>
                <c:pt idx="132">
                  <c:v>0.11148095644361568</c:v>
                </c:pt>
                <c:pt idx="133">
                  <c:v>0.11387160963588727</c:v>
                </c:pt>
                <c:pt idx="134">
                  <c:v>0.11626226282815885</c:v>
                </c:pt>
                <c:pt idx="135">
                  <c:v>0.11885199592836215</c:v>
                </c:pt>
                <c:pt idx="136">
                  <c:v>0.12223974295738212</c:v>
                </c:pt>
                <c:pt idx="137">
                  <c:v>0.12482947605758543</c:v>
                </c:pt>
                <c:pt idx="138">
                  <c:v>0.12821722308660538</c:v>
                </c:pt>
                <c:pt idx="139">
                  <c:v>0.13080695618680871</c:v>
                </c:pt>
                <c:pt idx="140">
                  <c:v>0.13439378312376038</c:v>
                </c:pt>
                <c:pt idx="141">
                  <c:v>0.13778153015278033</c:v>
                </c:pt>
                <c:pt idx="142">
                  <c:v>0.14037126325298363</c:v>
                </c:pt>
                <c:pt idx="143">
                  <c:v>0.13598642238721553</c:v>
                </c:pt>
                <c:pt idx="144">
                  <c:v>0.14375901028200336</c:v>
                </c:pt>
                <c:pt idx="145">
                  <c:v>0.14634874338220688</c:v>
                </c:pt>
                <c:pt idx="146">
                  <c:v>0.14973649041122686</c:v>
                </c:pt>
                <c:pt idx="147">
                  <c:v>0.15272523047583836</c:v>
                </c:pt>
                <c:pt idx="148">
                  <c:v>0.15591305044838183</c:v>
                </c:pt>
                <c:pt idx="149">
                  <c:v>0.15949987738533353</c:v>
                </c:pt>
                <c:pt idx="150">
                  <c:v>0.1630867043222852</c:v>
                </c:pt>
                <c:pt idx="151">
                  <c:v>0.1666735312592369</c:v>
                </c:pt>
                <c:pt idx="152">
                  <c:v>0.17026035819618879</c:v>
                </c:pt>
                <c:pt idx="153">
                  <c:v>0.17384718513314024</c:v>
                </c:pt>
                <c:pt idx="154">
                  <c:v>0.17743401207009193</c:v>
                </c:pt>
                <c:pt idx="155">
                  <c:v>0.1810208390070436</c:v>
                </c:pt>
                <c:pt idx="156">
                  <c:v>0.1846076659439955</c:v>
                </c:pt>
                <c:pt idx="157">
                  <c:v>0.1881944928809472</c:v>
                </c:pt>
                <c:pt idx="158">
                  <c:v>0.19178131981789887</c:v>
                </c:pt>
                <c:pt idx="159">
                  <c:v>0.19536814675485054</c:v>
                </c:pt>
                <c:pt idx="160">
                  <c:v>0.19895497369180223</c:v>
                </c:pt>
                <c:pt idx="161">
                  <c:v>0.20234272072082218</c:v>
                </c:pt>
                <c:pt idx="162">
                  <c:v>0.20712543901960573</c:v>
                </c:pt>
                <c:pt idx="163">
                  <c:v>0.20473422106163805</c:v>
                </c:pt>
                <c:pt idx="164">
                  <c:v>0.20054761295525741</c:v>
                </c:pt>
                <c:pt idx="165">
                  <c:v>0.21071254833940567</c:v>
                </c:pt>
                <c:pt idx="166">
                  <c:v>0.21549526663818941</c:v>
                </c:pt>
                <c:pt idx="167">
                  <c:v>0.21310404868022154</c:v>
                </c:pt>
                <c:pt idx="168">
                  <c:v>0.21928145586592107</c:v>
                </c:pt>
                <c:pt idx="169">
                  <c:v>0.22266920289494102</c:v>
                </c:pt>
                <c:pt idx="170">
                  <c:v>0.22745192119372476</c:v>
                </c:pt>
                <c:pt idx="171">
                  <c:v>0.22506070323575689</c:v>
                </c:pt>
                <c:pt idx="172">
                  <c:v>0.23103903051352445</c:v>
                </c:pt>
                <c:pt idx="173">
                  <c:v>0.23582174881230636</c:v>
                </c:pt>
                <c:pt idx="174">
                  <c:v>0.23343053085433874</c:v>
                </c:pt>
                <c:pt idx="175">
                  <c:v>0.23960793804003799</c:v>
                </c:pt>
                <c:pt idx="176">
                  <c:v>0.24299568506905914</c:v>
                </c:pt>
                <c:pt idx="177">
                  <c:v>0.24777840336784196</c:v>
                </c:pt>
                <c:pt idx="178">
                  <c:v>0.24538718540987431</c:v>
                </c:pt>
                <c:pt idx="179">
                  <c:v>0.25136551268764329</c:v>
                </c:pt>
                <c:pt idx="180">
                  <c:v>0.25614851336927363</c:v>
                </c:pt>
                <c:pt idx="181">
                  <c:v>0.25375701302845849</c:v>
                </c:pt>
                <c:pt idx="182">
                  <c:v>0.26093123166805882</c:v>
                </c:pt>
                <c:pt idx="183">
                  <c:v>0.25854001371009117</c:v>
                </c:pt>
                <c:pt idx="184">
                  <c:v>0.26451834098785781</c:v>
                </c:pt>
                <c:pt idx="185">
                  <c:v>0.26930134166949049</c:v>
                </c:pt>
                <c:pt idx="186">
                  <c:v>0.26690984132867301</c:v>
                </c:pt>
                <c:pt idx="187">
                  <c:v>0.27408405996827334</c:v>
                </c:pt>
                <c:pt idx="188">
                  <c:v>0.27169284201030575</c:v>
                </c:pt>
                <c:pt idx="189">
                  <c:v>0.27767116928807234</c:v>
                </c:pt>
                <c:pt idx="190">
                  <c:v>0.28245416996970507</c:v>
                </c:pt>
                <c:pt idx="191">
                  <c:v>0.28036086591651516</c:v>
                </c:pt>
                <c:pt idx="192">
                  <c:v>0.27587606152250777</c:v>
                </c:pt>
                <c:pt idx="193">
                  <c:v>0.28723688826848787</c:v>
                </c:pt>
                <c:pt idx="194">
                  <c:v>0.28484567031052022</c:v>
                </c:pt>
                <c:pt idx="195">
                  <c:v>0.2908239975882892</c:v>
                </c:pt>
                <c:pt idx="196">
                  <c:v>0.29560699826991954</c:v>
                </c:pt>
                <c:pt idx="197">
                  <c:v>0.29351369421672968</c:v>
                </c:pt>
                <c:pt idx="198">
                  <c:v>0.30038971656870472</c:v>
                </c:pt>
                <c:pt idx="199">
                  <c:v>0.29799849861073707</c:v>
                </c:pt>
                <c:pt idx="200">
                  <c:v>0.30397682588850378</c:v>
                </c:pt>
                <c:pt idx="201">
                  <c:v>0.3087598265701364</c:v>
                </c:pt>
                <c:pt idx="202">
                  <c:v>0.30636832622931892</c:v>
                </c:pt>
                <c:pt idx="203">
                  <c:v>0.31354282725176685</c:v>
                </c:pt>
                <c:pt idx="204">
                  <c:v>0.31144952319857694</c:v>
                </c:pt>
                <c:pt idx="205">
                  <c:v>0.31832582793339953</c:v>
                </c:pt>
                <c:pt idx="206">
                  <c:v>0.31623252388020962</c:v>
                </c:pt>
                <c:pt idx="207">
                  <c:v>0.32310854623218233</c:v>
                </c:pt>
                <c:pt idx="208">
                  <c:v>0.32071732827421473</c:v>
                </c:pt>
                <c:pt idx="209">
                  <c:v>0.32669565555198365</c:v>
                </c:pt>
                <c:pt idx="210">
                  <c:v>0.33147865623361406</c:v>
                </c:pt>
                <c:pt idx="211">
                  <c:v>0.32908715589279885</c:v>
                </c:pt>
                <c:pt idx="212">
                  <c:v>0.33626165691524673</c:v>
                </c:pt>
                <c:pt idx="213">
                  <c:v>0.33416835286205687</c:v>
                </c:pt>
                <c:pt idx="214">
                  <c:v>0.34104437521402958</c:v>
                </c:pt>
                <c:pt idx="215">
                  <c:v>0.33865315725606193</c:v>
                </c:pt>
                <c:pt idx="216">
                  <c:v>0.34463148453383091</c:v>
                </c:pt>
                <c:pt idx="217">
                  <c:v>0.34941448521546359</c:v>
                </c:pt>
                <c:pt idx="218">
                  <c:v>0.34702298487464606</c:v>
                </c:pt>
                <c:pt idx="219">
                  <c:v>0.35419748589709399</c:v>
                </c:pt>
                <c:pt idx="220">
                  <c:v>0.35210418184390413</c:v>
                </c:pt>
                <c:pt idx="221">
                  <c:v>0.35898048657872667</c:v>
                </c:pt>
                <c:pt idx="222">
                  <c:v>0.35688718252553675</c:v>
                </c:pt>
                <c:pt idx="223">
                  <c:v>0.36376348726035707</c:v>
                </c:pt>
                <c:pt idx="224">
                  <c:v>0.36167018320716721</c:v>
                </c:pt>
                <c:pt idx="225">
                  <c:v>0.36854620555914219</c:v>
                </c:pt>
                <c:pt idx="226">
                  <c:v>0.36615498760117454</c:v>
                </c:pt>
                <c:pt idx="227">
                  <c:v>0.37213331487894119</c:v>
                </c:pt>
                <c:pt idx="228">
                  <c:v>0.37691603317772632</c:v>
                </c:pt>
                <c:pt idx="229">
                  <c:v>0.37452481521975639</c:v>
                </c:pt>
                <c:pt idx="230">
                  <c:v>0.37033820711337662</c:v>
                </c:pt>
                <c:pt idx="231">
                  <c:v>0.38050314249752532</c:v>
                </c:pt>
                <c:pt idx="232">
                  <c:v>0.38528614317915805</c:v>
                </c:pt>
                <c:pt idx="233">
                  <c:v>0.38289464283834052</c:v>
                </c:pt>
                <c:pt idx="234">
                  <c:v>0.39006914386078839</c:v>
                </c:pt>
                <c:pt idx="235">
                  <c:v>0.38797583980759859</c:v>
                </c:pt>
                <c:pt idx="236">
                  <c:v>0.39485186215957357</c:v>
                </c:pt>
                <c:pt idx="237">
                  <c:v>0.39246064420160592</c:v>
                </c:pt>
                <c:pt idx="238">
                  <c:v>0.39863805138730518</c:v>
                </c:pt>
                <c:pt idx="239">
                  <c:v>0.40441786352283671</c:v>
                </c:pt>
                <c:pt idx="240">
                  <c:v>0.402026645564869</c:v>
                </c:pt>
                <c:pt idx="241">
                  <c:v>0.4080046904597881</c:v>
                </c:pt>
                <c:pt idx="242">
                  <c:v>0.41159179977958715</c:v>
                </c:pt>
                <c:pt idx="243">
                  <c:v>0.41637451807837228</c:v>
                </c:pt>
                <c:pt idx="244">
                  <c:v>0.41398330012040463</c:v>
                </c:pt>
                <c:pt idx="245">
                  <c:v>0.41996162739817128</c:v>
                </c:pt>
                <c:pt idx="246">
                  <c:v>0.42474434569695407</c:v>
                </c:pt>
                <c:pt idx="247">
                  <c:v>0.42235312773898648</c:v>
                </c:pt>
                <c:pt idx="248">
                  <c:v>0.4283314550167554</c:v>
                </c:pt>
                <c:pt idx="249">
                  <c:v>0.43311417331553825</c:v>
                </c:pt>
                <c:pt idx="250">
                  <c:v>0.4307229553575706</c:v>
                </c:pt>
                <c:pt idx="251">
                  <c:v>0.43670128263533958</c:v>
                </c:pt>
                <c:pt idx="252">
                  <c:v>0.44148400093412238</c:v>
                </c:pt>
                <c:pt idx="253">
                  <c:v>0.43909278297615473</c:v>
                </c:pt>
                <c:pt idx="254">
                  <c:v>0.44507111025392138</c:v>
                </c:pt>
                <c:pt idx="255">
                  <c:v>0.44985495808409909</c:v>
                </c:pt>
                <c:pt idx="256">
                  <c:v>0.44746261059473891</c:v>
                </c:pt>
                <c:pt idx="257">
                  <c:v>0.49070446089463393</c:v>
                </c:pt>
                <c:pt idx="258">
                  <c:v>0.48871196751822671</c:v>
                </c:pt>
                <c:pt idx="259">
                  <c:v>0.49429128783158538</c:v>
                </c:pt>
                <c:pt idx="260">
                  <c:v>0.4976790348606065</c:v>
                </c:pt>
                <c:pt idx="261">
                  <c:v>0.5006677749252173</c:v>
                </c:pt>
                <c:pt idx="262">
                  <c:v>0.50385559489776077</c:v>
                </c:pt>
                <c:pt idx="263">
                  <c:v>0.50724334192678189</c:v>
                </c:pt>
                <c:pt idx="264">
                  <c:v>0.50963399511905205</c:v>
                </c:pt>
                <c:pt idx="265">
                  <c:v>0.51262273518366519</c:v>
                </c:pt>
                <c:pt idx="266">
                  <c:v>0.515611475248276</c:v>
                </c:pt>
                <c:pt idx="267">
                  <c:v>0.5186002153128868</c:v>
                </c:pt>
                <c:pt idx="268">
                  <c:v>0.52158895537749994</c:v>
                </c:pt>
                <c:pt idx="269">
                  <c:v>0.52457769544211086</c:v>
                </c:pt>
                <c:pt idx="270">
                  <c:v>0.52776551541465422</c:v>
                </c:pt>
                <c:pt idx="271">
                  <c:v>0.53135234235160578</c:v>
                </c:pt>
                <c:pt idx="272">
                  <c:v>0.5350374385197072</c:v>
                </c:pt>
                <c:pt idx="273">
                  <c:v>0.53294498161506232</c:v>
                </c:pt>
                <c:pt idx="274">
                  <c:v>0.53732812818373976</c:v>
                </c:pt>
                <c:pt idx="275">
                  <c:v>0.54101322435184118</c:v>
                </c:pt>
                <c:pt idx="276">
                  <c:v>0.5389207674471963</c:v>
                </c:pt>
                <c:pt idx="277">
                  <c:v>0.54340387754411368</c:v>
                </c:pt>
                <c:pt idx="278">
                  <c:v>0.54569456720814613</c:v>
                </c:pt>
                <c:pt idx="279">
                  <c:v>0.54937966337624766</c:v>
                </c:pt>
                <c:pt idx="280">
                  <c:v>0.54728720647160278</c:v>
                </c:pt>
                <c:pt idx="281">
                  <c:v>0.55177031656852016</c:v>
                </c:pt>
                <c:pt idx="282">
                  <c:v>0.55386192632462006</c:v>
                </c:pt>
                <c:pt idx="283">
                  <c:v>0.55625257951689255</c:v>
                </c:pt>
                <c:pt idx="284">
                  <c:v>0.55804345153973445</c:v>
                </c:pt>
                <c:pt idx="285">
                  <c:v>0.56043241043491698</c:v>
                </c:pt>
                <c:pt idx="286">
                  <c:v>0.56282136933009952</c:v>
                </c:pt>
                <c:pt idx="287">
                  <c:v>0.56521032822528205</c:v>
                </c:pt>
                <c:pt idx="288">
                  <c:v>0.56759928712046681</c:v>
                </c:pt>
                <c:pt idx="289">
                  <c:v>0.56939015914330882</c:v>
                </c:pt>
                <c:pt idx="290">
                  <c:v>0.56938677054913112</c:v>
                </c:pt>
                <c:pt idx="291">
                  <c:v>0.56968242539112379</c:v>
                </c:pt>
                <c:pt idx="292">
                  <c:v>0.56997808023311636</c:v>
                </c:pt>
                <c:pt idx="293">
                  <c:v>0.56997469163893877</c:v>
                </c:pt>
                <c:pt idx="294">
                  <c:v>0.56997130304476107</c:v>
                </c:pt>
                <c:pt idx="295">
                  <c:v>0.56996791445058337</c:v>
                </c:pt>
                <c:pt idx="296">
                  <c:v>0.56787122180321581</c:v>
                </c:pt>
                <c:pt idx="297">
                  <c:v>0.56637261602818656</c:v>
                </c:pt>
                <c:pt idx="298">
                  <c:v>0.56487401025315964</c:v>
                </c:pt>
                <c:pt idx="299">
                  <c:v>0.56277731760579219</c:v>
                </c:pt>
                <c:pt idx="300">
                  <c:v>0.56127871183076528</c:v>
                </c:pt>
                <c:pt idx="301">
                  <c:v>0.55918201918339538</c:v>
                </c:pt>
                <c:pt idx="302">
                  <c:v>0.55738775856637579</c:v>
                </c:pt>
                <c:pt idx="303">
                  <c:v>0.55559010935517861</c:v>
                </c:pt>
                <c:pt idx="304">
                  <c:v>0.55379584873815901</c:v>
                </c:pt>
                <c:pt idx="305">
                  <c:v>0.55379330729252396</c:v>
                </c:pt>
                <c:pt idx="306">
                  <c:v>0.55169915609078912</c:v>
                </c:pt>
                <c:pt idx="307">
                  <c:v>0.54940451306688387</c:v>
                </c:pt>
                <c:pt idx="308">
                  <c:v>0.54720842165697381</c:v>
                </c:pt>
                <c:pt idx="309">
                  <c:v>0.54451533643435324</c:v>
                </c:pt>
                <c:pt idx="310">
                  <c:v>0.54241864378698579</c:v>
                </c:pt>
                <c:pt idx="311">
                  <c:v>0.54062438316996619</c:v>
                </c:pt>
                <c:pt idx="312">
                  <c:v>0.5394256679796523</c:v>
                </c:pt>
                <c:pt idx="313">
                  <c:v>0.53733151677791735</c:v>
                </c:pt>
                <c:pt idx="314">
                  <c:v>0.53493747499146949</c:v>
                </c:pt>
                <c:pt idx="315">
                  <c:v>0.53254343320501929</c:v>
                </c:pt>
                <c:pt idx="316">
                  <c:v>0.53014939141857143</c:v>
                </c:pt>
                <c:pt idx="317">
                  <c:v>0.52775534963212134</c:v>
                </c:pt>
                <c:pt idx="318">
                  <c:v>0.52536130784567348</c:v>
                </c:pt>
                <c:pt idx="319">
                  <c:v>0.52296726605922328</c:v>
                </c:pt>
                <c:pt idx="320">
                  <c:v>0.52057322427277541</c:v>
                </c:pt>
                <c:pt idx="321">
                  <c:v>0.51817918248632522</c:v>
                </c:pt>
                <c:pt idx="322">
                  <c:v>0.51578514069987502</c:v>
                </c:pt>
                <c:pt idx="323">
                  <c:v>0.51309205547725689</c:v>
                </c:pt>
                <c:pt idx="324">
                  <c:v>0.51069801369080903</c:v>
                </c:pt>
                <c:pt idx="325">
                  <c:v>0.50830397190435883</c:v>
                </c:pt>
                <c:pt idx="326">
                  <c:v>0.50531184324557032</c:v>
                </c:pt>
                <c:pt idx="327">
                  <c:v>0.50231971458677949</c:v>
                </c:pt>
                <c:pt idx="328">
                  <c:v>0.49992567280033168</c:v>
                </c:pt>
                <c:pt idx="329">
                  <c:v>0.49693354414154317</c:v>
                </c:pt>
                <c:pt idx="330">
                  <c:v>0.49394141548275233</c:v>
                </c:pt>
                <c:pt idx="331">
                  <c:v>0.49154737369630447</c:v>
                </c:pt>
                <c:pt idx="332">
                  <c:v>0.48855524503751374</c:v>
                </c:pt>
                <c:pt idx="333">
                  <c:v>0.48735991844137977</c:v>
                </c:pt>
                <c:pt idx="334">
                  <c:v>0.48556311637872523</c:v>
                </c:pt>
                <c:pt idx="335">
                  <c:v>0.48257098771993673</c:v>
                </c:pt>
                <c:pt idx="336">
                  <c:v>0.47957885906114822</c:v>
                </c:pt>
                <c:pt idx="337">
                  <c:v>0.47658673040235744</c:v>
                </c:pt>
                <c:pt idx="338">
                  <c:v>0.47359460174356899</c:v>
                </c:pt>
                <c:pt idx="339">
                  <c:v>0.47060247308478048</c:v>
                </c:pt>
                <c:pt idx="340">
                  <c:v>0.46940714648864423</c:v>
                </c:pt>
                <c:pt idx="341">
                  <c:v>0.4676103444259897</c:v>
                </c:pt>
                <c:pt idx="342">
                  <c:v>0.46461821576720119</c:v>
                </c:pt>
                <c:pt idx="343">
                  <c:v>0.46342288917106494</c:v>
                </c:pt>
                <c:pt idx="344">
                  <c:v>0.46162608710841269</c:v>
                </c:pt>
                <c:pt idx="345">
                  <c:v>0.45863395844962185</c:v>
                </c:pt>
                <c:pt idx="346">
                  <c:v>0.45743863185348793</c:v>
                </c:pt>
                <c:pt idx="347">
                  <c:v>0.45504374291849281</c:v>
                </c:pt>
                <c:pt idx="348">
                  <c:v>0.45384841632235884</c:v>
                </c:pt>
                <c:pt idx="349">
                  <c:v>0.4520516142597043</c:v>
                </c:pt>
                <c:pt idx="350">
                  <c:v>0.4490594856009158</c:v>
                </c:pt>
                <c:pt idx="351">
                  <c:v>0.44786415900477955</c:v>
                </c:pt>
                <c:pt idx="352">
                  <c:v>0.4454692700697867</c:v>
                </c:pt>
                <c:pt idx="353">
                  <c:v>0.44247714141099592</c:v>
                </c:pt>
                <c:pt idx="354">
                  <c:v>0.43948501275220742</c:v>
                </c:pt>
                <c:pt idx="355">
                  <c:v>0.43828968615607117</c:v>
                </c:pt>
                <c:pt idx="356">
                  <c:v>0.43649288409341891</c:v>
                </c:pt>
                <c:pt idx="357">
                  <c:v>0.43350075543462807</c:v>
                </c:pt>
                <c:pt idx="358">
                  <c:v>0.43230542883849415</c:v>
                </c:pt>
                <c:pt idx="359">
                  <c:v>0.42991053990349903</c:v>
                </c:pt>
                <c:pt idx="360">
                  <c:v>0.42871521330736506</c:v>
                </c:pt>
                <c:pt idx="361">
                  <c:v>0.42691841124471053</c:v>
                </c:pt>
                <c:pt idx="362">
                  <c:v>0.42392628258592202</c:v>
                </c:pt>
                <c:pt idx="363">
                  <c:v>0.42273095598978577</c:v>
                </c:pt>
                <c:pt idx="364">
                  <c:v>0.42033606705479287</c:v>
                </c:pt>
                <c:pt idx="365">
                  <c:v>0.41914074045865662</c:v>
                </c:pt>
                <c:pt idx="366">
                  <c:v>0.41734393839600215</c:v>
                </c:pt>
                <c:pt idx="367">
                  <c:v>0.41525063434281223</c:v>
                </c:pt>
                <c:pt idx="368">
                  <c:v>0.41345467942870268</c:v>
                </c:pt>
                <c:pt idx="369">
                  <c:v>0.41076159420608449</c:v>
                </c:pt>
                <c:pt idx="370">
                  <c:v>0.40956626760994824</c:v>
                </c:pt>
                <c:pt idx="371">
                  <c:v>0.40776946554729598</c:v>
                </c:pt>
                <c:pt idx="372">
                  <c:v>0.40567616149410612</c:v>
                </c:pt>
                <c:pt idx="373">
                  <c:v>0.40388020657999657</c:v>
                </c:pt>
                <c:pt idx="374">
                  <c:v>0.40118712135737611</c:v>
                </c:pt>
                <c:pt idx="375">
                  <c:v>0.39999179476124214</c:v>
                </c:pt>
                <c:pt idx="376">
                  <c:v>0.3981949926985876</c:v>
                </c:pt>
                <c:pt idx="377">
                  <c:v>0.3952028640397991</c:v>
                </c:pt>
                <c:pt idx="378">
                  <c:v>0.39400753744366285</c:v>
                </c:pt>
                <c:pt idx="379">
                  <c:v>0.39161264850867</c:v>
                </c:pt>
                <c:pt idx="380">
                  <c:v>0.38862051984987922</c:v>
                </c:pt>
                <c:pt idx="381">
                  <c:v>0.38562839119109071</c:v>
                </c:pt>
                <c:pt idx="382">
                  <c:v>0.38443306459495447</c:v>
                </c:pt>
                <c:pt idx="383">
                  <c:v>0.38263626253230221</c:v>
                </c:pt>
                <c:pt idx="384">
                  <c:v>0.3796441338735137</c:v>
                </c:pt>
                <c:pt idx="385">
                  <c:v>0.37844880727737745</c:v>
                </c:pt>
                <c:pt idx="386">
                  <c:v>0.37605391834238233</c:v>
                </c:pt>
                <c:pt idx="387">
                  <c:v>0.37306178968359383</c:v>
                </c:pt>
                <c:pt idx="388">
                  <c:v>0.37006966102480532</c:v>
                </c:pt>
                <c:pt idx="389">
                  <c:v>0.36887433442866907</c:v>
                </c:pt>
                <c:pt idx="390">
                  <c:v>0.36707753236601681</c:v>
                </c:pt>
                <c:pt idx="391">
                  <c:v>0.36408540370722609</c:v>
                </c:pt>
                <c:pt idx="392">
                  <c:v>0.36109327504843758</c:v>
                </c:pt>
                <c:pt idx="393">
                  <c:v>0.35810114638964907</c:v>
                </c:pt>
                <c:pt idx="394">
                  <c:v>0.35510901773085823</c:v>
                </c:pt>
                <c:pt idx="395">
                  <c:v>0.35271497594441037</c:v>
                </c:pt>
                <c:pt idx="396">
                  <c:v>0.34972284728562186</c:v>
                </c:pt>
                <c:pt idx="397">
                  <c:v>0.34852752068948561</c:v>
                </c:pt>
                <c:pt idx="398">
                  <c:v>0.34673071862683108</c:v>
                </c:pt>
                <c:pt idx="399">
                  <c:v>0.34373858996804263</c:v>
                </c:pt>
                <c:pt idx="400">
                  <c:v>0.34254326337190638</c:v>
                </c:pt>
                <c:pt idx="401">
                  <c:v>0.34074646130925412</c:v>
                </c:pt>
                <c:pt idx="402">
                  <c:v>0.33775433265046334</c:v>
                </c:pt>
                <c:pt idx="403">
                  <c:v>0.33476220399167483</c:v>
                </c:pt>
                <c:pt idx="404">
                  <c:v>0.33236816220522464</c:v>
                </c:pt>
                <c:pt idx="405">
                  <c:v>0.32937603354643613</c:v>
                </c:pt>
                <c:pt idx="406">
                  <c:v>0.326682948323818</c:v>
                </c:pt>
                <c:pt idx="407">
                  <c:v>0.32398986310119754</c:v>
                </c:pt>
                <c:pt idx="408">
                  <c:v>0.32099773444240903</c:v>
                </c:pt>
                <c:pt idx="409">
                  <c:v>0.31890273609212916</c:v>
                </c:pt>
                <c:pt idx="410">
                  <c:v>0.31620965086951097</c:v>
                </c:pt>
                <c:pt idx="411">
                  <c:v>0.31351656564689279</c:v>
                </c:pt>
                <c:pt idx="412">
                  <c:v>0.31082348042427232</c:v>
                </c:pt>
                <c:pt idx="413">
                  <c:v>0.30842943863782446</c:v>
                </c:pt>
                <c:pt idx="414">
                  <c:v>0.30603539685137426</c:v>
                </c:pt>
                <c:pt idx="415">
                  <c:v>0.30364135506492412</c:v>
                </c:pt>
                <c:pt idx="416">
                  <c:v>0.30124731327847626</c:v>
                </c:pt>
                <c:pt idx="417">
                  <c:v>0.29885327149202606</c:v>
                </c:pt>
                <c:pt idx="418">
                  <c:v>0.2964592297055782</c:v>
                </c:pt>
                <c:pt idx="419">
                  <c:v>0.294065187919128</c:v>
                </c:pt>
                <c:pt idx="420">
                  <c:v>0.29167114613268014</c:v>
                </c:pt>
                <c:pt idx="421">
                  <c:v>0.28927710434623</c:v>
                </c:pt>
                <c:pt idx="422">
                  <c:v>0.28688390970832478</c:v>
                </c:pt>
                <c:pt idx="423">
                  <c:v>0.28389093390099129</c:v>
                </c:pt>
                <c:pt idx="424">
                  <c:v>0.28179593555071375</c:v>
                </c:pt>
                <c:pt idx="425">
                  <c:v>0.27970093720043387</c:v>
                </c:pt>
                <c:pt idx="426">
                  <c:v>0.27730689541398601</c:v>
                </c:pt>
                <c:pt idx="427">
                  <c:v>0.27521189706370619</c:v>
                </c:pt>
                <c:pt idx="428">
                  <c:v>0.2729172540397985</c:v>
                </c:pt>
                <c:pt idx="429">
                  <c:v>0.27132009665077406</c:v>
                </c:pt>
                <c:pt idx="430">
                  <c:v>0.26922594544903922</c:v>
                </c:pt>
                <c:pt idx="431">
                  <c:v>0.26742999053492961</c:v>
                </c:pt>
                <c:pt idx="432">
                  <c:v>0.26533499218464979</c:v>
                </c:pt>
                <c:pt idx="433">
                  <c:v>0.26323999383437224</c:v>
                </c:pt>
                <c:pt idx="434">
                  <c:v>0.2609453508104646</c:v>
                </c:pt>
                <c:pt idx="435">
                  <c:v>0.25934819342144011</c:v>
                </c:pt>
                <c:pt idx="436">
                  <c:v>0.25725404221970527</c:v>
                </c:pt>
                <c:pt idx="437">
                  <c:v>0.25495939919579763</c:v>
                </c:pt>
                <c:pt idx="438">
                  <c:v>0.25276330778588757</c:v>
                </c:pt>
                <c:pt idx="439">
                  <c:v>0.25096904716886798</c:v>
                </c:pt>
                <c:pt idx="440">
                  <c:v>0.24917139795766843</c:v>
                </c:pt>
                <c:pt idx="441">
                  <c:v>0.24657771149759281</c:v>
                </c:pt>
                <c:pt idx="442">
                  <c:v>0.24438162008768272</c:v>
                </c:pt>
                <c:pt idx="443">
                  <c:v>0.24168853486506453</c:v>
                </c:pt>
                <c:pt idx="444">
                  <c:v>0.23959184221769469</c:v>
                </c:pt>
                <c:pt idx="445">
                  <c:v>0.2377975816006751</c:v>
                </c:pt>
                <c:pt idx="446">
                  <c:v>0.23599993238947789</c:v>
                </c:pt>
                <c:pt idx="447">
                  <c:v>0.23480460579334164</c:v>
                </c:pt>
                <c:pt idx="448">
                  <c:v>0.23360419630594007</c:v>
                </c:pt>
                <c:pt idx="449">
                  <c:v>0.23101050984586324</c:v>
                </c:pt>
                <c:pt idx="450">
                  <c:v>0.2306095262015182</c:v>
                </c:pt>
                <c:pt idx="451">
                  <c:v>0.22851537499978355</c:v>
                </c:pt>
                <c:pt idx="452">
                  <c:v>0.22641868235241577</c:v>
                </c:pt>
                <c:pt idx="453">
                  <c:v>0.22402294626887795</c:v>
                </c:pt>
                <c:pt idx="454">
                  <c:v>0.22162721018533985</c:v>
                </c:pt>
                <c:pt idx="455">
                  <c:v>0.21953051753797206</c:v>
                </c:pt>
                <c:pt idx="456">
                  <c:v>0.21803191176294423</c:v>
                </c:pt>
                <c:pt idx="457">
                  <c:v>0.21593521911557645</c:v>
                </c:pt>
                <c:pt idx="458">
                  <c:v>0.21443661334054862</c:v>
                </c:pt>
                <c:pt idx="459">
                  <c:v>0.2126389641293509</c:v>
                </c:pt>
                <c:pt idx="460">
                  <c:v>0.21084131491815325</c:v>
                </c:pt>
                <c:pt idx="461">
                  <c:v>0.20994079601546556</c:v>
                </c:pt>
                <c:pt idx="462">
                  <c:v>0.20874123367660757</c:v>
                </c:pt>
                <c:pt idx="463">
                  <c:v>0.20813975821008998</c:v>
                </c:pt>
                <c:pt idx="464">
                  <c:v>0.20694019587123222</c:v>
                </c:pt>
                <c:pt idx="465">
                  <c:v>0.20633872040471463</c:v>
                </c:pt>
                <c:pt idx="466">
                  <c:v>0.20543820150202693</c:v>
                </c:pt>
                <c:pt idx="467">
                  <c:v>0.20543481290784948</c:v>
                </c:pt>
                <c:pt idx="468">
                  <c:v>0.20543142431367184</c:v>
                </c:pt>
                <c:pt idx="469">
                  <c:v>0.20542803571949442</c:v>
                </c:pt>
                <c:pt idx="470">
                  <c:v>0.20602273399765689</c:v>
                </c:pt>
                <c:pt idx="471">
                  <c:v>0.20601934540347924</c:v>
                </c:pt>
                <c:pt idx="472">
                  <c:v>0.20601680395784611</c:v>
                </c:pt>
                <c:pt idx="473">
                  <c:v>0.20720958910834877</c:v>
                </c:pt>
                <c:pt idx="474">
                  <c:v>0.20840237425885141</c:v>
                </c:pt>
                <c:pt idx="475">
                  <c:v>0.21466619059607864</c:v>
                </c:pt>
                <c:pt idx="476">
                  <c:v>0.21615886633129569</c:v>
                </c:pt>
                <c:pt idx="477">
                  <c:v>0.2294980673112772</c:v>
                </c:pt>
                <c:pt idx="478">
                  <c:v>0.23308319995113841</c:v>
                </c:pt>
                <c:pt idx="479">
                  <c:v>0.23109070657473121</c:v>
                </c:pt>
                <c:pt idx="480">
                  <c:v>0.23766542642775079</c:v>
                </c:pt>
                <c:pt idx="481">
                  <c:v>0.23945629845059269</c:v>
                </c:pt>
                <c:pt idx="482">
                  <c:v>0.24184695164286521</c:v>
                </c:pt>
                <c:pt idx="483">
                  <c:v>0.24513304084655635</c:v>
                </c:pt>
                <c:pt idx="484">
                  <c:v>0.24304058394191147</c:v>
                </c:pt>
                <c:pt idx="485">
                  <c:v>0.24742373051059119</c:v>
                </c:pt>
                <c:pt idx="486">
                  <c:v>0.25110882667869266</c:v>
                </c:pt>
                <c:pt idx="487">
                  <c:v>0.24901636977404545</c:v>
                </c:pt>
                <c:pt idx="488">
                  <c:v>0.25349947987096283</c:v>
                </c:pt>
                <c:pt idx="489">
                  <c:v>0.25589013306323533</c:v>
                </c:pt>
                <c:pt idx="490">
                  <c:v>0.25798174281933522</c:v>
                </c:pt>
                <c:pt idx="491">
                  <c:v>0.26037239601160772</c:v>
                </c:pt>
                <c:pt idx="492">
                  <c:v>0.26276304920388027</c:v>
                </c:pt>
                <c:pt idx="493">
                  <c:v>0.26515370239615044</c:v>
                </c:pt>
                <c:pt idx="494">
                  <c:v>0.26754435558842293</c:v>
                </c:pt>
                <c:pt idx="495">
                  <c:v>0.26993500878069315</c:v>
                </c:pt>
                <c:pt idx="496">
                  <c:v>0.27232566197296565</c:v>
                </c:pt>
                <c:pt idx="497">
                  <c:v>0.2747163151652382</c:v>
                </c:pt>
                <c:pt idx="498">
                  <c:v>0.27710696835750837</c:v>
                </c:pt>
                <c:pt idx="499">
                  <c:v>0.28009570842211923</c:v>
                </c:pt>
                <c:pt idx="500">
                  <c:v>0.28308444848673237</c:v>
                </c:pt>
                <c:pt idx="501">
                  <c:v>0.28547510167900253</c:v>
                </c:pt>
                <c:pt idx="502">
                  <c:v>0.28806483477920769</c:v>
                </c:pt>
                <c:pt idx="503">
                  <c:v>0.29145258180822647</c:v>
                </c:pt>
                <c:pt idx="504">
                  <c:v>0.29384323500049897</c:v>
                </c:pt>
                <c:pt idx="505">
                  <c:v>0.29623388819276925</c:v>
                </c:pt>
                <c:pt idx="506">
                  <c:v>0.29922262825738238</c:v>
                </c:pt>
                <c:pt idx="507">
                  <c:v>0.30241044822992585</c:v>
                </c:pt>
                <c:pt idx="508">
                  <c:v>0.30579819525894464</c:v>
                </c:pt>
                <c:pt idx="509">
                  <c:v>0.30818884845121713</c:v>
                </c:pt>
                <c:pt idx="510">
                  <c:v>0.30400308749338006</c:v>
                </c:pt>
                <c:pt idx="511">
                  <c:v>0.31077858155141996</c:v>
                </c:pt>
                <c:pt idx="512">
                  <c:v>0.30639374068565256</c:v>
                </c:pt>
                <c:pt idx="513">
                  <c:v>0.31416632858043875</c:v>
                </c:pt>
                <c:pt idx="514">
                  <c:v>0.31715506864505189</c:v>
                </c:pt>
                <c:pt idx="515">
                  <c:v>0.32034288861759536</c:v>
                </c:pt>
                <c:pt idx="516">
                  <c:v>0.32373063564661414</c:v>
                </c:pt>
                <c:pt idx="517">
                  <c:v>0.32632036874681702</c:v>
                </c:pt>
                <c:pt idx="518">
                  <c:v>0.3297081157758382</c:v>
                </c:pt>
                <c:pt idx="519">
                  <c:v>0.332696855840449</c:v>
                </c:pt>
                <c:pt idx="520">
                  <c:v>0.33588467581299242</c:v>
                </c:pt>
                <c:pt idx="521">
                  <c:v>0.33947150274994387</c:v>
                </c:pt>
                <c:pt idx="522">
                  <c:v>0.34285924977896504</c:v>
                </c:pt>
                <c:pt idx="523">
                  <c:v>0.34544898287916787</c:v>
                </c:pt>
                <c:pt idx="524">
                  <c:v>0.34106414201340046</c:v>
                </c:pt>
                <c:pt idx="525">
                  <c:v>0.34903580981611926</c:v>
                </c:pt>
                <c:pt idx="526">
                  <c:v>0.35242355684514043</c:v>
                </c:pt>
                <c:pt idx="527">
                  <c:v>0.35501328994534326</c:v>
                </c:pt>
                <c:pt idx="528">
                  <c:v>0.35860011688229471</c:v>
                </c:pt>
                <c:pt idx="529">
                  <c:v>0.36198871105985847</c:v>
                </c:pt>
                <c:pt idx="530">
                  <c:v>0.36557553799680992</c:v>
                </c:pt>
                <c:pt idx="531">
                  <c:v>0.36796619118908241</c:v>
                </c:pt>
                <c:pt idx="532">
                  <c:v>0.38490238488854844</c:v>
                </c:pt>
                <c:pt idx="533">
                  <c:v>0.38848921182549984</c:v>
                </c:pt>
                <c:pt idx="534">
                  <c:v>0.39187695885451868</c:v>
                </c:pt>
                <c:pt idx="535">
                  <c:v>0.39446669195472384</c:v>
                </c:pt>
                <c:pt idx="536">
                  <c:v>0.39805351889167528</c:v>
                </c:pt>
                <c:pt idx="537">
                  <c:v>0.40164034582862668</c:v>
                </c:pt>
                <c:pt idx="538">
                  <c:v>0.40502809285764557</c:v>
                </c:pt>
                <c:pt idx="539">
                  <c:v>0.4076178259578484</c:v>
                </c:pt>
                <c:pt idx="540">
                  <c:v>0.41120465289480213</c:v>
                </c:pt>
                <c:pt idx="541">
                  <c:v>0.41479147983175352</c:v>
                </c:pt>
                <c:pt idx="542">
                  <c:v>0.41817922686077241</c:v>
                </c:pt>
                <c:pt idx="543">
                  <c:v>0.42076895996097524</c:v>
                </c:pt>
                <c:pt idx="544">
                  <c:v>0.42415670698999636</c:v>
                </c:pt>
                <c:pt idx="545">
                  <c:v>0.42714544705460716</c:v>
                </c:pt>
                <c:pt idx="546">
                  <c:v>0.43033326702715063</c:v>
                </c:pt>
                <c:pt idx="547">
                  <c:v>0.43372101405617175</c:v>
                </c:pt>
                <c:pt idx="548">
                  <c:v>0.43631074715637458</c:v>
                </c:pt>
                <c:pt idx="549">
                  <c:v>0.43989757409332603</c:v>
                </c:pt>
                <c:pt idx="550">
                  <c:v>0.44328532112234487</c:v>
                </c:pt>
                <c:pt idx="551">
                  <c:v>0.44587505422254997</c:v>
                </c:pt>
                <c:pt idx="552">
                  <c:v>0.44926280125156881</c:v>
                </c:pt>
                <c:pt idx="553">
                  <c:v>0.45185253435177164</c:v>
                </c:pt>
                <c:pt idx="554">
                  <c:v>0.45524028138079276</c:v>
                </c:pt>
                <c:pt idx="555">
                  <c:v>0.45783001448099558</c:v>
                </c:pt>
                <c:pt idx="556">
                  <c:v>0.46121776151001442</c:v>
                </c:pt>
                <c:pt idx="557">
                  <c:v>0.46360841470228692</c:v>
                </c:pt>
                <c:pt idx="558">
                  <c:v>0.46599906789455942</c:v>
                </c:pt>
                <c:pt idx="559">
                  <c:v>0.46898780795917022</c:v>
                </c:pt>
                <c:pt idx="560">
                  <c:v>0.47197654802378103</c:v>
                </c:pt>
                <c:pt idx="561">
                  <c:v>0.47436720121605358</c:v>
                </c:pt>
                <c:pt idx="562">
                  <c:v>0.47735594128066444</c:v>
                </c:pt>
                <c:pt idx="563">
                  <c:v>0.48034468134527752</c:v>
                </c:pt>
                <c:pt idx="564">
                  <c:v>0.48273533453754774</c:v>
                </c:pt>
                <c:pt idx="565">
                  <c:v>0.48512598772982024</c:v>
                </c:pt>
                <c:pt idx="566">
                  <c:v>0.48751664092209046</c:v>
                </c:pt>
                <c:pt idx="567">
                  <c:v>0.49020633755053322</c:v>
                </c:pt>
                <c:pt idx="568">
                  <c:v>0.4925969907428035</c:v>
                </c:pt>
                <c:pt idx="569">
                  <c:v>0.49498764393507599</c:v>
                </c:pt>
                <c:pt idx="570">
                  <c:v>0.49707925369117817</c:v>
                </c:pt>
                <c:pt idx="571">
                  <c:v>0.49946990688344833</c:v>
                </c:pt>
                <c:pt idx="572">
                  <c:v>0.50186056007572089</c:v>
                </c:pt>
                <c:pt idx="573">
                  <c:v>0.50425121326799105</c:v>
                </c:pt>
                <c:pt idx="574">
                  <c:v>0.50664186646026355</c:v>
                </c:pt>
                <c:pt idx="575">
                  <c:v>0.50923159956046637</c:v>
                </c:pt>
                <c:pt idx="576">
                  <c:v>0.51401290594500915</c:v>
                </c:pt>
                <c:pt idx="577">
                  <c:v>0.51142232569626134</c:v>
                </c:pt>
                <c:pt idx="578">
                  <c:v>0.51650182836843161</c:v>
                </c:pt>
                <c:pt idx="579">
                  <c:v>0.51440937146378451</c:v>
                </c:pt>
                <c:pt idx="580">
                  <c:v>0.51919152499687216</c:v>
                </c:pt>
                <c:pt idx="581">
                  <c:v>0.52277665763673598</c:v>
                </c:pt>
                <c:pt idx="582">
                  <c:v>0.52038515729591839</c:v>
                </c:pt>
                <c:pt idx="583">
                  <c:v>0.52636179027659746</c:v>
                </c:pt>
                <c:pt idx="584">
                  <c:v>0.52397028993578221</c:v>
                </c:pt>
                <c:pt idx="585">
                  <c:v>0.52954791595205319</c:v>
                </c:pt>
                <c:pt idx="586">
                  <c:v>0.52755542257564592</c:v>
                </c:pt>
                <c:pt idx="587">
                  <c:v>0.53313304859191701</c:v>
                </c:pt>
                <c:pt idx="588">
                  <c:v>0.5311405552155074</c:v>
                </c:pt>
                <c:pt idx="589">
                  <c:v>0.53592101445150742</c:v>
                </c:pt>
                <c:pt idx="590">
                  <c:v>0.53801092991051969</c:v>
                </c:pt>
                <c:pt idx="591">
                  <c:v>0.54030161957455225</c:v>
                </c:pt>
                <c:pt idx="592">
                  <c:v>0.54308958543414509</c:v>
                </c:pt>
                <c:pt idx="593">
                  <c:v>0.54069808509332751</c:v>
                </c:pt>
                <c:pt idx="594">
                  <c:v>0.54547854432932752</c:v>
                </c:pt>
                <c:pt idx="595">
                  <c:v>0.54786750322451006</c:v>
                </c:pt>
                <c:pt idx="596">
                  <c:v>0.55025646211969259</c:v>
                </c:pt>
                <c:pt idx="597">
                  <c:v>0.55234637757870475</c:v>
                </c:pt>
                <c:pt idx="598">
                  <c:v>0.55383820616537871</c:v>
                </c:pt>
                <c:pt idx="599">
                  <c:v>0.55592812162439087</c:v>
                </c:pt>
                <c:pt idx="600">
                  <c:v>0.5574199502110625</c:v>
                </c:pt>
                <c:pt idx="601">
                  <c:v>0.55980890910624503</c:v>
                </c:pt>
                <c:pt idx="602">
                  <c:v>0.56100169425674862</c:v>
                </c:pt>
                <c:pt idx="603">
                  <c:v>0.56249352284342014</c:v>
                </c:pt>
                <c:pt idx="604">
                  <c:v>0.56428439486626436</c:v>
                </c:pt>
                <c:pt idx="605">
                  <c:v>0.56547718001676572</c:v>
                </c:pt>
                <c:pt idx="606">
                  <c:v>0.56696900860343957</c:v>
                </c:pt>
                <c:pt idx="607">
                  <c:v>0.56846083719011109</c:v>
                </c:pt>
                <c:pt idx="608">
                  <c:v>0.56995266577678505</c:v>
                </c:pt>
                <c:pt idx="609">
                  <c:v>0.57144449436345668</c:v>
                </c:pt>
                <c:pt idx="610">
                  <c:v>0.57293632295013053</c:v>
                </c:pt>
                <c:pt idx="611">
                  <c:v>0.57442815153680205</c:v>
                </c:pt>
                <c:pt idx="612">
                  <c:v>0.57591998012347601</c:v>
                </c:pt>
                <c:pt idx="613">
                  <c:v>0.5777108521463179</c:v>
                </c:pt>
                <c:pt idx="614">
                  <c:v>0.57890363729681915</c:v>
                </c:pt>
                <c:pt idx="615">
                  <c:v>0.58129259619200402</c:v>
                </c:pt>
                <c:pt idx="616">
                  <c:v>0.58368155508718655</c:v>
                </c:pt>
                <c:pt idx="617">
                  <c:v>0.58517338367385807</c:v>
                </c:pt>
                <c:pt idx="618">
                  <c:v>0.58726329913287034</c:v>
                </c:pt>
                <c:pt idx="619">
                  <c:v>0.58965225802805277</c:v>
                </c:pt>
                <c:pt idx="620">
                  <c:v>0.59174217348706737</c:v>
                </c:pt>
                <c:pt idx="621">
                  <c:v>0.59403286315109993</c:v>
                </c:pt>
                <c:pt idx="622">
                  <c:v>0.59682082901069045</c:v>
                </c:pt>
                <c:pt idx="623">
                  <c:v>0.60000695468614618</c:v>
                </c:pt>
                <c:pt idx="624">
                  <c:v>0.59801446130973668</c:v>
                </c:pt>
                <c:pt idx="625">
                  <c:v>0.60279492054573669</c:v>
                </c:pt>
                <c:pt idx="626">
                  <c:v>0.60040342020492143</c:v>
                </c:pt>
                <c:pt idx="627">
                  <c:v>0.60598104622119009</c:v>
                </c:pt>
                <c:pt idx="628">
                  <c:v>0.60398855284478292</c:v>
                </c:pt>
                <c:pt idx="629">
                  <c:v>0.60956617886105402</c:v>
                </c:pt>
                <c:pt idx="630">
                  <c:v>0.6069755986123061</c:v>
                </c:pt>
                <c:pt idx="631">
                  <c:v>0.61325127502915544</c:v>
                </c:pt>
                <c:pt idx="632">
                  <c:v>0.61115881812450823</c:v>
                </c:pt>
                <c:pt idx="633">
                  <c:v>0.61564192822142794</c:v>
                </c:pt>
                <c:pt idx="634">
                  <c:v>0.61773353797752784</c:v>
                </c:pt>
                <c:pt idx="635">
                  <c:v>0.62032327107773066</c:v>
                </c:pt>
                <c:pt idx="636">
                  <c:v>0.62400836724583209</c:v>
                </c:pt>
                <c:pt idx="637">
                  <c:v>0.62191591034118721</c:v>
                </c:pt>
                <c:pt idx="638">
                  <c:v>0.6260999770019342</c:v>
                </c:pt>
                <c:pt idx="639">
                  <c:v>0.62868971010213714</c:v>
                </c:pt>
                <c:pt idx="640">
                  <c:v>0.63227484274200085</c:v>
                </c:pt>
                <c:pt idx="641">
                  <c:v>0.63028234936559369</c:v>
                </c:pt>
                <c:pt idx="642">
                  <c:v>0.63566258977101964</c:v>
                </c:pt>
                <c:pt idx="643">
                  <c:v>0.6382523228712248</c:v>
                </c:pt>
                <c:pt idx="644">
                  <c:v>0.64164006990024358</c:v>
                </c:pt>
                <c:pt idx="645">
                  <c:v>0.64403072309251608</c:v>
                </c:pt>
                <c:pt idx="646">
                  <c:v>0.64662045619271891</c:v>
                </c:pt>
                <c:pt idx="647">
                  <c:v>0.65000820322173769</c:v>
                </c:pt>
                <c:pt idx="648">
                  <c:v>0.65239885641401041</c:v>
                </c:pt>
                <c:pt idx="649">
                  <c:v>0.6553875964786211</c:v>
                </c:pt>
                <c:pt idx="650">
                  <c:v>0.65837633654323435</c:v>
                </c:pt>
                <c:pt idx="651">
                  <c:v>0.66096606964343718</c:v>
                </c:pt>
                <c:pt idx="652">
                  <c:v>0.66435381667245597</c:v>
                </c:pt>
                <c:pt idx="653">
                  <c:v>0.66694354977265879</c:v>
                </c:pt>
                <c:pt idx="654">
                  <c:v>0.67053037670961257</c:v>
                </c:pt>
                <c:pt idx="655">
                  <c:v>0.67411720364656402</c:v>
                </c:pt>
                <c:pt idx="656">
                  <c:v>0.67770403058351547</c:v>
                </c:pt>
                <c:pt idx="657">
                  <c:v>0.68129085752046692</c:v>
                </c:pt>
                <c:pt idx="658">
                  <c:v>0.68487768445741837</c:v>
                </c:pt>
                <c:pt idx="659">
                  <c:v>0.68846451139436982</c:v>
                </c:pt>
                <c:pt idx="660">
                  <c:v>0.69205133833132115</c:v>
                </c:pt>
                <c:pt idx="661">
                  <c:v>0.69543908536034238</c:v>
                </c:pt>
                <c:pt idx="662">
                  <c:v>0.69802881846054521</c:v>
                </c:pt>
                <c:pt idx="663">
                  <c:v>0.69364397759477781</c:v>
                </c:pt>
                <c:pt idx="664">
                  <c:v>0.70141656548956399</c:v>
                </c:pt>
                <c:pt idx="665">
                  <c:v>0.70619928378834917</c:v>
                </c:pt>
                <c:pt idx="666">
                  <c:v>0.70380806583038158</c:v>
                </c:pt>
                <c:pt idx="667">
                  <c:v>0.70978611072530062</c:v>
                </c:pt>
                <c:pt idx="668">
                  <c:v>0.71357229995303217</c:v>
                </c:pt>
                <c:pt idx="669">
                  <c:v>0.71696004698205096</c:v>
                </c:pt>
                <c:pt idx="670">
                  <c:v>0.72174276528083614</c:v>
                </c:pt>
                <c:pt idx="671">
                  <c:v>0.71935154732286855</c:v>
                </c:pt>
                <c:pt idx="672">
                  <c:v>0.72532987460063514</c:v>
                </c:pt>
                <c:pt idx="673">
                  <c:v>0.73011259289941799</c:v>
                </c:pt>
                <c:pt idx="674">
                  <c:v>0.72772137494145039</c:v>
                </c:pt>
                <c:pt idx="675">
                  <c:v>0.73369970221921932</c:v>
                </c:pt>
                <c:pt idx="676">
                  <c:v>0.73848242051800217</c:v>
                </c:pt>
                <c:pt idx="677">
                  <c:v>0.73609120256003446</c:v>
                </c:pt>
                <c:pt idx="678">
                  <c:v>0.74206924745495362</c:v>
                </c:pt>
                <c:pt idx="679">
                  <c:v>0.74585543668268528</c:v>
                </c:pt>
                <c:pt idx="680">
                  <c:v>0.74924318371170628</c:v>
                </c:pt>
                <c:pt idx="681">
                  <c:v>0.75402590201048914</c:v>
                </c:pt>
                <c:pt idx="682">
                  <c:v>0.75163468405252154</c:v>
                </c:pt>
                <c:pt idx="683">
                  <c:v>0.75761301133029046</c:v>
                </c:pt>
                <c:pt idx="684">
                  <c:v>0.76239601201192098</c:v>
                </c:pt>
                <c:pt idx="685">
                  <c:v>0.76000451167110572</c:v>
                </c:pt>
                <c:pt idx="686">
                  <c:v>0.76717873031070605</c:v>
                </c:pt>
                <c:pt idx="687">
                  <c:v>0.76478751235273834</c:v>
                </c:pt>
                <c:pt idx="688">
                  <c:v>0.77076583963050505</c:v>
                </c:pt>
                <c:pt idx="689">
                  <c:v>0.77554855792928779</c:v>
                </c:pt>
                <c:pt idx="690">
                  <c:v>0.77315733997132019</c:v>
                </c:pt>
                <c:pt idx="691">
                  <c:v>0.77913566724908923</c:v>
                </c:pt>
                <c:pt idx="692">
                  <c:v>0.78391866793071963</c:v>
                </c:pt>
                <c:pt idx="693">
                  <c:v>0.78152716758990437</c:v>
                </c:pt>
                <c:pt idx="694">
                  <c:v>0.78870166861235225</c:v>
                </c:pt>
                <c:pt idx="695">
                  <c:v>0.78660836455916239</c:v>
                </c:pt>
                <c:pt idx="696">
                  <c:v>0.7934843869111351</c:v>
                </c:pt>
                <c:pt idx="697">
                  <c:v>0.79109316895316739</c:v>
                </c:pt>
                <c:pt idx="698">
                  <c:v>0.79707149623093643</c:v>
                </c:pt>
                <c:pt idx="699">
                  <c:v>0.80185421452971917</c:v>
                </c:pt>
                <c:pt idx="700">
                  <c:v>0.79946299657175157</c:v>
                </c:pt>
                <c:pt idx="701">
                  <c:v>0.79527638846537185</c:v>
                </c:pt>
                <c:pt idx="702">
                  <c:v>0.80544132384952061</c:v>
                </c:pt>
                <c:pt idx="703">
                  <c:v>0.81022404214830335</c:v>
                </c:pt>
                <c:pt idx="704">
                  <c:v>0.80783282419033575</c:v>
                </c:pt>
                <c:pt idx="705">
                  <c:v>0.8036462160839537</c:v>
                </c:pt>
                <c:pt idx="706">
                  <c:v>0.81381115146810235</c:v>
                </c:pt>
                <c:pt idx="707">
                  <c:v>0.81859415214973508</c:v>
                </c:pt>
                <c:pt idx="708">
                  <c:v>0.81620265180891982</c:v>
                </c:pt>
                <c:pt idx="709">
                  <c:v>0.82337687044851782</c:v>
                </c:pt>
                <c:pt idx="710">
                  <c:v>0.82098565249055022</c:v>
                </c:pt>
                <c:pt idx="711">
                  <c:v>0.82696397976831926</c:v>
                </c:pt>
                <c:pt idx="712">
                  <c:v>0.83174698044994966</c:v>
                </c:pt>
                <c:pt idx="713">
                  <c:v>0.82935548010913451</c:v>
                </c:pt>
                <c:pt idx="714">
                  <c:v>0.83652969874873473</c:v>
                </c:pt>
                <c:pt idx="715">
                  <c:v>0.83413848079076713</c:v>
                </c:pt>
                <c:pt idx="716">
                  <c:v>0.84011680806853373</c:v>
                </c:pt>
                <c:pt idx="717">
                  <c:v>0.84489980875016646</c:v>
                </c:pt>
                <c:pt idx="718">
                  <c:v>0.84280650469697427</c:v>
                </c:pt>
                <c:pt idx="719">
                  <c:v>0.84968280943179686</c:v>
                </c:pt>
                <c:pt idx="720">
                  <c:v>0.84758950537860689</c:v>
                </c:pt>
                <c:pt idx="721">
                  <c:v>0.85446552773058204</c:v>
                </c:pt>
                <c:pt idx="722">
                  <c:v>0.85207430977261445</c:v>
                </c:pt>
                <c:pt idx="723">
                  <c:v>0.85805235466753349</c:v>
                </c:pt>
                <c:pt idx="724">
                  <c:v>0.86183854389526504</c:v>
                </c:pt>
                <c:pt idx="725">
                  <c:v>0.86522629092428383</c:v>
                </c:pt>
                <c:pt idx="726">
                  <c:v>0.87000900922306912</c:v>
                </c:pt>
                <c:pt idx="727">
                  <c:v>0.86761779126510141</c:v>
                </c:pt>
                <c:pt idx="728">
                  <c:v>0.87359611854286801</c:v>
                </c:pt>
                <c:pt idx="729">
                  <c:v>0.87837883684165086</c:v>
                </c:pt>
                <c:pt idx="730">
                  <c:v>0.87598761888368326</c:v>
                </c:pt>
                <c:pt idx="731">
                  <c:v>0.88216502606938263</c:v>
                </c:pt>
                <c:pt idx="732">
                  <c:v>0.88555277309840363</c:v>
                </c:pt>
                <c:pt idx="733">
                  <c:v>0.89033549139718648</c:v>
                </c:pt>
                <c:pt idx="734">
                  <c:v>0.88794427343921889</c:v>
                </c:pt>
                <c:pt idx="735">
                  <c:v>0.8939226007169877</c:v>
                </c:pt>
                <c:pt idx="736">
                  <c:v>0.89870531901577067</c:v>
                </c:pt>
                <c:pt idx="737">
                  <c:v>0.89631410105780296</c:v>
                </c:pt>
                <c:pt idx="738">
                  <c:v>0.902292145952722</c:v>
                </c:pt>
                <c:pt idx="739">
                  <c:v>0.90607833518045378</c:v>
                </c:pt>
                <c:pt idx="740">
                  <c:v>0.90946608220947489</c:v>
                </c:pt>
                <c:pt idx="741">
                  <c:v>0.91205581530967772</c:v>
                </c:pt>
                <c:pt idx="742">
                  <c:v>0.90767097444391032</c:v>
                </c:pt>
                <c:pt idx="743">
                  <c:v>0.91564264224662917</c:v>
                </c:pt>
                <c:pt idx="744">
                  <c:v>0.91922946918358062</c:v>
                </c:pt>
                <c:pt idx="745">
                  <c:v>0.92281629612053206</c:v>
                </c:pt>
                <c:pt idx="746">
                  <c:v>0.92640312305748351</c:v>
                </c:pt>
                <c:pt idx="747">
                  <c:v>0.92998994999443496</c:v>
                </c:pt>
                <c:pt idx="748">
                  <c:v>0.93357677693138874</c:v>
                </c:pt>
                <c:pt idx="749">
                  <c:v>0.93716360386834019</c:v>
                </c:pt>
                <c:pt idx="750">
                  <c:v>0.94055135089735897</c:v>
                </c:pt>
                <c:pt idx="751">
                  <c:v>0.94294200408963147</c:v>
                </c:pt>
                <c:pt idx="752">
                  <c:v>0.94593074415424216</c:v>
                </c:pt>
                <c:pt idx="753">
                  <c:v>0.94891948421885308</c:v>
                </c:pt>
                <c:pt idx="754">
                  <c:v>0.95131013741112558</c:v>
                </c:pt>
                <c:pt idx="755">
                  <c:v>0.95370079060339807</c:v>
                </c:pt>
                <c:pt idx="756">
                  <c:v>0.95668953066800899</c:v>
                </c:pt>
                <c:pt idx="757">
                  <c:v>0.95967827073261969</c:v>
                </c:pt>
                <c:pt idx="758">
                  <c:v>0.96206892392489218</c:v>
                </c:pt>
                <c:pt idx="759">
                  <c:v>0.96445957711716246</c:v>
                </c:pt>
                <c:pt idx="760">
                  <c:v>0.96714927374560533</c:v>
                </c:pt>
                <c:pt idx="761">
                  <c:v>0.96983897037404576</c:v>
                </c:pt>
                <c:pt idx="762">
                  <c:v>0.97302679034658934</c:v>
                </c:pt>
                <c:pt idx="763">
                  <c:v>0.97551571277001181</c:v>
                </c:pt>
                <c:pt idx="764">
                  <c:v>0.97820540939845224</c:v>
                </c:pt>
                <c:pt idx="765">
                  <c:v>0.98139153507390808</c:v>
                </c:pt>
                <c:pt idx="766">
                  <c:v>0.97939904169749858</c:v>
                </c:pt>
                <c:pt idx="767">
                  <c:v>0.98388045749732822</c:v>
                </c:pt>
                <c:pt idx="768">
                  <c:v>0.98657015412576887</c:v>
                </c:pt>
                <c:pt idx="769">
                  <c:v>0.9897562798012246</c:v>
                </c:pt>
                <c:pt idx="770">
                  <c:v>0.98776378642481732</c:v>
                </c:pt>
                <c:pt idx="771">
                  <c:v>0.99314233253315565</c:v>
                </c:pt>
                <c:pt idx="772">
                  <c:v>0.99134891906467881</c:v>
                </c:pt>
                <c:pt idx="773">
                  <c:v>0.99403607424748897</c:v>
                </c:pt>
                <c:pt idx="774">
                  <c:v>0.99522885939799022</c:v>
                </c:pt>
                <c:pt idx="775">
                  <c:v>0.9964216445484938</c:v>
                </c:pt>
                <c:pt idx="776">
                  <c:v>0.99761442969899516</c:v>
                </c:pt>
                <c:pt idx="777">
                  <c:v>0.99880721484949875</c:v>
                </c:pt>
                <c:pt idx="778">
                  <c:v>1</c:v>
                </c:pt>
                <c:pt idx="779">
                  <c:v>0.99880043766114335</c:v>
                </c:pt>
                <c:pt idx="780">
                  <c:v>0.99819896219462512</c:v>
                </c:pt>
                <c:pt idx="781">
                  <c:v>0.99729844329193873</c:v>
                </c:pt>
                <c:pt idx="782">
                  <c:v>0.99639792438925023</c:v>
                </c:pt>
                <c:pt idx="783">
                  <c:v>0.99549740548656152</c:v>
                </c:pt>
                <c:pt idx="784">
                  <c:v>0.99369975627536433</c:v>
                </c:pt>
                <c:pt idx="785">
                  <c:v>0.99130402019182651</c:v>
                </c:pt>
                <c:pt idx="786">
                  <c:v>0.98890828410828857</c:v>
                </c:pt>
                <c:pt idx="787">
                  <c:v>0.98631459764821061</c:v>
                </c:pt>
                <c:pt idx="788">
                  <c:v>0.98411850623830288</c:v>
                </c:pt>
                <c:pt idx="789">
                  <c:v>0.98172277015476517</c:v>
                </c:pt>
                <c:pt idx="790">
                  <c:v>0.97932703407122723</c:v>
                </c:pt>
                <c:pt idx="791">
                  <c:v>0.97753277345420531</c:v>
                </c:pt>
                <c:pt idx="792">
                  <c:v>0.97633405826389374</c:v>
                </c:pt>
                <c:pt idx="793">
                  <c:v>0.97423990706215891</c:v>
                </c:pt>
                <c:pt idx="794">
                  <c:v>0.97184586527570871</c:v>
                </c:pt>
                <c:pt idx="795">
                  <c:v>0.97004991036159904</c:v>
                </c:pt>
                <c:pt idx="796">
                  <c:v>0.96795491201132156</c:v>
                </c:pt>
                <c:pt idx="797">
                  <c:v>0.96585991366104174</c:v>
                </c:pt>
                <c:pt idx="798">
                  <c:v>0.96346587187459154</c:v>
                </c:pt>
                <c:pt idx="799">
                  <c:v>0.96107183008814367</c:v>
                </c:pt>
                <c:pt idx="800">
                  <c:v>0.95927587517403412</c:v>
                </c:pt>
                <c:pt idx="801">
                  <c:v>0.95718087682375652</c:v>
                </c:pt>
                <c:pt idx="802">
                  <c:v>0.95478683503730633</c:v>
                </c:pt>
                <c:pt idx="803">
                  <c:v>0.95239279325085624</c:v>
                </c:pt>
                <c:pt idx="804">
                  <c:v>0.94999875146440838</c:v>
                </c:pt>
                <c:pt idx="805">
                  <c:v>0.94700662280561987</c:v>
                </c:pt>
                <c:pt idx="806">
                  <c:v>0.94581129620948368</c:v>
                </c:pt>
                <c:pt idx="807">
                  <c:v>0.94401449414682903</c:v>
                </c:pt>
                <c:pt idx="808">
                  <c:v>0.94162045236038117</c:v>
                </c:pt>
                <c:pt idx="809">
                  <c:v>0.93862832370159044</c:v>
                </c:pt>
                <c:pt idx="810">
                  <c:v>0.93563619504280182</c:v>
                </c:pt>
                <c:pt idx="811">
                  <c:v>0.93324215325635396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2D-41AD-9622-99BADE34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Abs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'NH2 Data'!$P$8:$P$51</c:f>
              <c:numCache>
                <c:formatCode>General</c:formatCode>
                <c:ptCount val="44"/>
                <c:pt idx="0">
                  <c:v>3.7547144818890001</c:v>
                </c:pt>
                <c:pt idx="1">
                  <c:v>3.7549144818890001</c:v>
                </c:pt>
                <c:pt idx="2">
                  <c:v>4.1112978467538994</c:v>
                </c:pt>
                <c:pt idx="3">
                  <c:v>4.1114978467538998</c:v>
                </c:pt>
                <c:pt idx="4">
                  <c:v>4.1116978467539003</c:v>
                </c:pt>
                <c:pt idx="5">
                  <c:v>4.4394605214378</c:v>
                </c:pt>
                <c:pt idx="6">
                  <c:v>4.4396605214378004</c:v>
                </c:pt>
                <c:pt idx="7">
                  <c:v>4.4398605214378009</c:v>
                </c:pt>
                <c:pt idx="8">
                  <c:v>4.6340178906137997</c:v>
                </c:pt>
                <c:pt idx="9">
                  <c:v>4.6342178906138001</c:v>
                </c:pt>
                <c:pt idx="10">
                  <c:v>4.6344178906138005</c:v>
                </c:pt>
                <c:pt idx="11">
                  <c:v>5.2635605606751996</c:v>
                </c:pt>
                <c:pt idx="12">
                  <c:v>5.2637605606752</c:v>
                </c:pt>
                <c:pt idx="13">
                  <c:v>5.2639605606752005</c:v>
                </c:pt>
                <c:pt idx="14">
                  <c:v>5.3581956639905997</c:v>
                </c:pt>
                <c:pt idx="15">
                  <c:v>5.3583956639906001</c:v>
                </c:pt>
                <c:pt idx="16">
                  <c:v>5.3585956639906005</c:v>
                </c:pt>
                <c:pt idx="17">
                  <c:v>5.9020524039702993</c:v>
                </c:pt>
                <c:pt idx="18">
                  <c:v>5.9022524039702997</c:v>
                </c:pt>
                <c:pt idx="19">
                  <c:v>5.9024524039703001</c:v>
                </c:pt>
                <c:pt idx="20">
                  <c:v>5.9730356841715997</c:v>
                </c:pt>
                <c:pt idx="21">
                  <c:v>5.9732356841716001</c:v>
                </c:pt>
                <c:pt idx="22">
                  <c:v>5.9734356841716005</c:v>
                </c:pt>
                <c:pt idx="23">
                  <c:v>6.1628933697955999</c:v>
                </c:pt>
                <c:pt idx="24">
                  <c:v>6.1630933697956003</c:v>
                </c:pt>
                <c:pt idx="25">
                  <c:v>6.1632933697956007</c:v>
                </c:pt>
                <c:pt idx="26">
                  <c:v>6.2280423546189994</c:v>
                </c:pt>
                <c:pt idx="27">
                  <c:v>6.2282423546189998</c:v>
                </c:pt>
                <c:pt idx="28">
                  <c:v>6.2284423546190002</c:v>
                </c:pt>
              </c:numCache>
            </c:numRef>
          </c:xVal>
          <c:yVal>
            <c:numRef>
              <c:f>'NH2 Data'!$R$8:$R$51</c:f>
              <c:numCache>
                <c:formatCode>0.00E+00</c:formatCode>
                <c:ptCount val="44"/>
                <c:pt idx="0">
                  <c:v>4.6960529368567561E-5</c:v>
                </c:pt>
                <c:pt idx="1">
                  <c:v>0</c:v>
                </c:pt>
                <c:pt idx="2">
                  <c:v>0</c:v>
                </c:pt>
                <c:pt idx="3">
                  <c:v>0.54249021624624705</c:v>
                </c:pt>
                <c:pt idx="4">
                  <c:v>0</c:v>
                </c:pt>
                <c:pt idx="5">
                  <c:v>0</c:v>
                </c:pt>
                <c:pt idx="6">
                  <c:v>9.0601860306809764E-3</c:v>
                </c:pt>
                <c:pt idx="7">
                  <c:v>0</c:v>
                </c:pt>
                <c:pt idx="8">
                  <c:v>0</c:v>
                </c:pt>
                <c:pt idx="9">
                  <c:v>0.14466965672203858</c:v>
                </c:pt>
                <c:pt idx="10">
                  <c:v>0</c:v>
                </c:pt>
                <c:pt idx="11">
                  <c:v>0</c:v>
                </c:pt>
                <c:pt idx="12">
                  <c:v>3.7863082346399964E-2</c:v>
                </c:pt>
                <c:pt idx="13">
                  <c:v>0</c:v>
                </c:pt>
                <c:pt idx="14">
                  <c:v>0</c:v>
                </c:pt>
                <c:pt idx="15">
                  <c:v>0.44773165690658573</c:v>
                </c:pt>
                <c:pt idx="16">
                  <c:v>0</c:v>
                </c:pt>
                <c:pt idx="17">
                  <c:v>0</c:v>
                </c:pt>
                <c:pt idx="18">
                  <c:v>1.181525042722123E-2</c:v>
                </c:pt>
                <c:pt idx="19">
                  <c:v>0</c:v>
                </c:pt>
                <c:pt idx="20">
                  <c:v>0</c:v>
                </c:pt>
                <c:pt idx="21">
                  <c:v>0.65915681596976183</c:v>
                </c:pt>
                <c:pt idx="22">
                  <c:v>0</c:v>
                </c:pt>
                <c:pt idx="23">
                  <c:v>0</c:v>
                </c:pt>
                <c:pt idx="24">
                  <c:v>0.23841013437052447</c:v>
                </c:pt>
                <c:pt idx="25">
                  <c:v>0</c:v>
                </c:pt>
                <c:pt idx="26">
                  <c:v>0</c:v>
                </c:pt>
                <c:pt idx="27">
                  <c:v>4.0366760335575638E-2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D-41AD-9622-99BADE3454AD}"/>
            </c:ext>
          </c:extLst>
        </c:ser>
        <c:ser>
          <c:idx val="4"/>
          <c:order val="4"/>
          <c:tx>
            <c:v>CAM-B3LYP//def2-TZVPD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'NH2 Data'!$Y$5:$Y$300</c:f>
              <c:numCache>
                <c:formatCode>General</c:formatCode>
                <c:ptCount val="296"/>
                <c:pt idx="0">
                  <c:v>6.407428445579793</c:v>
                </c:pt>
                <c:pt idx="1">
                  <c:v>6.3843326684845003</c:v>
                </c:pt>
                <c:pt idx="2">
                  <c:v>6.3614027923021546</c:v>
                </c:pt>
                <c:pt idx="3">
                  <c:v>6.3386370358879853</c:v>
                </c:pt>
                <c:pt idx="4">
                  <c:v>6.3160336435032596</c:v>
                </c:pt>
                <c:pt idx="5">
                  <c:v>6.2935908843639083</c:v>
                </c:pt>
                <c:pt idx="6">
                  <c:v>6.2713070521987353</c:v>
                </c:pt>
                <c:pt idx="7">
                  <c:v>6.2491804648169849</c:v>
                </c:pt>
                <c:pt idx="8">
                  <c:v>6.2272094636850328</c:v>
                </c:pt>
                <c:pt idx="9">
                  <c:v>6.2053924135119614</c:v>
                </c:pt>
                <c:pt idx="10">
                  <c:v>6.1837277018438401</c:v>
                </c:pt>
                <c:pt idx="11">
                  <c:v>6.1622137386664511</c:v>
                </c:pt>
                <c:pt idx="12">
                  <c:v>6.1408489560162947</c:v>
                </c:pt>
                <c:pt idx="13">
                  <c:v>6.1196318075996539</c:v>
                </c:pt>
                <c:pt idx="14">
                  <c:v>6.0985607684195271</c:v>
                </c:pt>
                <c:pt idx="15">
                  <c:v>6.077634334410245</c:v>
                </c:pt>
                <c:pt idx="16">
                  <c:v>6.0568510220795799</c:v>
                </c:pt>
                <c:pt idx="17">
                  <c:v>6.036209368158179</c:v>
                </c:pt>
                <c:pt idx="18">
                  <c:v>6.0157079292561377</c:v>
                </c:pt>
                <c:pt idx="19">
                  <c:v>5.9953452815265464</c:v>
                </c:pt>
                <c:pt idx="20">
                  <c:v>5.9751200203358552</c:v>
                </c:pt>
                <c:pt idx="21">
                  <c:v>5.9550307599408745</c:v>
                </c:pt>
                <c:pt idx="22">
                  <c:v>5.9350761331722826</c:v>
                </c:pt>
                <c:pt idx="23">
                  <c:v>5.9152547911244753</c:v>
                </c:pt>
                <c:pt idx="24">
                  <c:v>5.8955654028515925</c:v>
                </c:pt>
                <c:pt idx="25">
                  <c:v>5.8760066550696202</c:v>
                </c:pt>
                <c:pt idx="26">
                  <c:v>5.8565772518643833</c:v>
                </c:pt>
                <c:pt idx="27">
                  <c:v>5.8372759144053195</c:v>
                </c:pt>
                <c:pt idx="28">
                  <c:v>5.8181013806648991</c:v>
                </c:pt>
                <c:pt idx="29">
                  <c:v>5.799052405143545</c:v>
                </c:pt>
                <c:pt idx="30">
                  <c:v>5.7801277585999529</c:v>
                </c:pt>
                <c:pt idx="31">
                  <c:v>5.7613262277866637</c:v>
                </c:pt>
                <c:pt idx="32">
                  <c:v>5.7426466151907825</c:v>
                </c:pt>
                <c:pt idx="33">
                  <c:v>5.7240877387797324</c:v>
                </c:pt>
                <c:pt idx="34">
                  <c:v>5.7056484317519089</c:v>
                </c:pt>
                <c:pt idx="35">
                  <c:v>5.6873275422921559</c:v>
                </c:pt>
                <c:pt idx="36">
                  <c:v>5.6691239333319157</c:v>
                </c:pt>
                <c:pt idx="37">
                  <c:v>5.6510364823139918</c:v>
                </c:pt>
                <c:pt idx="38">
                  <c:v>5.6330640809617902</c:v>
                </c:pt>
                <c:pt idx="39">
                  <c:v>5.6152056350529431</c:v>
                </c:pt>
                <c:pt idx="40">
                  <c:v>5.5974600641972456</c:v>
                </c:pt>
                <c:pt idx="41">
                  <c:v>5.579826301618767</c:v>
                </c:pt>
                <c:pt idx="42">
                  <c:v>5.5623032939420813</c:v>
                </c:pt>
                <c:pt idx="43">
                  <c:v>5.5448900009825133</c:v>
                </c:pt>
                <c:pt idx="44">
                  <c:v>5.5275853955403029</c:v>
                </c:pt>
                <c:pt idx="45">
                  <c:v>5.5103884631986215</c:v>
                </c:pt>
                <c:pt idx="46">
                  <c:v>5.4932982021253434</c:v>
                </c:pt>
                <c:pt idx="47">
                  <c:v>5.4763136228784886</c:v>
                </c:pt>
                <c:pt idx="48">
                  <c:v>5.4594337482152797</c:v>
                </c:pt>
                <c:pt idx="49">
                  <c:v>5.4426576129046964</c:v>
                </c:pt>
                <c:pt idx="50">
                  <c:v>5.4259842635435005</c:v>
                </c:pt>
                <c:pt idx="51">
                  <c:v>5.4094127583756109</c:v>
                </c:pt>
                <c:pt idx="52">
                  <c:v>5.3929421671147884</c:v>
                </c:pt>
                <c:pt idx="53">
                  <c:v>5.3765715707705546</c:v>
                </c:pt>
                <c:pt idx="54">
                  <c:v>5.3603000614772585</c:v>
                </c:pt>
                <c:pt idx="55">
                  <c:v>5.3441267423262495</c:v>
                </c:pt>
                <c:pt idx="56">
                  <c:v>5.3280507272010746</c:v>
                </c:pt>
                <c:pt idx="57">
                  <c:v>5.3120711406156378</c:v>
                </c:pt>
                <c:pt idx="58">
                  <c:v>5.2961871175552755</c:v>
                </c:pt>
                <c:pt idx="59">
                  <c:v>5.2803978033206551</c:v>
                </c:pt>
                <c:pt idx="60">
                  <c:v>5.2647023533744797</c:v>
                </c:pt>
                <c:pt idx="61">
                  <c:v>5.2490999331908972</c:v>
                </c:pt>
                <c:pt idx="62">
                  <c:v>5.2335897181075977</c:v>
                </c:pt>
                <c:pt idx="63">
                  <c:v>5.2181708931805133</c:v>
                </c:pt>
                <c:pt idx="64">
                  <c:v>5.2028426530410821</c:v>
                </c:pt>
                <c:pt idx="65">
                  <c:v>5.1876042017560247</c:v>
                </c:pt>
                <c:pt idx="66">
                  <c:v>5.1724547526895703</c:v>
                </c:pt>
                <c:pt idx="67">
                  <c:v>5.1573935283680941</c:v>
                </c:pt>
                <c:pt idx="68">
                  <c:v>5.1424197603471171</c:v>
                </c:pt>
                <c:pt idx="69">
                  <c:v>5.1275326890806028</c:v>
                </c:pt>
                <c:pt idx="70">
                  <c:v>5.1127315637925355</c:v>
                </c:pt>
                <c:pt idx="71">
                  <c:v>5.098015642350699</c:v>
                </c:pt>
                <c:pt idx="72">
                  <c:v>5.0833841911426401</c:v>
                </c:pt>
                <c:pt idx="73">
                  <c:v>5.0688364849537608</c:v>
                </c:pt>
                <c:pt idx="74">
                  <c:v>5.0543718068474925</c:v>
                </c:pt>
                <c:pt idx="75">
                  <c:v>5.0399894480475202</c:v>
                </c:pt>
                <c:pt idx="76">
                  <c:v>5.0256887078220105</c:v>
                </c:pt>
                <c:pt idx="77">
                  <c:v>5.0114688933698055</c:v>
                </c:pt>
                <c:pt idx="78">
                  <c:v>4.9973293197085447</c:v>
                </c:pt>
                <c:pt idx="79">
                  <c:v>4.9832693095646698</c:v>
                </c:pt>
                <c:pt idx="80">
                  <c:v>4.9692881932652906</c:v>
                </c:pt>
                <c:pt idx="81">
                  <c:v>4.955385308631854</c:v>
                </c:pt>
                <c:pt idx="82">
                  <c:v>4.9415600008756071</c:v>
                </c:pt>
                <c:pt idx="83">
                  <c:v>4.9278116224947928</c:v>
                </c:pt>
                <c:pt idx="84">
                  <c:v>4.9141395331735627</c:v>
                </c:pt>
                <c:pt idx="85">
                  <c:v>4.9005430996825687</c:v>
                </c:pt>
                <c:pt idx="86">
                  <c:v>4.8870216957811978</c:v>
                </c:pt>
                <c:pt idx="87">
                  <c:v>4.8735747021214229</c:v>
                </c:pt>
                <c:pt idx="88">
                  <c:v>4.860201506153234</c:v>
                </c:pt>
                <c:pt idx="89">
                  <c:v>4.846901502031626</c:v>
                </c:pt>
                <c:pt idx="90">
                  <c:v>4.8336740905251068</c:v>
                </c:pt>
                <c:pt idx="91">
                  <c:v>4.8205186789256995</c:v>
                </c:pt>
                <c:pt idx="92">
                  <c:v>4.8074346809604114</c:v>
                </c:pt>
                <c:pt idx="93">
                  <c:v>4.7944215167041371</c:v>
                </c:pt>
                <c:pt idx="94">
                  <c:v>4.7814786124939834</c:v>
                </c:pt>
                <c:pt idx="95">
                  <c:v>4.7686054008449617</c:v>
                </c:pt>
                <c:pt idx="96">
                  <c:v>4.7558013203670502</c:v>
                </c:pt>
                <c:pt idx="97">
                  <c:v>4.7430658156835888</c:v>
                </c:pt>
                <c:pt idx="98">
                  <c:v>4.7303983373509721</c:v>
                </c:pt>
                <c:pt idx="99">
                  <c:v>4.7177983417796421</c:v>
                </c:pt>
                <c:pt idx="100">
                  <c:v>4.7052652911563184</c:v>
                </c:pt>
                <c:pt idx="101">
                  <c:v>4.692798653367487</c:v>
                </c:pt>
                <c:pt idx="102">
                  <c:v>4.6803979019240849</c:v>
                </c:pt>
                <c:pt idx="103">
                  <c:v>4.6680625158873861</c:v>
                </c:pt>
                <c:pt idx="104">
                  <c:v>4.6557919797960565</c:v>
                </c:pt>
                <c:pt idx="105">
                  <c:v>4.6435857835943439</c:v>
                </c:pt>
                <c:pt idx="106">
                  <c:v>4.6314434225614116</c:v>
                </c:pt>
                <c:pt idx="107">
                  <c:v>4.6193643972417657</c:v>
                </c:pt>
                <c:pt idx="108">
                  <c:v>4.607348213376774</c:v>
                </c:pt>
                <c:pt idx="109">
                  <c:v>4.5953943818372496</c:v>
                </c:pt>
                <c:pt idx="110">
                  <c:v>4.583502418557079</c:v>
                </c:pt>
                <c:pt idx="111">
                  <c:v>4.5716718444678834</c:v>
                </c:pt>
                <c:pt idx="112">
                  <c:v>4.559902185434682</c:v>
                </c:pt>
                <c:pt idx="113">
                  <c:v>4.5481929721925525</c:v>
                </c:pt>
                <c:pt idx="114">
                  <c:v>4.5365437402842659</c:v>
                </c:pt>
                <c:pt idx="115">
                  <c:v>4.5249540299988684</c:v>
                </c:pt>
                <c:pt idx="116">
                  <c:v>4.5134233863112119</c:v>
                </c:pt>
                <c:pt idx="117">
                  <c:v>4.5019513588224038</c:v>
                </c:pt>
                <c:pt idx="118">
                  <c:v>4.4905375017011586</c:v>
                </c:pt>
                <c:pt idx="119">
                  <c:v>4.4791813736260471</c:v>
                </c:pt>
                <c:pt idx="120">
                  <c:v>4.4678825377286122</c:v>
                </c:pt>
                <c:pt idx="121">
                  <c:v>4.4566405615373474</c:v>
                </c:pt>
                <c:pt idx="122">
                  <c:v>4.4454550169225167</c:v>
                </c:pt>
                <c:pt idx="123">
                  <c:v>4.4343254800418093</c:v>
                </c:pt>
                <c:pt idx="124">
                  <c:v>4.423251531286799</c:v>
                </c:pt>
                <c:pt idx="125">
                  <c:v>4.412232755230213</c:v>
                </c:pt>
                <c:pt idx="126">
                  <c:v>4.401268740573979</c:v>
                </c:pt>
                <c:pt idx="127">
                  <c:v>4.3903590800980528</c:v>
                </c:pt>
                <c:pt idx="128">
                  <c:v>4.3795033706099957</c:v>
                </c:pt>
                <c:pt idx="129">
                  <c:v>4.3687012128953135</c:v>
                </c:pt>
                <c:pt idx="130">
                  <c:v>4.3579522116685059</c:v>
                </c:pt>
                <c:pt idx="131">
                  <c:v>4.3472559755248597</c:v>
                </c:pt>
                <c:pt idx="132">
                  <c:v>4.336612116892935</c:v>
                </c:pt>
                <c:pt idx="133">
                  <c:v>4.3260202519877522</c:v>
                </c:pt>
                <c:pt idx="134">
                  <c:v>4.315480000764671</c:v>
                </c:pt>
                <c:pt idx="135">
                  <c:v>4.3049909868739231</c:v>
                </c:pt>
                <c:pt idx="136">
                  <c:v>4.2945528376158295</c:v>
                </c:pt>
                <c:pt idx="137">
                  <c:v>4.2841651838966479</c:v>
                </c:pt>
                <c:pt idx="138">
                  <c:v>4.2738276601850735</c:v>
                </c:pt>
                <c:pt idx="139">
                  <c:v>4.2635399044693596</c:v>
                </c:pt>
                <c:pt idx="140">
                  <c:v>4.2533015582150595</c:v>
                </c:pt>
                <c:pt idx="141">
                  <c:v>4.243112266323374</c:v>
                </c:pt>
                <c:pt idx="142">
                  <c:v>4.2329716770900987</c:v>
                </c:pt>
                <c:pt idx="143">
                  <c:v>4.2228794421651559</c:v>
                </c:pt>
                <c:pt idx="144">
                  <c:v>4.2128352165127074</c:v>
                </c:pt>
                <c:pt idx="145">
                  <c:v>4.2028386583718298</c:v>
                </c:pt>
                <c:pt idx="146">
                  <c:v>4.1928894292177548</c:v>
                </c:pt>
                <c:pt idx="147">
                  <c:v>4.1829871937236502</c:v>
                </c:pt>
                <c:pt idx="148">
                  <c:v>4.1731316197229544</c:v>
                </c:pt>
                <c:pt idx="149">
                  <c:v>4.1633223781722295</c:v>
                </c:pt>
                <c:pt idx="150">
                  <c:v>4.1535591431145393</c:v>
                </c:pt>
                <c:pt idx="151">
                  <c:v>4.1438415916433486</c:v>
                </c:pt>
                <c:pt idx="152">
                  <c:v>4.1341694038669221</c:v>
                </c:pt>
                <c:pt idx="153">
                  <c:v>4.12454226287322</c:v>
                </c:pt>
                <c:pt idx="154">
                  <c:v>4.1149598546952868</c:v>
                </c:pt>
                <c:pt idx="155">
                  <c:v>4.1054218682771193</c:v>
                </c:pt>
                <c:pt idx="156">
                  <c:v>4.0959279954400065</c:v>
                </c:pt>
                <c:pt idx="157">
                  <c:v>4.0864779308493411</c:v>
                </c:pt>
                <c:pt idx="158">
                  <c:v>4.0770713719818801</c:v>
                </c:pt>
                <c:pt idx="159">
                  <c:v>4.0677080190934705</c:v>
                </c:pt>
                <c:pt idx="160">
                  <c:v>4.0583875751872007</c:v>
                </c:pt>
                <c:pt idx="161">
                  <c:v>4.0491097459820047</c:v>
                </c:pt>
                <c:pt idx="162">
                  <c:v>4.039874239881688</c:v>
                </c:pt>
                <c:pt idx="163">
                  <c:v>4.030680767944375</c:v>
                </c:pt>
                <c:pt idx="164">
                  <c:v>4.0215290438523832</c:v>
                </c:pt>
                <c:pt idx="165">
                  <c:v>4.0124187838824916</c:v>
                </c:pt>
                <c:pt idx="166">
                  <c:v>4.0033497068766222</c:v>
                </c:pt>
                <c:pt idx="167">
                  <c:v>3.994321534212919</c:v>
                </c:pt>
                <c:pt idx="168">
                  <c:v>3.9853339897772093</c:v>
                </c:pt>
                <c:pt idx="169">
                  <c:v>3.9763867999348617</c:v>
                </c:pt>
                <c:pt idx="170">
                  <c:v>3.9674796935030079</c:v>
                </c:pt>
                <c:pt idx="171">
                  <c:v>3.9586124017231481</c:v>
                </c:pt>
                <c:pt idx="172">
                  <c:v>3.949784658234119</c:v>
                </c:pt>
                <c:pt idx="173">
                  <c:v>3.9409961990454221</c:v>
                </c:pt>
                <c:pt idx="174">
                  <c:v>3.9322467625109097</c:v>
                </c:pt>
                <c:pt idx="175">
                  <c:v>3.9235360893028162</c:v>
                </c:pt>
                <c:pt idx="176">
                  <c:v>3.9148639223861381</c:v>
                </c:pt>
                <c:pt idx="177">
                  <c:v>3.9062300069933524</c:v>
                </c:pt>
                <c:pt idx="178">
                  <c:v>3.8976340905994649</c:v>
                </c:pt>
                <c:pt idx="179">
                  <c:v>3.8890759228973959</c:v>
                </c:pt>
                <c:pt idx="180">
                  <c:v>3.8805552557736775</c:v>
                </c:pt>
                <c:pt idx="181">
                  <c:v>3.8720718432844783</c:v>
                </c:pt>
                <c:pt idx="182">
                  <c:v>3.8636254416319415</c:v>
                </c:pt>
                <c:pt idx="183">
                  <c:v>3.8552158091408266</c:v>
                </c:pt>
                <c:pt idx="184">
                  <c:v>3.8468427062354635</c:v>
                </c:pt>
                <c:pt idx="185">
                  <c:v>3.8385058954169966</c:v>
                </c:pt>
                <c:pt idx="186">
                  <c:v>3.830205141240933</c:v>
                </c:pt>
                <c:pt idx="187">
                  <c:v>3.8219402102949753</c:v>
                </c:pt>
                <c:pt idx="188">
                  <c:v>3.813710871177145</c:v>
                </c:pt>
                <c:pt idx="189">
                  <c:v>3.8055168944741862</c:v>
                </c:pt>
                <c:pt idx="190">
                  <c:v>3.7973580527402446</c:v>
                </c:pt>
                <c:pt idx="191">
                  <c:v>3.7892341204758249</c:v>
                </c:pt>
                <c:pt idx="192">
                  <c:v>3.7811448741070142</c:v>
                </c:pt>
                <c:pt idx="193">
                  <c:v>3.7730900919649719</c:v>
                </c:pt>
                <c:pt idx="194">
                  <c:v>3.7650695542656845</c:v>
                </c:pt>
                <c:pt idx="195">
                  <c:v>3.7570830430899695</c:v>
                </c:pt>
                <c:pt idx="196">
                  <c:v>3.7491303423637437</c:v>
                </c:pt>
                <c:pt idx="197">
                  <c:v>3.7412112378385336</c:v>
                </c:pt>
                <c:pt idx="198">
                  <c:v>3.7333255170722368</c:v>
                </c:pt>
                <c:pt idx="199">
                  <c:v>3.7254729694101258</c:v>
                </c:pt>
                <c:pt idx="200">
                  <c:v>3.7176533859660865</c:v>
                </c:pt>
                <c:pt idx="201">
                  <c:v>3.7098665596040994</c:v>
                </c:pt>
                <c:pt idx="202">
                  <c:v>3.7021122849199464</c:v>
                </c:pt>
                <c:pt idx="203">
                  <c:v>3.6943903582231519</c:v>
                </c:pt>
                <c:pt idx="204">
                  <c:v>3.686700577519149</c:v>
                </c:pt>
                <c:pt idx="205">
                  <c:v>3.6790427424916614</c:v>
                </c:pt>
                <c:pt idx="206">
                  <c:v>3.6714166544853124</c:v>
                </c:pt>
                <c:pt idx="207">
                  <c:v>3.6638221164884457</c:v>
                </c:pt>
                <c:pt idx="208">
                  <c:v>3.6562589331161601</c:v>
                </c:pt>
                <c:pt idx="209">
                  <c:v>3.6487269105935547</c:v>
                </c:pt>
                <c:pt idx="210">
                  <c:v>3.6412258567391773</c:v>
                </c:pt>
                <c:pt idx="211">
                  <c:v>3.633755580948681</c:v>
                </c:pt>
                <c:pt idx="212">
                  <c:v>3.6263158941786782</c:v>
                </c:pt>
                <c:pt idx="213">
                  <c:v>3.6189066089307933</c:v>
                </c:pt>
                <c:pt idx="214">
                  <c:v>3.6115275392359156</c:v>
                </c:pt>
                <c:pt idx="215">
                  <c:v>3.6041785006386333</c:v>
                </c:pt>
                <c:pt idx="216">
                  <c:v>3.596859310181868</c:v>
                </c:pt>
                <c:pt idx="217">
                  <c:v>3.5895697863916909</c:v>
                </c:pt>
                <c:pt idx="218">
                  <c:v>3.5823097492623224</c:v>
                </c:pt>
                <c:pt idx="219">
                  <c:v>3.5750790202413203</c:v>
                </c:pt>
                <c:pt idx="220">
                  <c:v>3.5678774222149352</c:v>
                </c:pt>
                <c:pt idx="221">
                  <c:v>3.560704779493653</c:v>
                </c:pt>
                <c:pt idx="222">
                  <c:v>3.5535609177979075</c:v>
                </c:pt>
                <c:pt idx="223">
                  <c:v>3.5464456642439641</c:v>
                </c:pt>
                <c:pt idx="224">
                  <c:v>3.5393588473299737</c:v>
                </c:pt>
                <c:pt idx="225">
                  <c:v>3.5323002969221933</c:v>
                </c:pt>
                <c:pt idx="226">
                  <c:v>3.5252698442413704</c:v>
                </c:pt>
                <c:pt idx="227">
                  <c:v>3.5182673218492906</c:v>
                </c:pt>
                <c:pt idx="228">
                  <c:v>3.511292563635485</c:v>
                </c:pt>
                <c:pt idx="229">
                  <c:v>3.5043454048040981</c:v>
                </c:pt>
                <c:pt idx="230">
                  <c:v>3.4974256818609026</c:v>
                </c:pt>
                <c:pt idx="231">
                  <c:v>3.4905332326004785</c:v>
                </c:pt>
                <c:pt idx="232">
                  <c:v>3.4836678960935377</c:v>
                </c:pt>
                <c:pt idx="233">
                  <c:v>3.4768295126743967</c:v>
                </c:pt>
                <c:pt idx="234">
                  <c:v>3.4700179239286029</c:v>
                </c:pt>
                <c:pt idx="235">
                  <c:v>3.4632329726806983</c:v>
                </c:pt>
                <c:pt idx="236">
                  <c:v>3.4564745029821298</c:v>
                </c:pt>
                <c:pt idx="237">
                  <c:v>3.4497423600993042</c:v>
                </c:pt>
                <c:pt idx="238">
                  <c:v>3.4430363905017769</c:v>
                </c:pt>
                <c:pt idx="239">
                  <c:v>3.4363564418505819</c:v>
                </c:pt>
                <c:pt idx="240">
                  <c:v>3.4297023629866943</c:v>
                </c:pt>
                <c:pt idx="241">
                  <c:v>3.4230740039196301</c:v>
                </c:pt>
                <c:pt idx="242">
                  <c:v>3.4164712158161752</c:v>
                </c:pt>
                <c:pt idx="243">
                  <c:v>3.409893850989246</c:v>
                </c:pt>
                <c:pt idx="244">
                  <c:v>3.4033417628868787</c:v>
                </c:pt>
                <c:pt idx="245">
                  <c:v>3.3968148060813421</c:v>
                </c:pt>
                <c:pt idx="246">
                  <c:v>3.390312836258381</c:v>
                </c:pt>
                <c:pt idx="247">
                  <c:v>3.3838357102065775</c:v>
                </c:pt>
                <c:pt idx="248">
                  <c:v>3.3773832858068369</c:v>
                </c:pt>
                <c:pt idx="249">
                  <c:v>3.3709554220219955</c:v>
                </c:pt>
                <c:pt idx="250">
                  <c:v>3.3645519788865399</c:v>
                </c:pt>
                <c:pt idx="251">
                  <c:v>3.3581728174964516</c:v>
                </c:pt>
                <c:pt idx="252">
                  <c:v>3.3518177999991621</c:v>
                </c:pt>
                <c:pt idx="253">
                  <c:v>3.3454867895836209</c:v>
                </c:pt>
                <c:pt idx="254">
                  <c:v>3.3391796504704816</c:v>
                </c:pt>
                <c:pt idx="255">
                  <c:v>3.3328962479023923</c:v>
                </c:pt>
                <c:pt idx="256">
                  <c:v>3.3266364481343973</c:v>
                </c:pt>
                <c:pt idx="257">
                  <c:v>3.3204001184244509</c:v>
                </c:pt>
                <c:pt idx="258">
                  <c:v>3.3141871270240304</c:v>
                </c:pt>
                <c:pt idx="259">
                  <c:v>3.307997343168863</c:v>
                </c:pt>
                <c:pt idx="260">
                  <c:v>3.301830637069747</c:v>
                </c:pt>
                <c:pt idx="261">
                  <c:v>3.295686879903482</c:v>
                </c:pt>
                <c:pt idx="262">
                  <c:v>3.2895659438039</c:v>
                </c:pt>
                <c:pt idx="263">
                  <c:v>3.2834677018529921</c:v>
                </c:pt>
                <c:pt idx="264">
                  <c:v>3.2773920280721383</c:v>
                </c:pt>
                <c:pt idx="265">
                  <c:v>3.27133879741343</c:v>
                </c:pt>
                <c:pt idx="266">
                  <c:v>3.2653078857510929</c:v>
                </c:pt>
                <c:pt idx="267">
                  <c:v>3.2592991698730023</c:v>
                </c:pt>
                <c:pt idx="268">
                  <c:v>3.2533125274722905</c:v>
                </c:pt>
                <c:pt idx="269">
                  <c:v>3.2473478371390514</c:v>
                </c:pt>
                <c:pt idx="270">
                  <c:v>3.2414049783521306</c:v>
                </c:pt>
                <c:pt idx="271">
                  <c:v>3.235483831471007</c:v>
                </c:pt>
                <c:pt idx="272">
                  <c:v>3.2295842777277675</c:v>
                </c:pt>
                <c:pt idx="273">
                  <c:v>3.2237061992191625</c:v>
                </c:pt>
                <c:pt idx="274">
                  <c:v>3.2178494788987537</c:v>
                </c:pt>
                <c:pt idx="275">
                  <c:v>3.2120140005691447</c:v>
                </c:pt>
                <c:pt idx="276">
                  <c:v>3.206199648874295</c:v>
                </c:pt>
                <c:pt idx="277">
                  <c:v>3.2004063092919206</c:v>
                </c:pt>
                <c:pt idx="278">
                  <c:v>3.1946338681259725</c:v>
                </c:pt>
                <c:pt idx="279">
                  <c:v>3.1888822124992022</c:v>
                </c:pt>
                <c:pt idx="280">
                  <c:v>3.1831512303458021</c:v>
                </c:pt>
                <c:pt idx="281">
                  <c:v>3.1774408104041258</c:v>
                </c:pt>
                <c:pt idx="282">
                  <c:v>3.1717508422094909</c:v>
                </c:pt>
                <c:pt idx="283">
                  <c:v>3.1660812160870528</c:v>
                </c:pt>
                <c:pt idx="284">
                  <c:v>3.1604318231447612</c:v>
                </c:pt>
                <c:pt idx="285">
                  <c:v>3.1548025552663868</c:v>
                </c:pt>
                <c:pt idx="286">
                  <c:v>3.1491933051046228</c:v>
                </c:pt>
                <c:pt idx="287">
                  <c:v>3.1436039660742647</c:v>
                </c:pt>
                <c:pt idx="288">
                  <c:v>3.1380344323454565</c:v>
                </c:pt>
                <c:pt idx="289">
                  <c:v>3.1324845988370131</c:v>
                </c:pt>
                <c:pt idx="290">
                  <c:v>3.1269543612098105</c:v>
                </c:pt>
                <c:pt idx="291">
                  <c:v>3.1214436158602465</c:v>
                </c:pt>
                <c:pt idx="292">
                  <c:v>3.1159522599137723</c:v>
                </c:pt>
                <c:pt idx="293">
                  <c:v>3.1104801912184894</c:v>
                </c:pt>
                <c:pt idx="294">
                  <c:v>3.1050273083388178</c:v>
                </c:pt>
                <c:pt idx="295">
                  <c:v>3.0995935105492247</c:v>
                </c:pt>
              </c:numCache>
            </c:numRef>
          </c:xVal>
          <c:yVal>
            <c:numRef>
              <c:f>'NH2 Data'!$AA$5:$AA$300</c:f>
              <c:numCache>
                <c:formatCode>General</c:formatCode>
                <c:ptCount val="296"/>
                <c:pt idx="0">
                  <c:v>1</c:v>
                </c:pt>
                <c:pt idx="1">
                  <c:v>0.99396685845656074</c:v>
                </c:pt>
                <c:pt idx="2">
                  <c:v>0.98476273407957982</c:v>
                </c:pt>
                <c:pt idx="3">
                  <c:v>0.97261407650024845</c:v>
                </c:pt>
                <c:pt idx="4">
                  <c:v>0.95776094425610669</c:v>
                </c:pt>
                <c:pt idx="5">
                  <c:v>0.94045197356312538</c:v>
                </c:pt>
                <c:pt idx="6">
                  <c:v>0.92094038734810668</c:v>
                </c:pt>
                <c:pt idx="7">
                  <c:v>0.89948103070343832</c:v>
                </c:pt>
                <c:pt idx="8">
                  <c:v>0.87632834817334382</c:v>
                </c:pt>
                <c:pt idx="9">
                  <c:v>0.85173516391393889</c:v>
                </c:pt>
                <c:pt idx="10">
                  <c:v>0.8259520892365293</c:v>
                </c:pt>
                <c:pt idx="11">
                  <c:v>0.79922736329377408</c:v>
                </c:pt>
                <c:pt idx="12">
                  <c:v>0.77180693039542181</c:v>
                </c:pt>
                <c:pt idx="13">
                  <c:v>0.74393456938653102</c:v>
                </c:pt>
                <c:pt idx="14">
                  <c:v>0.71585191379920765</c:v>
                </c:pt>
                <c:pt idx="15">
                  <c:v>0.68779823289885411</c:v>
                </c:pt>
                <c:pt idx="16">
                  <c:v>0.66000988005289907</c:v>
                </c:pt>
                <c:pt idx="17">
                  <c:v>0.63271935302102855</c:v>
                </c:pt>
                <c:pt idx="18">
                  <c:v>0.60615394813820211</c:v>
                </c:pt>
                <c:pt idx="19">
                  <c:v>0.58053402475993354</c:v>
                </c:pt>
                <c:pt idx="20">
                  <c:v>0.55607092612750897</c:v>
                </c:pt>
                <c:pt idx="21">
                  <c:v>0.53296462690164292</c:v>
                </c:pt>
                <c:pt idx="22">
                  <c:v>0.51140119543032581</c:v>
                </c:pt>
                <c:pt idx="23">
                  <c:v>0.49155017023536679</c:v>
                </c:pt>
                <c:pt idx="24">
                  <c:v>0.47356195546752011</c:v>
                </c:pt>
                <c:pt idx="25">
                  <c:v>0.45756533971914548</c:v>
                </c:pt>
                <c:pt idx="26">
                  <c:v>0.44366523732045465</c:v>
                </c:pt>
                <c:pt idx="27">
                  <c:v>0.43194074191928244</c:v>
                </c:pt>
                <c:pt idx="28">
                  <c:v>0.4224435696437987</c:v>
                </c:pt>
                <c:pt idx="29">
                  <c:v>0.41519695435362874</c:v>
                </c:pt>
                <c:pt idx="30">
                  <c:v>0.41019504123116213</c:v>
                </c:pt>
                <c:pt idx="31">
                  <c:v>0.40740280801127254</c:v>
                </c:pt>
                <c:pt idx="32">
                  <c:v>0.40675652616164049</c:v>
                </c:pt>
                <c:pt idx="33">
                  <c:v>0.40816475787900086</c:v>
                </c:pt>
                <c:pt idx="34">
                  <c:v>0.41150986933175238</c:v>
                </c:pt>
                <c:pt idx="35">
                  <c:v>0.41665002653660338</c:v>
                </c:pt>
                <c:pt idx="36">
                  <c:v>0.42342162790138527</c:v>
                </c:pt>
                <c:pt idx="37">
                  <c:v>0.4316421170139349</c:v>
                </c:pt>
                <c:pt idx="38">
                  <c:v>0.44111311085549482</c:v>
                </c:pt>
                <c:pt idx="39">
                  <c:v>0.4516237723503545</c:v>
                </c:pt>
                <c:pt idx="40">
                  <c:v>0.46295435205883867</c:v>
                </c:pt>
                <c:pt idx="41">
                  <c:v>0.47487982185448757</c:v>
                </c:pt>
                <c:pt idx="42">
                  <c:v>0.48717352352621879</c:v>
                </c:pt>
                <c:pt idx="43">
                  <c:v>0.4996107572980219</c:v>
                </c:pt>
                <c:pt idx="44">
                  <c:v>0.51197223910704182</c:v>
                </c:pt>
                <c:pt idx="45">
                  <c:v>0.52404736093683013</c:v>
                </c:pt>
                <c:pt idx="46">
                  <c:v>0.53563719534480547</c:v>
                </c:pt>
                <c:pt idx="47">
                  <c:v>0.54655719330885111</c:v>
                </c:pt>
                <c:pt idx="48">
                  <c:v>0.55663953338301553</c:v>
                </c:pt>
                <c:pt idx="49">
                  <c:v>0.56573508962529095</c:v>
                </c:pt>
                <c:pt idx="50">
                  <c:v>0.5737149955638895</c:v>
                </c:pt>
                <c:pt idx="51">
                  <c:v>0.58047179133151072</c:v>
                </c:pt>
                <c:pt idx="52">
                  <c:v>0.58592015076104398</c:v>
                </c:pt>
                <c:pt idx="53">
                  <c:v>0.58999719446083509</c:v>
                </c:pt>
                <c:pt idx="54">
                  <c:v>0.59266240345998489</c:v>
                </c:pt>
                <c:pt idx="55">
                  <c:v>0.5938971557514594</c:v>
                </c:pt>
                <c:pt idx="56">
                  <c:v>0.59370391481447715</c:v>
                </c:pt>
                <c:pt idx="57">
                  <c:v>0.59210510485844536</c:v>
                </c:pt>
                <c:pt idx="58">
                  <c:v>0.58914171202503907</c:v>
                </c:pt>
                <c:pt idx="59">
                  <c:v>0.58487165407956221</c:v>
                </c:pt>
                <c:pt idx="60">
                  <c:v>0.57936796321902906</c:v>
                </c:pt>
                <c:pt idx="61">
                  <c:v>0.57271682755713393</c:v>
                </c:pt>
                <c:pt idx="62">
                  <c:v>0.56501553668103299</c:v>
                </c:pt>
                <c:pt idx="63">
                  <c:v>0.55637037550025437</c:v>
                </c:pt>
                <c:pt idx="64">
                  <c:v>0.5468945085346637</c:v>
                </c:pt>
                <c:pt idx="65">
                  <c:v>0.53670589393969936</c:v>
                </c:pt>
                <c:pt idx="66">
                  <c:v>0.52592526307838638</c:v>
                </c:pt>
                <c:pt idx="67">
                  <c:v>0.51467419745850729</c:v>
                </c:pt>
                <c:pt idx="68">
                  <c:v>0.50307333049968728</c:v>
                </c:pt>
                <c:pt idx="69">
                  <c:v>0.49124069701323947</c:v>
                </c:pt>
                <c:pt idx="70">
                  <c:v>0.47929024859531671</c:v>
                </c:pt>
                <c:pt idx="71">
                  <c:v>0.46733054846804106</c:v>
                </c:pt>
                <c:pt idx="72">
                  <c:v>0.45546365475853495</c:v>
                </c:pt>
                <c:pt idx="73">
                  <c:v>0.44378419687309945</c:v>
                </c:pt>
                <c:pt idx="74">
                  <c:v>0.43237864557850408</c:v>
                </c:pt>
                <c:pt idx="75">
                  <c:v>0.42132477370566396</c:v>
                </c:pt>
                <c:pt idx="76">
                  <c:v>0.41069130108851731</c:v>
                </c:pt>
                <c:pt idx="77">
                  <c:v>0.40053771447380565</c:v>
                </c:pt>
                <c:pt idx="78">
                  <c:v>0.39091425070466518</c:v>
                </c:pt>
                <c:pt idx="79">
                  <c:v>0.38186202949739984</c:v>
                </c:pt>
                <c:pt idx="80">
                  <c:v>0.37341332059300381</c:v>
                </c:pt>
                <c:pt idx="81">
                  <c:v>0.36559192895787967</c:v>
                </c:pt>
                <c:pt idx="82">
                  <c:v>0.35841368101099069</c:v>
                </c:pt>
                <c:pt idx="83">
                  <c:v>0.35188699453908662</c:v>
                </c:pt>
                <c:pt idx="84">
                  <c:v>0.3460135149950575</c:v>
                </c:pt>
                <c:pt idx="85">
                  <c:v>0.34078880122137722</c:v>
                </c:pt>
                <c:pt idx="86">
                  <c:v>0.33620304426211378</c:v>
                </c:pt>
                <c:pt idx="87">
                  <c:v>0.33224180378482476</c:v>
                </c:pt>
                <c:pt idx="88">
                  <c:v>0.32888674768761728</c:v>
                </c:pt>
                <c:pt idx="89">
                  <c:v>0.32611638167918849</c:v>
                </c:pt>
                <c:pt idx="90">
                  <c:v>0.323906756952409</c:v>
                </c:pt>
                <c:pt idx="91">
                  <c:v>0.32223214549093998</c:v>
                </c:pt>
                <c:pt idx="92">
                  <c:v>0.32106567401965935</c:v>
                </c:pt>
                <c:pt idx="93">
                  <c:v>0.32037990910344949</c:v>
                </c:pt>
                <c:pt idx="94">
                  <c:v>0.3201473873876215</c:v>
                </c:pt>
                <c:pt idx="95">
                  <c:v>0.32034108643269332</c:v>
                </c:pt>
                <c:pt idx="96">
                  <c:v>0.3209348330044916</c:v>
                </c:pt>
                <c:pt idx="97">
                  <c:v>0.32190364701988011</c:v>
                </c:pt>
                <c:pt idx="98">
                  <c:v>0.32322402060258243</c:v>
                </c:pt>
                <c:pt idx="99">
                  <c:v>0.32487413286085109</c:v>
                </c:pt>
                <c:pt idx="100">
                  <c:v>0.32683400204845792</c:v>
                </c:pt>
                <c:pt idx="101">
                  <c:v>0.32908557770611219</c:v>
                </c:pt>
                <c:pt idx="102">
                  <c:v>0.33161277619655311</c:v>
                </c:pt>
                <c:pt idx="103">
                  <c:v>0.33440146374096485</c:v>
                </c:pt>
                <c:pt idx="104">
                  <c:v>0.33743939163656295</c:v>
                </c:pt>
                <c:pt idx="105">
                  <c:v>0.34071608878618709</c:v>
                </c:pt>
                <c:pt idx="106">
                  <c:v>0.34422271700390061</c:v>
                </c:pt>
                <c:pt idx="107">
                  <c:v>0.34795189478041028</c:v>
                </c:pt>
                <c:pt idx="108">
                  <c:v>0.35189749530402592</c:v>
                </c:pt>
                <c:pt idx="109">
                  <c:v>0.35605442454424252</c:v>
                </c:pt>
                <c:pt idx="110">
                  <c:v>0.36041838512349317</c:v>
                </c:pt>
                <c:pt idx="111">
                  <c:v>0.36498563153632918</c:v>
                </c:pt>
                <c:pt idx="112">
                  <c:v>0.36975272203386439</c:v>
                </c:pt>
                <c:pt idx="113">
                  <c:v>0.37471627218415038</c:v>
                </c:pt>
                <c:pt idx="114">
                  <c:v>0.37987271475513484</c:v>
                </c:pt>
                <c:pt idx="115">
                  <c:v>0.38521807015700504</c:v>
                </c:pt>
                <c:pt idx="116">
                  <c:v>0.39074773123358281</c:v>
                </c:pt>
                <c:pt idx="117">
                  <c:v>0.39645626571794423</c:v>
                </c:pt>
                <c:pt idx="118">
                  <c:v>0.40233723917488079</c:v>
                </c:pt>
                <c:pt idx="119">
                  <c:v>0.40838306075046343</c:v>
                </c:pt>
                <c:pt idx="120">
                  <c:v>0.41458485354545049</c:v>
                </c:pt>
                <c:pt idx="121">
                  <c:v>0.42093235093182263</c:v>
                </c:pt>
                <c:pt idx="122">
                  <c:v>0.42741381964758585</c:v>
                </c:pt>
                <c:pt idx="123">
                  <c:v>0.43401601004025409</c:v>
                </c:pt>
                <c:pt idx="124">
                  <c:v>0.44072413338930655</c:v>
                </c:pt>
                <c:pt idx="125">
                  <c:v>0.44752186582782028</c:v>
                </c:pt>
                <c:pt idx="126">
                  <c:v>0.45439137800651064</c:v>
                </c:pt>
                <c:pt idx="127">
                  <c:v>0.46131338930326871</c:v>
                </c:pt>
                <c:pt idx="128">
                  <c:v>0.4682672450802296</c:v>
                </c:pt>
                <c:pt idx="129">
                  <c:v>0.47523101522981098</c:v>
                </c:pt>
                <c:pt idx="130">
                  <c:v>0.48218161203233434</c:v>
                </c:pt>
                <c:pt idx="131">
                  <c:v>0.48909492517083136</c:v>
                </c:pt>
                <c:pt idx="132">
                  <c:v>0.49594597161280379</c:v>
                </c:pt>
                <c:pt idx="133">
                  <c:v>0.50270905797379872</c:v>
                </c:pt>
                <c:pt idx="134">
                  <c:v>0.50935795292128083</c:v>
                </c:pt>
                <c:pt idx="135">
                  <c:v>0.5158660671584806</c:v>
                </c:pt>
                <c:pt idx="136">
                  <c:v>0.52220663854357097</c:v>
                </c:pt>
                <c:pt idx="137">
                  <c:v>0.52835291994724443</c:v>
                </c:pt>
                <c:pt idx="138">
                  <c:v>0.53427836752941671</c:v>
                </c:pt>
                <c:pt idx="139">
                  <c:v>0.53995682721856508</c:v>
                </c:pt>
                <c:pt idx="140">
                  <c:v>0.54536271730388752</c:v>
                </c:pt>
                <c:pt idx="141">
                  <c:v>0.55047120519619741</c:v>
                </c:pt>
                <c:pt idx="142">
                  <c:v>0.55525837657569699</c:v>
                </c:pt>
                <c:pt idx="143">
                  <c:v>0.55970139531983876</c:v>
                </c:pt>
                <c:pt idx="144">
                  <c:v>0.56377865278947559</c:v>
                </c:pt>
                <c:pt idx="145">
                  <c:v>0.56746990524297991</c:v>
                </c:pt>
                <c:pt idx="146">
                  <c:v>0.57075639834294112</c:v>
                </c:pt>
                <c:pt idx="147">
                  <c:v>0.57362097791626299</c:v>
                </c:pt>
                <c:pt idx="148">
                  <c:v>0.57604818632246324</c:v>
                </c:pt>
                <c:pt idx="149">
                  <c:v>0.57802434397492397</c:v>
                </c:pt>
                <c:pt idx="150">
                  <c:v>0.57953761574389384</c:v>
                </c:pt>
                <c:pt idx="151">
                  <c:v>0.58057806214525198</c:v>
                </c:pt>
                <c:pt idx="152">
                  <c:v>0.58113767538516847</c:v>
                </c:pt>
                <c:pt idx="153">
                  <c:v>0.58121040048528128</c:v>
                </c:pt>
                <c:pt idx="154">
                  <c:v>0.58079214185546835</c:v>
                </c:pt>
                <c:pt idx="155">
                  <c:v>0.57988075581062626</c:v>
                </c:pt>
                <c:pt idx="156">
                  <c:v>0.57847602964333955</c:v>
                </c:pt>
                <c:pt idx="157">
                  <c:v>0.57657964796574535</c:v>
                </c:pt>
                <c:pt idx="158">
                  <c:v>0.57419514712098652</c:v>
                </c:pt>
                <c:pt idx="159">
                  <c:v>0.57132785853739143</c:v>
                </c:pt>
                <c:pt idx="160">
                  <c:v>0.56798484195710064</c:v>
                </c:pt>
                <c:pt idx="161">
                  <c:v>0.56417480951592391</c:v>
                </c:pt>
                <c:pt idx="162">
                  <c:v>0.55990804168263275</c:v>
                </c:pt>
                <c:pt idx="163">
                  <c:v>0.55519629608498788</c:v>
                </c:pt>
                <c:pt idx="164">
                  <c:v>0.55005271025698388</c:v>
                </c:pt>
                <c:pt idx="165">
                  <c:v>0.54449169933768338</c:v>
                </c:pt>
                <c:pt idx="166">
                  <c:v>0.53852884973784365</c:v>
                </c:pt>
                <c:pt idx="167">
                  <c:v>0.53218080976726168</c:v>
                </c:pt>
                <c:pt idx="168">
                  <c:v>0.52546517818376304</c:v>
                </c:pt>
                <c:pt idx="169">
                  <c:v>0.51840039158596707</c:v>
                </c:pt>
                <c:pt idx="170">
                  <c:v>0.51100561152638635</c:v>
                </c:pt>
                <c:pt idx="171">
                  <c:v>0.50330061217085276</c:v>
                </c:pt>
                <c:pt idx="172">
                  <c:v>0.49530566927507608</c:v>
                </c:pt>
                <c:pt idx="173">
                  <c:v>0.48704145119067938</c:v>
                </c:pt>
                <c:pt idx="174">
                  <c:v>0.47852891255182878</c:v>
                </c:pt>
                <c:pt idx="175">
                  <c:v>0.46978919123090929</c:v>
                </c:pt>
                <c:pt idx="176">
                  <c:v>0.46084350908775829</c:v>
                </c:pt>
                <c:pt idx="177">
                  <c:v>0.45171307697315605</c:v>
                </c:pt>
                <c:pt idx="178">
                  <c:v>0.44241900438368376</c:v>
                </c:pt>
                <c:pt idx="179">
                  <c:v>0.43298221410259197</c:v>
                </c:pt>
                <c:pt idx="180">
                  <c:v>0.42342336210071913</c:v>
                </c:pt>
                <c:pt idx="181">
                  <c:v>0.41376276291239744</c:v>
                </c:pt>
                <c:pt idx="182">
                  <c:v>0.40402032064543952</c:v>
                </c:pt>
                <c:pt idx="183">
                  <c:v>0.39421546573063931</c:v>
                </c:pt>
                <c:pt idx="184">
                  <c:v>0.38436709746603515</c:v>
                </c:pt>
                <c:pt idx="185">
                  <c:v>0.37449353236424271</c:v>
                </c:pt>
                <c:pt idx="186">
                  <c:v>0.36461245826786393</c:v>
                </c:pt>
                <c:pt idx="187">
                  <c:v>0.35474089415798626</c:v>
                </c:pt>
                <c:pt idx="188">
                  <c:v>0.34489515554502009</c:v>
                </c:pt>
                <c:pt idx="189">
                  <c:v>0.33509082529852957</c:v>
                </c:pt>
                <c:pt idx="190">
                  <c:v>0.32534272974426498</c:v>
                </c:pt>
                <c:pt idx="191">
                  <c:v>0.31566491983157052</c:v>
                </c:pt>
                <c:pt idx="192">
                  <c:v>0.3060706571529998</c:v>
                </c:pt>
                <c:pt idx="193">
                  <c:v>0.29657240457990364</c:v>
                </c:pt>
                <c:pt idx="194">
                  <c:v>0.28718182126341785</c:v>
                </c:pt>
                <c:pt idx="195">
                  <c:v>0.27790976173850318</c:v>
                </c:pt>
                <c:pt idx="196">
                  <c:v>0.26876627886046994</c:v>
                </c:pt>
                <c:pt idx="197">
                  <c:v>0.25976063029761198</c:v>
                </c:pt>
                <c:pt idx="198">
                  <c:v>0.25090128830059644</c:v>
                </c:pt>
                <c:pt idx="199">
                  <c:v>0.24219595246854023</c:v>
                </c:pt>
                <c:pt idx="200">
                  <c:v>0.23365156523320277</c:v>
                </c:pt>
                <c:pt idx="201">
                  <c:v>0.22527432978626483</c:v>
                </c:pt>
                <c:pt idx="202">
                  <c:v>0.2170697301800035</c:v>
                </c:pt>
                <c:pt idx="203">
                  <c:v>0.20904255333828223</c:v>
                </c:pt>
                <c:pt idx="204">
                  <c:v>0.20119691272328233</c:v>
                </c:pt>
                <c:pt idx="205">
                  <c:v>0.19353627341257867</c:v>
                </c:pt>
                <c:pt idx="206">
                  <c:v>0.18606347835161829</c:v>
                </c:pt>
                <c:pt idx="207">
                  <c:v>0.17878077555784536</c:v>
                </c:pt>
                <c:pt idx="208">
                  <c:v>0.17168984606459861</c:v>
                </c:pt>
                <c:pt idx="209">
                  <c:v>0.16479183240514486</c:v>
                </c:pt>
                <c:pt idx="210">
                  <c:v>0.15808736744996105</c:v>
                </c:pt>
                <c:pt idx="211">
                  <c:v>0.15157660342337337</c:v>
                </c:pt>
                <c:pt idx="212">
                  <c:v>0.14525924093841699</c:v>
                </c:pt>
                <c:pt idx="213">
                  <c:v>0.13913455790198981</c:v>
                </c:pt>
                <c:pt idx="214">
                  <c:v>0.13320143815507279</c:v>
                </c:pt>
                <c:pt idx="215">
                  <c:v>0.12745839972556003</c:v>
                </c:pt>
                <c:pt idx="216">
                  <c:v>0.12190362258345099</c:v>
                </c:pt>
                <c:pt idx="217">
                  <c:v>0.11653497580032252</c:v>
                </c:pt>
                <c:pt idx="218">
                  <c:v>0.11135004402649205</c:v>
                </c:pt>
                <c:pt idx="219">
                  <c:v>0.10634615321044998</c:v>
                </c:pt>
                <c:pt idx="220">
                  <c:v>0.10152039549579352</c:v>
                </c:pt>
                <c:pt idx="221">
                  <c:v>9.6869653240931594E-2</c:v>
                </c:pt>
                <c:pt idx="222">
                  <c:v>9.2390622116556118E-2</c:v>
                </c:pt>
                <c:pt idx="223">
                  <c:v>8.8079833244513892E-2</c:v>
                </c:pt>
                <c:pt idx="224">
                  <c:v>8.3933674350538626E-2</c:v>
                </c:pt>
                <c:pt idx="225">
                  <c:v>7.9948409910721788E-2</c:v>
                </c:pt>
                <c:pt idx="226">
                  <c:v>7.6120200279084976E-2</c:v>
                </c:pt>
                <c:pt idx="227">
                  <c:v>7.2445119790092383E-2</c:v>
                </c:pt>
                <c:pt idx="228">
                  <c:v>6.8919173836110639E-2</c:v>
                </c:pt>
                <c:pt idx="229">
                  <c:v>6.5538314925246949E-2</c:v>
                </c:pt>
                <c:pt idx="230">
                  <c:v>6.2298457730021649E-2</c:v>
                </c:pt>
                <c:pt idx="231">
                  <c:v>5.9195493141750509E-2</c:v>
                </c:pt>
                <c:pt idx="232">
                  <c:v>5.6225301349408043E-2</c:v>
                </c:pt>
                <c:pt idx="233">
                  <c:v>5.3383763965240152E-2</c:v>
                </c:pt>
                <c:pt idx="234">
                  <c:v>5.0666775222443554E-2</c:v>
                </c:pt>
                <c:pt idx="235">
                  <c:v>4.8070252272590763E-2</c:v>
                </c:pt>
                <c:pt idx="236">
                  <c:v>4.5590144612902145E-2</c:v>
                </c:pt>
                <c:pt idx="237">
                  <c:v>4.3222442675056941E-2</c:v>
                </c:pt>
                <c:pt idx="238">
                  <c:v>4.0963185608700999E-2</c:v>
                </c:pt>
                <c:pt idx="239">
                  <c:v>3.8808468293986292E-2</c:v>
                </c:pt>
                <c:pt idx="240">
                  <c:v>3.6754447618048726E-2</c:v>
                </c:pt>
                <c:pt idx="241">
                  <c:v>3.4797348051225044E-2</c:v>
                </c:pt>
                <c:pt idx="242">
                  <c:v>3.2933466558583334E-2</c:v>
                </c:pt>
                <c:pt idx="243">
                  <c:v>3.1159176882836443E-2</c:v>
                </c:pt>
                <c:pt idx="244">
                  <c:v>2.9470933234178074E-2</c:v>
                </c:pt>
                <c:pt idx="245">
                  <c:v>2.7865273422471012E-2</c:v>
                </c:pt>
                <c:pt idx="246">
                  <c:v>2.6338821466542404E-2</c:v>
                </c:pt>
                <c:pt idx="247">
                  <c:v>2.4888289714735227E-2</c:v>
                </c:pt>
                <c:pt idx="248">
                  <c:v>2.3510480510080384E-2</c:v>
                </c:pt>
                <c:pt idx="249">
                  <c:v>2.2202287432531432E-2</c:v>
                </c:pt>
                <c:pt idx="250">
                  <c:v>2.0960696149760993E-2</c:v>
                </c:pt>
                <c:pt idx="251">
                  <c:v>1.9782784906895782E-2</c:v>
                </c:pt>
                <c:pt idx="252">
                  <c:v>1.86657246845141E-2</c:v>
                </c:pt>
                <c:pt idx="253">
                  <c:v>1.7606779053004257E-2</c:v>
                </c:pt>
                <c:pt idx="254">
                  <c:v>1.6603303750177923E-2</c:v>
                </c:pt>
                <c:pt idx="255">
                  <c:v>1.5652746007889622E-2</c:v>
                </c:pt>
                <c:pt idx="256">
                  <c:v>1.475264365206445E-2</c:v>
                </c:pt>
                <c:pt idx="257">
                  <c:v>1.3900623999276419E-2</c:v>
                </c:pt>
                <c:pt idx="258">
                  <c:v>1.3094402571973559E-2</c:v>
                </c:pt>
                <c:pt idx="259">
                  <c:v>1.2331781652828212E-2</c:v>
                </c:pt>
                <c:pt idx="260">
                  <c:v>1.1610648697968263E-2</c:v>
                </c:pt>
                <c:pt idx="261">
                  <c:v>1.0928974627124112E-2</c:v>
                </c:pt>
                <c:pt idx="262">
                  <c:v>1.0284812007955273E-2</c:v>
                </c:pt>
                <c:pt idx="263">
                  <c:v>9.6762931504712751E-3</c:v>
                </c:pt>
                <c:pt idx="264">
                  <c:v>9.1016281263946851E-3</c:v>
                </c:pt>
                <c:pt idx="265">
                  <c:v>8.5591027272331963E-3</c:v>
                </c:pt>
                <c:pt idx="266">
                  <c:v>8.0470763738367101E-3</c:v>
                </c:pt>
                <c:pt idx="267">
                  <c:v>7.5639799891619609E-3</c:v>
                </c:pt>
                <c:pt idx="268">
                  <c:v>7.1083138449692506E-3</c:v>
                </c:pt>
                <c:pt idx="269">
                  <c:v>6.6786453924874744E-3</c:v>
                </c:pt>
                <c:pt idx="270">
                  <c:v>6.2736070858720773E-3</c:v>
                </c:pt>
                <c:pt idx="271">
                  <c:v>5.8918942067643938E-3</c:v>
                </c:pt>
                <c:pt idx="272">
                  <c:v>5.5322626972626413E-3</c:v>
                </c:pt>
                <c:pt idx="273">
                  <c:v>5.1935270080986128E-3</c:v>
                </c:pt>
                <c:pt idx="274">
                  <c:v>4.8745579678091166E-3</c:v>
                </c:pt>
                <c:pt idx="275">
                  <c:v>4.5742806783470192E-3</c:v>
                </c:pt>
                <c:pt idx="276">
                  <c:v>4.2916724418057975E-3</c:v>
                </c:pt>
                <c:pt idx="277">
                  <c:v>4.025760722318911E-3</c:v>
                </c:pt>
                <c:pt idx="278">
                  <c:v>3.7756211468166255E-3</c:v>
                </c:pt>
                <c:pt idx="279">
                  <c:v>3.5403755476690882E-3</c:v>
                </c:pt>
                <c:pt idx="280">
                  <c:v>3.3191900498382404E-3</c:v>
                </c:pt>
                <c:pt idx="281">
                  <c:v>3.1112732048308037E-3</c:v>
                </c:pt>
                <c:pt idx="282">
                  <c:v>2.9158741731663213E-3</c:v>
                </c:pt>
                <c:pt idx="283">
                  <c:v>2.7322809568333362E-3</c:v>
                </c:pt>
                <c:pt idx="284">
                  <c:v>2.5598186829314373E-3</c:v>
                </c:pt>
                <c:pt idx="285">
                  <c:v>2.3978479391737564E-3</c:v>
                </c:pt>
                <c:pt idx="286">
                  <c:v>2.2457631619451561E-3</c:v>
                </c:pt>
                <c:pt idx="287">
                  <c:v>2.1029910770468886E-3</c:v>
                </c:pt>
                <c:pt idx="288">
                  <c:v>1.9689891933617762E-3</c:v>
                </c:pt>
                <c:pt idx="289">
                  <c:v>1.8432443491370235E-3</c:v>
                </c:pt>
                <c:pt idx="290">
                  <c:v>1.7252713106644037E-3</c:v>
                </c:pt>
                <c:pt idx="291">
                  <c:v>1.6146114228690785E-3</c:v>
                </c:pt>
                <c:pt idx="292">
                  <c:v>1.5108313111118214E-3</c:v>
                </c:pt>
                <c:pt idx="293">
                  <c:v>1.4135216335507059E-3</c:v>
                </c:pt>
                <c:pt idx="294">
                  <c:v>1.3222958830848032E-3</c:v>
                </c:pt>
                <c:pt idx="295">
                  <c:v>1.2367892380400951E-3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2D-41AD-9622-99BADE34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'NH2 Data'!$T$5:$T$171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2.2955567268011099</c:v>
                      </c:pt>
                      <c:pt idx="1">
                        <c:v>2.35188448693417</c:v>
                      </c:pt>
                      <c:pt idx="2">
                        <c:v>2.4123214115621301</c:v>
                      </c:pt>
                      <c:pt idx="3">
                        <c:v>2.4727660407230401</c:v>
                      </c:pt>
                      <c:pt idx="4">
                        <c:v>2.53320681761747</c:v>
                      </c:pt>
                      <c:pt idx="5">
                        <c:v>2.5936437422454302</c:v>
                      </c:pt>
                      <c:pt idx="6">
                        <c:v>2.6540902975395801</c:v>
                      </c:pt>
                      <c:pt idx="7">
                        <c:v>2.7145419891890201</c:v>
                      </c:pt>
                      <c:pt idx="8">
                        <c:v>2.7750045955934799</c:v>
                      </c:pt>
                      <c:pt idx="9">
                        <c:v>2.8354877474191298</c:v>
                      </c:pt>
                      <c:pt idx="10">
                        <c:v>2.8960004332877598</c:v>
                      </c:pt>
                      <c:pt idx="11">
                        <c:v>2.95655742022084</c:v>
                      </c:pt>
                      <c:pt idx="12">
                        <c:v>3.0089104439078298</c:v>
                      </c:pt>
                      <c:pt idx="13">
                        <c:v>3.0475254827916198</c:v>
                      </c:pt>
                      <c:pt idx="14">
                        <c:v>3.0778871210095602</c:v>
                      </c:pt>
                      <c:pt idx="15">
                        <c:v>3.1055113386708002</c:v>
                      </c:pt>
                      <c:pt idx="16">
                        <c:v>3.1331510938068199</c:v>
                      </c:pt>
                      <c:pt idx="17">
                        <c:v>3.1580410690312002</c:v>
                      </c:pt>
                      <c:pt idx="18">
                        <c:v>3.18017843934852</c:v>
                      </c:pt>
                      <c:pt idx="19">
                        <c:v>3.2023228721543702</c:v>
                      </c:pt>
                      <c:pt idx="20">
                        <c:v>3.2244796643151599</c:v>
                      </c:pt>
                      <c:pt idx="21">
                        <c:v>3.2466382220980901</c:v>
                      </c:pt>
                      <c:pt idx="22">
                        <c:v>3.2687985455031501</c:v>
                      </c:pt>
                      <c:pt idx="23">
                        <c:v>3.29096240015248</c:v>
                      </c:pt>
                      <c:pt idx="24">
                        <c:v>3.3131262548018099</c:v>
                      </c:pt>
                      <c:pt idx="25">
                        <c:v>3.3352795157183301</c:v>
                      </c:pt>
                      <c:pt idx="26">
                        <c:v>3.35742571414632</c:v>
                      </c:pt>
                      <c:pt idx="27">
                        <c:v>3.3795630844636402</c:v>
                      </c:pt>
                      <c:pt idx="28">
                        <c:v>3.4044509409414601</c:v>
                      </c:pt>
                      <c:pt idx="29">
                        <c:v>3.4348382395344199</c:v>
                      </c:pt>
                      <c:pt idx="30">
                        <c:v>3.4762114744620201</c:v>
                      </c:pt>
                      <c:pt idx="31">
                        <c:v>3.53125651011465</c:v>
                      </c:pt>
                      <c:pt idx="32">
                        <c:v>3.5916452814116799</c:v>
                      </c:pt>
                      <c:pt idx="33">
                        <c:v>3.6436895619918599</c:v>
                      </c:pt>
                      <c:pt idx="34">
                        <c:v>3.6847274127912302</c:v>
                      </c:pt>
                      <c:pt idx="35">
                        <c:v>3.72028283870974</c:v>
                      </c:pt>
                      <c:pt idx="36">
                        <c:v>3.7558386009372202</c:v>
                      </c:pt>
                      <c:pt idx="37">
                        <c:v>3.79689171175646</c:v>
                      </c:pt>
                      <c:pt idx="38">
                        <c:v>3.84895870465773</c:v>
                      </c:pt>
                      <c:pt idx="39">
                        <c:v>3.9093577486653599</c:v>
                      </c:pt>
                      <c:pt idx="40">
                        <c:v>3.9698730027116298</c:v>
                      </c:pt>
                      <c:pt idx="41">
                        <c:v>4.0277120230336996</c:v>
                      </c:pt>
                      <c:pt idx="42">
                        <c:v>4.08281920858545</c:v>
                      </c:pt>
                      <c:pt idx="43">
                        <c:v>4.1406542482321704</c:v>
                      </c:pt>
                      <c:pt idx="44">
                        <c:v>4.2011637238787296</c:v>
                      </c:pt>
                      <c:pt idx="45">
                        <c:v>4.2615691883304798</c:v>
                      </c:pt>
                      <c:pt idx="46">
                        <c:v>4.3176253725943701</c:v>
                      </c:pt>
                      <c:pt idx="47">
                        <c:v>4.37393074856237</c:v>
                      </c:pt>
                      <c:pt idx="48">
                        <c:v>4.4314682648283803</c:v>
                      </c:pt>
                      <c:pt idx="49">
                        <c:v>4.4918114509721301</c:v>
                      </c:pt>
                      <c:pt idx="50">
                        <c:v>4.5522740573765903</c:v>
                      </c:pt>
                      <c:pt idx="51">
                        <c:v>4.60460645538683</c:v>
                      </c:pt>
                      <c:pt idx="52">
                        <c:v>4.6432312051923503</c:v>
                      </c:pt>
                      <c:pt idx="53">
                        <c:v>4.6736083808850797</c:v>
                      </c:pt>
                      <c:pt idx="54">
                        <c:v>4.70124107353256</c:v>
                      </c:pt>
                      <c:pt idx="55">
                        <c:v>4.7288808286685802</c:v>
                      </c:pt>
                      <c:pt idx="56">
                        <c:v>4.7565191713069002</c:v>
                      </c:pt>
                      <c:pt idx="57">
                        <c:v>4.7841462139635498</c:v>
                      </c:pt>
                      <c:pt idx="58">
                        <c:v>4.8145212709097196</c:v>
                      </c:pt>
                      <c:pt idx="59">
                        <c:v>4.8613895499482398</c:v>
                      </c:pt>
                      <c:pt idx="60">
                        <c:v>4.9218983835503902</c:v>
                      </c:pt>
                      <c:pt idx="61">
                        <c:v>4.9740010901721003</c:v>
                      </c:pt>
                      <c:pt idx="62">
                        <c:v>5.0095624855749596</c:v>
                      </c:pt>
                      <c:pt idx="63">
                        <c:v>5.0368773662383104</c:v>
                      </c:pt>
                      <c:pt idx="64">
                        <c:v>5.0614346982526204</c:v>
                      </c:pt>
                      <c:pt idx="65">
                        <c:v>5.0832454284751298</c:v>
                      </c:pt>
                      <c:pt idx="66">
                        <c:v>5.1050437993426998</c:v>
                      </c:pt>
                      <c:pt idx="67">
                        <c:v>5.1241136954723796</c:v>
                      </c:pt>
                      <c:pt idx="68">
                        <c:v>5.1431724093285398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'NH2 Data'!$V$5:$V$171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4.2538564235748734E-3</c:v>
                      </c:pt>
                      <c:pt idx="1">
                        <c:v>6.2140256032305521E-3</c:v>
                      </c:pt>
                      <c:pt idx="2">
                        <c:v>5.2636405464277164E-3</c:v>
                      </c:pt>
                      <c:pt idx="3">
                        <c:v>6.2140256032305521E-3</c:v>
                      </c:pt>
                      <c:pt idx="4">
                        <c:v>6.2140256032305521E-3</c:v>
                      </c:pt>
                      <c:pt idx="5">
                        <c:v>5.2636405464277164E-3</c:v>
                      </c:pt>
                      <c:pt idx="6">
                        <c:v>6.6892181316319547E-3</c:v>
                      </c:pt>
                      <c:pt idx="7">
                        <c:v>9.3819757925729819E-3</c:v>
                      </c:pt>
                      <c:pt idx="8">
                        <c:v>1.4767491114455671E-2</c:v>
                      </c:pt>
                      <c:pt idx="9">
                        <c:v>2.5221726739286177E-2</c:v>
                      </c:pt>
                      <c:pt idx="10">
                        <c:v>4.2962247799604426E-2</c:v>
                      </c:pt>
                      <c:pt idx="11">
                        <c:v>7.1632197013154347E-2</c:v>
                      </c:pt>
                      <c:pt idx="12">
                        <c:v>0.10966739897394888</c:v>
                      </c:pt>
                      <c:pt idx="13">
                        <c:v>0.14734620653844258</c:v>
                      </c:pt>
                      <c:pt idx="14">
                        <c:v>0.1821936586212107</c:v>
                      </c:pt>
                      <c:pt idx="15">
                        <c:v>0.21948043234977327</c:v>
                      </c:pt>
                      <c:pt idx="16">
                        <c:v>0.26060042580744014</c:v>
                      </c:pt>
                      <c:pt idx="17">
                        <c:v>0.3011105888536581</c:v>
                      </c:pt>
                      <c:pt idx="18">
                        <c:v>0.34031397244677281</c:v>
                      </c:pt>
                      <c:pt idx="19">
                        <c:v>0.3812597286440258</c:v>
                      </c:pt>
                      <c:pt idx="20">
                        <c:v>0.42525463689852083</c:v>
                      </c:pt>
                      <c:pt idx="21">
                        <c:v>0.46968513830405095</c:v>
                      </c:pt>
                      <c:pt idx="22">
                        <c:v>0.51455123286061544</c:v>
                      </c:pt>
                      <c:pt idx="23">
                        <c:v>0.5602885137192487</c:v>
                      </c:pt>
                      <c:pt idx="24">
                        <c:v>0.60602579457788275</c:v>
                      </c:pt>
                      <c:pt idx="25">
                        <c:v>0.64914951653030639</c:v>
                      </c:pt>
                      <c:pt idx="26">
                        <c:v>0.6905308658785938</c:v>
                      </c:pt>
                      <c:pt idx="27">
                        <c:v>0.72973424947170917</c:v>
                      </c:pt>
                      <c:pt idx="28">
                        <c:v>0.76972170073668411</c:v>
                      </c:pt>
                      <c:pt idx="29">
                        <c:v>0.81089977328115381</c:v>
                      </c:pt>
                      <c:pt idx="30">
                        <c:v>0.85126473861035978</c:v>
                      </c:pt>
                      <c:pt idx="31">
                        <c:v>0.8756579550682978</c:v>
                      </c:pt>
                      <c:pt idx="32">
                        <c:v>0.86282775680146495</c:v>
                      </c:pt>
                      <c:pt idx="33">
                        <c:v>0.82469355639724973</c:v>
                      </c:pt>
                      <c:pt idx="34">
                        <c:v>0.78231656556088758</c:v>
                      </c:pt>
                      <c:pt idx="35">
                        <c:v>0.74294724171975646</c:v>
                      </c:pt>
                      <c:pt idx="36">
                        <c:v>0.70366088800263327</c:v>
                      </c:pt>
                      <c:pt idx="37">
                        <c:v>0.6650486665430666</c:v>
                      </c:pt>
                      <c:pt idx="38">
                        <c:v>0.63251777803625986</c:v>
                      </c:pt>
                      <c:pt idx="39">
                        <c:v>0.62222193992089614</c:v>
                      </c:pt>
                      <c:pt idx="40">
                        <c:v>0.64059605101908024</c:v>
                      </c:pt>
                      <c:pt idx="41">
                        <c:v>0.67650476641527613</c:v>
                      </c:pt>
                      <c:pt idx="42">
                        <c:v>0.71623086178963746</c:v>
                      </c:pt>
                      <c:pt idx="43">
                        <c:v>0.75115751262713981</c:v>
                      </c:pt>
                      <c:pt idx="44">
                        <c:v>0.76810604614011735</c:v>
                      </c:pt>
                      <c:pt idx="45">
                        <c:v>0.75939418311942919</c:v>
                      </c:pt>
                      <c:pt idx="46">
                        <c:v>0.73200901370489135</c:v>
                      </c:pt>
                      <c:pt idx="47">
                        <c:v>0.69079222176921362</c:v>
                      </c:pt>
                      <c:pt idx="48">
                        <c:v>0.65231746671964752</c:v>
                      </c:pt>
                      <c:pt idx="49">
                        <c:v>0.62824104528064739</c:v>
                      </c:pt>
                      <c:pt idx="50">
                        <c:v>0.63362656060252986</c:v>
                      </c:pt>
                      <c:pt idx="51">
                        <c:v>0.66657324257168882</c:v>
                      </c:pt>
                      <c:pt idx="52">
                        <c:v>0.70664781246687047</c:v>
                      </c:pt>
                      <c:pt idx="53">
                        <c:v>0.7453284842787461</c:v>
                      </c:pt>
                      <c:pt idx="54">
                        <c:v>0.78470610513227468</c:v>
                      </c:pt>
                      <c:pt idx="55">
                        <c:v>0.82582609858994216</c:v>
                      </c:pt>
                      <c:pt idx="56">
                        <c:v>0.8665976175267831</c:v>
                      </c:pt>
                      <c:pt idx="57">
                        <c:v>0.90458134029699944</c:v>
                      </c:pt>
                      <c:pt idx="58">
                        <c:v>0.94273930032762887</c:v>
                      </c:pt>
                      <c:pt idx="59">
                        <c:v>0.98320986399648447</c:v>
                      </c:pt>
                      <c:pt idx="60">
                        <c:v>1</c:v>
                      </c:pt>
                      <c:pt idx="61">
                        <c:v>0.97627997295729441</c:v>
                      </c:pt>
                      <c:pt idx="62">
                        <c:v>0.9383833688172849</c:v>
                      </c:pt>
                      <c:pt idx="63">
                        <c:v>0.89935422248458285</c:v>
                      </c:pt>
                      <c:pt idx="64">
                        <c:v>0.85779863587588201</c:v>
                      </c:pt>
                      <c:pt idx="65">
                        <c:v>0.81641728652759471</c:v>
                      </c:pt>
                      <c:pt idx="66">
                        <c:v>0.77198678512206276</c:v>
                      </c:pt>
                      <c:pt idx="67">
                        <c:v>0.73220261066090531</c:v>
                      </c:pt>
                      <c:pt idx="68">
                        <c:v>0.68965967957652119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82D-41AD-9622-99BADE3454AD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7.2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3848630249343834"/>
              <c:y val="0.873529017206182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 dirty="0" err="1">
                    <a:solidFill>
                      <a:sysClr val="windowText" lastClr="000000"/>
                    </a:solidFill>
                    <a:effectLst/>
                  </a:rPr>
                  <a:t>Normalized</a:t>
                </a:r>
                <a:r>
                  <a:rPr lang="pt-BR" sz="2400" b="0" i="0" baseline="0" dirty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pt-BR" sz="2400" b="0" i="0" baseline="0" dirty="0" err="1">
                    <a:solidFill>
                      <a:sysClr val="windowText" lastClr="000000"/>
                    </a:solidFill>
                    <a:effectLst/>
                  </a:rPr>
                  <a:t>Intensity</a:t>
                </a:r>
                <a:endParaRPr lang="pt-BR" sz="2400" dirty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0169783464566927E-3"/>
              <c:y val="0.252989792942548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1.3998035319201163E-3"/>
          <c:y val="0.90072572178477694"/>
          <c:w val="0.99860019646807985"/>
          <c:h val="9.9261154855643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7417979002625"/>
          <c:y val="3.5341374402523329E-2"/>
          <c:w val="0.87654773622047255"/>
          <c:h val="0.7639205307669874"/>
        </c:manualLayout>
      </c:layout>
      <c:scatterChart>
        <c:scatterStyle val="smoothMarker"/>
        <c:varyColors val="0"/>
        <c:ser>
          <c:idx val="3"/>
          <c:order val="1"/>
          <c:tx>
            <c:v>Millefiori (Experimental)</c:v>
          </c:tx>
          <c:spPr>
            <a:ln w="38100" cap="rnd">
              <a:solidFill>
                <a:srgbClr val="00B050"/>
              </a:solidFill>
              <a:prstDash val="sysDash"/>
              <a:round/>
            </a:ln>
            <a:effectLst>
              <a:outerShdw blurRad="50800" dist="50800" dir="5400000" algn="ctr" rotWithShape="0">
                <a:srgbClr val="92D050"/>
              </a:outerShdw>
            </a:effectLst>
          </c:spPr>
          <c:marker>
            <c:symbol val="none"/>
          </c:marker>
          <c:xVal>
            <c:numRef>
              <c:f>'NO2 Data'!$F$5:$F$68</c:f>
              <c:numCache>
                <c:formatCode>General</c:formatCode>
                <c:ptCount val="64"/>
                <c:pt idx="0">
                  <c:v>5.7898620152658342</c:v>
                </c:pt>
                <c:pt idx="1">
                  <c:v>5.6683565948188077</c:v>
                </c:pt>
                <c:pt idx="2">
                  <c:v>5.5570380744325742</c:v>
                </c:pt>
                <c:pt idx="3">
                  <c:v>5.4700753382507106</c:v>
                </c:pt>
                <c:pt idx="4">
                  <c:v>5.4350531933114219</c:v>
                </c:pt>
                <c:pt idx="5">
                  <c:v>5.4053892000943993</c:v>
                </c:pt>
                <c:pt idx="6">
                  <c:v>5.3663372689395263</c:v>
                </c:pt>
                <c:pt idx="7">
                  <c:v>5.3230728892901791</c:v>
                </c:pt>
                <c:pt idx="8">
                  <c:v>5.2598012401804883</c:v>
                </c:pt>
                <c:pt idx="9">
                  <c:v>5.1773126605512001</c:v>
                </c:pt>
                <c:pt idx="10">
                  <c:v>5.0601655405179891</c:v>
                </c:pt>
                <c:pt idx="11">
                  <c:v>4.9579931378325259</c:v>
                </c:pt>
                <c:pt idx="12">
                  <c:v>4.8975160185521602</c:v>
                </c:pt>
                <c:pt idx="13">
                  <c:v>4.8654359559814342</c:v>
                </c:pt>
                <c:pt idx="14">
                  <c:v>4.8377086862450795</c:v>
                </c:pt>
                <c:pt idx="15">
                  <c:v>4.8102956514735391</c:v>
                </c:pt>
                <c:pt idx="16">
                  <c:v>4.7844752838992433</c:v>
                </c:pt>
                <c:pt idx="17">
                  <c:v>4.7487889809633197</c:v>
                </c:pt>
                <c:pt idx="18">
                  <c:v>4.7223716662332684</c:v>
                </c:pt>
                <c:pt idx="19">
                  <c:v>4.6704090849479103</c:v>
                </c:pt>
                <c:pt idx="20">
                  <c:v>4.6231716951693</c:v>
                </c:pt>
                <c:pt idx="21">
                  <c:v>4.5847275354541246</c:v>
                </c:pt>
                <c:pt idx="22">
                  <c:v>4.5628226878845881</c:v>
                </c:pt>
                <c:pt idx="23">
                  <c:v>4.5401623736283767</c:v>
                </c:pt>
                <c:pt idx="24">
                  <c:v>4.5177260226240143</c:v>
                </c:pt>
                <c:pt idx="25">
                  <c:v>4.4870239018128082</c:v>
                </c:pt>
                <c:pt idx="26">
                  <c:v>4.4600813489116753</c:v>
                </c:pt>
                <c:pt idx="27">
                  <c:v>4.4400858157485867</c:v>
                </c:pt>
                <c:pt idx="28">
                  <c:v>4.4169831158108339</c:v>
                </c:pt>
                <c:pt idx="29">
                  <c:v>4.3941195878204624</c:v>
                </c:pt>
                <c:pt idx="30">
                  <c:v>4.3682779687812028</c:v>
                </c:pt>
                <c:pt idx="31">
                  <c:v>4.3332380497724623</c:v>
                </c:pt>
                <c:pt idx="32">
                  <c:v>4.2724840046913402</c:v>
                </c:pt>
                <c:pt idx="33">
                  <c:v>4.2217917834974834</c:v>
                </c:pt>
                <c:pt idx="34">
                  <c:v>4.1896444225989669</c:v>
                </c:pt>
                <c:pt idx="35">
                  <c:v>4.1690683815084881</c:v>
                </c:pt>
                <c:pt idx="36">
                  <c:v>4.1535265451786252</c:v>
                </c:pt>
                <c:pt idx="37">
                  <c:v>4.1371398094853706</c:v>
                </c:pt>
                <c:pt idx="38">
                  <c:v>4.1256503340718149</c:v>
                </c:pt>
                <c:pt idx="39">
                  <c:v>4.1170750197737034</c:v>
                </c:pt>
                <c:pt idx="40">
                  <c:v>4.100030893057693</c:v>
                </c:pt>
                <c:pt idx="41">
                  <c:v>4.080323582127205</c:v>
                </c:pt>
                <c:pt idx="42">
                  <c:v>4.0691470883767611</c:v>
                </c:pt>
                <c:pt idx="43">
                  <c:v>4.0561849839228348</c:v>
                </c:pt>
                <c:pt idx="44">
                  <c:v>4.0442224692754145</c:v>
                </c:pt>
                <c:pt idx="45">
                  <c:v>4.0223221989871938</c:v>
                </c:pt>
                <c:pt idx="46">
                  <c:v>3.9056210864362098</c:v>
                </c:pt>
                <c:pt idx="47">
                  <c:v>3.8503081668589436</c:v>
                </c:pt>
                <c:pt idx="48">
                  <c:v>3.791695036562003</c:v>
                </c:pt>
                <c:pt idx="49">
                  <c:v>3.7375616929943796</c:v>
                </c:pt>
                <c:pt idx="50">
                  <c:v>3.6868394030023861</c:v>
                </c:pt>
                <c:pt idx="51">
                  <c:v>3.6385925715741845</c:v>
                </c:pt>
                <c:pt idx="52">
                  <c:v>3.5863897722698996</c:v>
                </c:pt>
                <c:pt idx="53">
                  <c:v>3.5291840856027754</c:v>
                </c:pt>
                <c:pt idx="54">
                  <c:v>3.4753709983918717</c:v>
                </c:pt>
                <c:pt idx="55">
                  <c:v>3.4308918780856783</c:v>
                </c:pt>
                <c:pt idx="56">
                  <c:v>3.3957318642784813</c:v>
                </c:pt>
                <c:pt idx="57">
                  <c:v>3.364838092101389</c:v>
                </c:pt>
                <c:pt idx="58">
                  <c:v>3.3340024844897047</c:v>
                </c:pt>
                <c:pt idx="59">
                  <c:v>3.2970057650976834</c:v>
                </c:pt>
                <c:pt idx="60">
                  <c:v>3.2628105320215548</c:v>
                </c:pt>
                <c:pt idx="61">
                  <c:v>3.2289273907649436</c:v>
                </c:pt>
                <c:pt idx="62">
                  <c:v>3.1949007313980919</c:v>
                </c:pt>
                <c:pt idx="63">
                  <c:v>3.1619202038239655</c:v>
                </c:pt>
              </c:numCache>
            </c:numRef>
          </c:xVal>
          <c:yVal>
            <c:numRef>
              <c:f>'NO2 Data'!$I$5:$I$68</c:f>
              <c:numCache>
                <c:formatCode>General</c:formatCode>
                <c:ptCount val="64"/>
                <c:pt idx="0">
                  <c:v>0.9995270042023322</c:v>
                </c:pt>
                <c:pt idx="1">
                  <c:v>0.99393503531540039</c:v>
                </c:pt>
                <c:pt idx="2">
                  <c:v>1</c:v>
                </c:pt>
                <c:pt idx="3">
                  <c:v>0.9653129178162313</c:v>
                </c:pt>
                <c:pt idx="4">
                  <c:v>0.93960861103055648</c:v>
                </c:pt>
                <c:pt idx="5">
                  <c:v>0.90378796229579073</c:v>
                </c:pt>
                <c:pt idx="6">
                  <c:v>0.87385170990414052</c:v>
                </c:pt>
                <c:pt idx="7">
                  <c:v>0.84432812241491062</c:v>
                </c:pt>
                <c:pt idx="8">
                  <c:v>0.80394737957385032</c:v>
                </c:pt>
                <c:pt idx="9">
                  <c:v>0.76866449552422578</c:v>
                </c:pt>
                <c:pt idx="10">
                  <c:v>0.74746677388238347</c:v>
                </c:pt>
                <c:pt idx="11">
                  <c:v>0.73721609737673777</c:v>
                </c:pt>
                <c:pt idx="12">
                  <c:v>0.7027804708737283</c:v>
                </c:pt>
                <c:pt idx="13">
                  <c:v>0.66499594009077445</c:v>
                </c:pt>
                <c:pt idx="14">
                  <c:v>0.63251167325160496</c:v>
                </c:pt>
                <c:pt idx="15">
                  <c:v>0.6034897875313584</c:v>
                </c:pt>
                <c:pt idx="16">
                  <c:v>0.5675915749670184</c:v>
                </c:pt>
                <c:pt idx="17">
                  <c:v>0.52461280050983305</c:v>
                </c:pt>
                <c:pt idx="18">
                  <c:v>0.49143777362091817</c:v>
                </c:pt>
                <c:pt idx="19">
                  <c:v>0.47262320540085506</c:v>
                </c:pt>
                <c:pt idx="20">
                  <c:v>0.48310179423587929</c:v>
                </c:pt>
                <c:pt idx="21">
                  <c:v>0.53932287168096427</c:v>
                </c:pt>
                <c:pt idx="22">
                  <c:v>0.57288666971189828</c:v>
                </c:pt>
                <c:pt idx="23">
                  <c:v>0.60603826720677367</c:v>
                </c:pt>
                <c:pt idx="24">
                  <c:v>0.65002428591669748</c:v>
                </c:pt>
                <c:pt idx="25">
                  <c:v>0.69593169585980585</c:v>
                </c:pt>
                <c:pt idx="26">
                  <c:v>0.72766830269227456</c:v>
                </c:pt>
                <c:pt idx="27">
                  <c:v>0.76015030800692052</c:v>
                </c:pt>
                <c:pt idx="28">
                  <c:v>0.78697755217834076</c:v>
                </c:pt>
                <c:pt idx="29">
                  <c:v>0.81872270757349697</c:v>
                </c:pt>
                <c:pt idx="30">
                  <c:v>0.84444069205947825</c:v>
                </c:pt>
                <c:pt idx="31">
                  <c:v>0.87965876210862204</c:v>
                </c:pt>
                <c:pt idx="32">
                  <c:v>0.90386951287002426</c:v>
                </c:pt>
                <c:pt idx="33">
                  <c:v>0.89415033985734549</c:v>
                </c:pt>
                <c:pt idx="34">
                  <c:v>0.85166186650095144</c:v>
                </c:pt>
                <c:pt idx="35">
                  <c:v>0.82162379122925788</c:v>
                </c:pt>
                <c:pt idx="36">
                  <c:v>0.78592897371885562</c:v>
                </c:pt>
                <c:pt idx="37">
                  <c:v>0.75359983453884194</c:v>
                </c:pt>
                <c:pt idx="38">
                  <c:v>0.72048316790557099</c:v>
                </c:pt>
                <c:pt idx="39">
                  <c:v>0.68067875326578264</c:v>
                </c:pt>
                <c:pt idx="40">
                  <c:v>0.63923817086541801</c:v>
                </c:pt>
                <c:pt idx="41">
                  <c:v>0.59721948464395791</c:v>
                </c:pt>
                <c:pt idx="42">
                  <c:v>0.56261167729460315</c:v>
                </c:pt>
                <c:pt idx="43">
                  <c:v>0.53284357377414715</c:v>
                </c:pt>
                <c:pt idx="44">
                  <c:v>0.49895017039033324</c:v>
                </c:pt>
                <c:pt idx="45">
                  <c:v>0.46267480015084794</c:v>
                </c:pt>
                <c:pt idx="46">
                  <c:v>0.30438100666609286</c:v>
                </c:pt>
                <c:pt idx="47">
                  <c:v>0.27657394730362828</c:v>
                </c:pt>
                <c:pt idx="48">
                  <c:v>0.2658911516154765</c:v>
                </c:pt>
                <c:pt idx="49">
                  <c:v>0.27745111728123983</c:v>
                </c:pt>
                <c:pt idx="50">
                  <c:v>0.29593789563373651</c:v>
                </c:pt>
                <c:pt idx="51">
                  <c:v>0.31592067461082046</c:v>
                </c:pt>
                <c:pt idx="52">
                  <c:v>0.32849609494025073</c:v>
                </c:pt>
                <c:pt idx="53">
                  <c:v>0.32258382369204452</c:v>
                </c:pt>
                <c:pt idx="54">
                  <c:v>0.29943796021267444</c:v>
                </c:pt>
                <c:pt idx="55">
                  <c:v>0.27348199097828235</c:v>
                </c:pt>
                <c:pt idx="56">
                  <c:v>0.25001478424894941</c:v>
                </c:pt>
                <c:pt idx="57">
                  <c:v>0.22199250529005352</c:v>
                </c:pt>
                <c:pt idx="58">
                  <c:v>0.19040559845788893</c:v>
                </c:pt>
                <c:pt idx="59">
                  <c:v>0.1586736016109902</c:v>
                </c:pt>
                <c:pt idx="60">
                  <c:v>0.10974369566961392</c:v>
                </c:pt>
                <c:pt idx="61">
                  <c:v>8.0851212228631245E-2</c:v>
                </c:pt>
                <c:pt idx="62">
                  <c:v>4.8941734461764932E-2</c:v>
                </c:pt>
                <c:pt idx="63">
                  <c:v>2.453246707789267E-2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722-4F7D-9BE8-2E6B3BBFBB1A}"/>
            </c:ext>
          </c:extLst>
        </c:ser>
        <c:ser>
          <c:idx val="0"/>
          <c:order val="2"/>
          <c:tx>
            <c:v>ADC(2)//def2-TZVPD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'NO2 Data'!$L$6:$L$177</c:f>
              <c:numCache>
                <c:formatCode>General</c:formatCode>
                <c:ptCount val="172"/>
                <c:pt idx="0">
                  <c:v>2.4658464299631802</c:v>
                </c:pt>
                <c:pt idx="1">
                  <c:v>2.5423117967972999</c:v>
                </c:pt>
                <c:pt idx="2">
                  <c:v>2.6208672200010001</c:v>
                </c:pt>
                <c:pt idx="3">
                  <c:v>2.69525155878681</c:v>
                </c:pt>
                <c:pt idx="4">
                  <c:v>2.7717268567743099</c:v>
                </c:pt>
                <c:pt idx="5">
                  <c:v>2.8481913207763099</c:v>
                </c:pt>
                <c:pt idx="6">
                  <c:v>2.9246612017710598</c:v>
                </c:pt>
                <c:pt idx="7">
                  <c:v>3.0011286752134798</c:v>
                </c:pt>
                <c:pt idx="8">
                  <c:v>3.0775738787968101</c:v>
                </c:pt>
                <c:pt idx="9">
                  <c:v>3.1540103550029301</c:v>
                </c:pt>
                <c:pt idx="10">
                  <c:v>3.23041884341318</c:v>
                </c:pt>
                <c:pt idx="11">
                  <c:v>3.30679212137054</c:v>
                </c:pt>
                <c:pt idx="12">
                  <c:v>3.38312206338591</c:v>
                </c:pt>
                <c:pt idx="13">
                  <c:v>3.4594041552986399</c:v>
                </c:pt>
                <c:pt idx="14">
                  <c:v>3.5287114677863598</c:v>
                </c:pt>
                <c:pt idx="15">
                  <c:v>3.5910625590649898</c:v>
                </c:pt>
                <c:pt idx="16">
                  <c:v>3.6499333328160799</c:v>
                </c:pt>
                <c:pt idx="17">
                  <c:v>3.70533799610629</c:v>
                </c:pt>
                <c:pt idx="18">
                  <c:v>3.7607451421848399</c:v>
                </c:pt>
                <c:pt idx="19">
                  <c:v>3.8161448398983602</c:v>
                </c:pt>
                <c:pt idx="20">
                  <c:v>3.8715408134293599</c:v>
                </c:pt>
                <c:pt idx="21">
                  <c:v>3.9234571590962699</c:v>
                </c:pt>
                <c:pt idx="22">
                  <c:v>3.96842707677476</c:v>
                </c:pt>
                <c:pt idx="23">
                  <c:v>4.0099177803872204</c:v>
                </c:pt>
                <c:pt idx="24">
                  <c:v>4.0479282768182996</c:v>
                </c:pt>
                <c:pt idx="25">
                  <c:v>4.0824529384144199</c:v>
                </c:pt>
                <c:pt idx="26">
                  <c:v>4.1135146068283497</c:v>
                </c:pt>
                <c:pt idx="27">
                  <c:v>4.1411083164834102</c:v>
                </c:pt>
                <c:pt idx="28">
                  <c:v>4.1686945777734303</c:v>
                </c:pt>
                <c:pt idx="29">
                  <c:v>4.19627339069842</c:v>
                </c:pt>
                <c:pt idx="30">
                  <c:v>4.2238472380467202</c:v>
                </c:pt>
                <c:pt idx="31">
                  <c:v>4.2514260509717099</c:v>
                </c:pt>
                <c:pt idx="32">
                  <c:v>4.2790123122617301</c:v>
                </c:pt>
                <c:pt idx="33">
                  <c:v>4.3100630564069498</c:v>
                </c:pt>
                <c:pt idx="34">
                  <c:v>4.3445936766950997</c:v>
                </c:pt>
                <c:pt idx="35">
                  <c:v>4.3895435665476201</c:v>
                </c:pt>
                <c:pt idx="36">
                  <c:v>4.4554239038392103</c:v>
                </c:pt>
                <c:pt idx="37">
                  <c:v>4.5284908299880904</c:v>
                </c:pt>
                <c:pt idx="38">
                  <c:v>4.58085581550875</c:v>
                </c:pt>
                <c:pt idx="39">
                  <c:v>4.6158472413135501</c:v>
                </c:pt>
                <c:pt idx="40">
                  <c:v>4.6473736877054703</c:v>
                </c:pt>
                <c:pt idx="41">
                  <c:v>4.6754341615691999</c:v>
                </c:pt>
                <c:pt idx="42">
                  <c:v>4.6999905934834398</c:v>
                </c:pt>
                <c:pt idx="43">
                  <c:v>4.7245635773199801</c:v>
                </c:pt>
                <c:pt idx="44">
                  <c:v>4.7491332507720596</c:v>
                </c:pt>
                <c:pt idx="45">
                  <c:v>4.7701972270824298</c:v>
                </c:pt>
                <c:pt idx="46">
                  <c:v>4.7947669005345102</c:v>
                </c:pt>
                <c:pt idx="47">
                  <c:v>4.8228323399749202</c:v>
                </c:pt>
                <c:pt idx="48">
                  <c:v>4.8508878482619604</c:v>
                </c:pt>
                <c:pt idx="49">
                  <c:v>4.8789061147238399</c:v>
                </c:pt>
                <c:pt idx="50">
                  <c:v>4.9138993612400803</c:v>
                </c:pt>
                <c:pt idx="51">
                  <c:v>4.9628020156554502</c:v>
                </c:pt>
                <c:pt idx="52">
                  <c:v>5.0290021812273498</c:v>
                </c:pt>
                <c:pt idx="53">
                  <c:v>5.1054106696375898</c:v>
                </c:pt>
                <c:pt idx="54">
                  <c:v>5.1677597402919302</c:v>
                </c:pt>
                <c:pt idx="55">
                  <c:v>5.2092475591407901</c:v>
                </c:pt>
                <c:pt idx="56">
                  <c:v>5.2437841381209598</c:v>
                </c:pt>
                <c:pt idx="57">
                  <c:v>5.2748438203042198</c:v>
                </c:pt>
                <c:pt idx="58">
                  <c:v>5.30243008159424</c:v>
                </c:pt>
                <c:pt idx="59">
                  <c:v>5.33000392894255</c:v>
                </c:pt>
                <c:pt idx="60">
                  <c:v>5.3575653623491304</c:v>
                </c:pt>
                <c:pt idx="61">
                  <c:v>5.3851193473906802</c:v>
                </c:pt>
                <c:pt idx="62">
                  <c:v>5.4126559529138198</c:v>
                </c:pt>
                <c:pt idx="63">
                  <c:v>5.4367464482155103</c:v>
                </c:pt>
                <c:pt idx="64">
                  <c:v>5.4573866953151802</c:v>
                </c:pt>
                <c:pt idx="65">
                  <c:v>5.4780269424148402</c:v>
                </c:pt>
                <c:pt idx="66">
                  <c:v>5.4986572583611304</c:v>
                </c:pt>
                <c:pt idx="67">
                  <c:v>5.5192842639229598</c:v>
                </c:pt>
                <c:pt idx="68">
                  <c:v>5.5399112694847901</c:v>
                </c:pt>
                <c:pt idx="69">
                  <c:v>5.5605382750466301</c:v>
                </c:pt>
                <c:pt idx="70">
                  <c:v>5.5811586598395397</c:v>
                </c:pt>
                <c:pt idx="71">
                  <c:v>5.6017724238635402</c:v>
                </c:pt>
                <c:pt idx="72">
                  <c:v>5.62238949827199</c:v>
                </c:pt>
                <c:pt idx="73">
                  <c:v>5.6430065726804504</c:v>
                </c:pt>
                <c:pt idx="74">
                  <c:v>5.6636236470889001</c:v>
                </c:pt>
                <c:pt idx="75">
                  <c:v>5.6842440318818097</c:v>
                </c:pt>
                <c:pt idx="76">
                  <c:v>5.7048776582125598</c:v>
                </c:pt>
                <c:pt idx="77">
                  <c:v>5.7255079741588499</c:v>
                </c:pt>
                <c:pt idx="78">
                  <c:v>5.7495976418644297</c:v>
                </c:pt>
                <c:pt idx="79">
                  <c:v>5.7771416957525998</c:v>
                </c:pt>
                <c:pt idx="80">
                  <c:v>5.8047180258892501</c:v>
                </c:pt>
                <c:pt idx="81">
                  <c:v>5.8357702597074699</c:v>
                </c:pt>
                <c:pt idx="82">
                  <c:v>5.8807211426753296</c:v>
                </c:pt>
                <c:pt idx="83">
                  <c:v>5.9466290163467397</c:v>
                </c:pt>
                <c:pt idx="84">
                  <c:v>6.0093129087434596</c:v>
                </c:pt>
                <c:pt idx="85">
                  <c:v>6.0512425220439301</c:v>
                </c:pt>
                <c:pt idx="86">
                  <c:v>6.0827779064738996</c:v>
                </c:pt>
                <c:pt idx="87">
                  <c:v>6.1073310280036797</c:v>
                </c:pt>
                <c:pt idx="88">
                  <c:v>6.12842148738972</c:v>
                </c:pt>
                <c:pt idx="89">
                  <c:v>6.1495053260068504</c:v>
                </c:pt>
                <c:pt idx="90">
                  <c:v>6.17062557885302</c:v>
                </c:pt>
                <c:pt idx="91">
                  <c:v>6.1917590732370202</c:v>
                </c:pt>
                <c:pt idx="92">
                  <c:v>6.2128991883899403</c:v>
                </c:pt>
                <c:pt idx="93">
                  <c:v>6.2305336064011598</c:v>
                </c:pt>
                <c:pt idx="94">
                  <c:v>6.2481713347968304</c:v>
                </c:pt>
                <c:pt idx="95">
                  <c:v>6.2657991320391204</c:v>
                </c:pt>
                <c:pt idx="96">
                  <c:v>6.2834467915881698</c:v>
                </c:pt>
                <c:pt idx="97">
                  <c:v>6.3046200105856798</c:v>
                </c:pt>
                <c:pt idx="98">
                  <c:v>6.3222577389813504</c:v>
                </c:pt>
                <c:pt idx="99">
                  <c:v>6.3398954673770298</c:v>
                </c:pt>
                <c:pt idx="100">
                  <c:v>6.36106206560562</c:v>
                </c:pt>
                <c:pt idx="101">
                  <c:v>6.38221211191191</c:v>
                </c:pt>
                <c:pt idx="102">
                  <c:v>6.4033522270648398</c:v>
                </c:pt>
                <c:pt idx="103">
                  <c:v>6.42448572144884</c:v>
                </c:pt>
                <c:pt idx="104">
                  <c:v>6.4456026639105497</c:v>
                </c:pt>
                <c:pt idx="105">
                  <c:v>6.4667129856033396</c:v>
                </c:pt>
                <c:pt idx="106">
                  <c:v>6.4878001346049299</c:v>
                </c:pt>
                <c:pt idx="107">
                  <c:v>6.5088740420686699</c:v>
                </c:pt>
                <c:pt idx="108">
                  <c:v>6.5334387499440698</c:v>
                </c:pt>
                <c:pt idx="109">
                  <c:v>6.5614843270777303</c:v>
                </c:pt>
                <c:pt idx="110">
                  <c:v>6.5930048147776299</c:v>
                </c:pt>
                <c:pt idx="111">
                  <c:v>6.6314757856869004</c:v>
                </c:pt>
                <c:pt idx="112">
                  <c:v>6.6803664399586102</c:v>
                </c:pt>
                <c:pt idx="113">
                  <c:v>6.7465852264430897</c:v>
                </c:pt>
                <c:pt idx="114">
                  <c:v>6.8231038603726004</c:v>
                </c:pt>
                <c:pt idx="115">
                  <c:v>6.8994663043444602</c:v>
                </c:pt>
                <c:pt idx="116">
                  <c:v>6.9652974372852396</c:v>
                </c:pt>
                <c:pt idx="117">
                  <c:v>7.0137374654725102</c:v>
                </c:pt>
                <c:pt idx="118">
                  <c:v>7.0517665000565497</c:v>
                </c:pt>
                <c:pt idx="119">
                  <c:v>7.0862971203446996</c:v>
                </c:pt>
                <c:pt idx="120">
                  <c:v>7.1173607749893097</c:v>
                </c:pt>
                <c:pt idx="121">
                  <c:v>7.1449495190676799</c:v>
                </c:pt>
              </c:numCache>
            </c:numRef>
          </c:xVal>
          <c:yVal>
            <c:numRef>
              <c:f>'NO2 Data'!$O$6:$O$177</c:f>
              <c:numCache>
                <c:formatCode>General</c:formatCode>
                <c:ptCount val="172"/>
                <c:pt idx="0">
                  <c:v>1.3690327272845341E-3</c:v>
                </c:pt>
                <c:pt idx="1">
                  <c:v>1.9008175134675245E-3</c:v>
                </c:pt>
                <c:pt idx="2">
                  <c:v>1.9347414800688202E-3</c:v>
                </c:pt>
                <c:pt idx="3">
                  <c:v>1.9668641741071744E-3</c:v>
                </c:pt>
                <c:pt idx="4">
                  <c:v>1.4013737573913606E-3</c:v>
                </c:pt>
                <c:pt idx="5">
                  <c:v>2.0329108347468248E-3</c:v>
                </c:pt>
                <c:pt idx="6">
                  <c:v>2.0659341650665691E-3</c:v>
                </c:pt>
                <c:pt idx="7">
                  <c:v>2.3649636051802829E-3</c:v>
                </c:pt>
                <c:pt idx="8">
                  <c:v>5.1245495608856235E-3</c:v>
                </c:pt>
                <c:pt idx="9">
                  <c:v>8.8484076645933465E-3</c:v>
                </c:pt>
                <c:pt idx="10">
                  <c:v>1.566458679465297E-2</c:v>
                </c:pt>
                <c:pt idx="11">
                  <c:v>2.6371105280445863E-2</c:v>
                </c:pt>
                <c:pt idx="12">
                  <c:v>4.1865733742525599E-2</c:v>
                </c:pt>
                <c:pt idx="13">
                  <c:v>6.2647233636755395E-2</c:v>
                </c:pt>
                <c:pt idx="14">
                  <c:v>8.5963873040995523E-2</c:v>
                </c:pt>
                <c:pt idx="15">
                  <c:v>0.10976518819225281</c:v>
                </c:pt>
                <c:pt idx="16">
                  <c:v>0.134052680150996</c:v>
                </c:pt>
                <c:pt idx="17">
                  <c:v>0.15725663577974486</c:v>
                </c:pt>
                <c:pt idx="18">
                  <c:v>0.1801862726077671</c:v>
                </c:pt>
                <c:pt idx="19">
                  <c:v>0.2039388658379655</c:v>
                </c:pt>
                <c:pt idx="20">
                  <c:v>0.22810293726925085</c:v>
                </c:pt>
                <c:pt idx="21">
                  <c:v>0.25267698584115567</c:v>
                </c:pt>
                <c:pt idx="22">
                  <c:v>0.27665367489055032</c:v>
                </c:pt>
                <c:pt idx="23">
                  <c:v>0.30099462128044274</c:v>
                </c:pt>
                <c:pt idx="24">
                  <c:v>0.32580955253112209</c:v>
                </c:pt>
                <c:pt idx="25">
                  <c:v>0.35172025792423145</c:v>
                </c:pt>
                <c:pt idx="26">
                  <c:v>0.37620300449310207</c:v>
                </c:pt>
                <c:pt idx="27">
                  <c:v>0.39980642983918596</c:v>
                </c:pt>
                <c:pt idx="28">
                  <c:v>0.42423281158744375</c:v>
                </c:pt>
                <c:pt idx="29">
                  <c:v>0.44948214973787548</c:v>
                </c:pt>
                <c:pt idx="30">
                  <c:v>0.47528012548975596</c:v>
                </c:pt>
                <c:pt idx="31">
                  <c:v>0.50052946364018758</c:v>
                </c:pt>
                <c:pt idx="32">
                  <c:v>0.52495584538844542</c:v>
                </c:pt>
                <c:pt idx="33">
                  <c:v>0.55064559468050589</c:v>
                </c:pt>
                <c:pt idx="34">
                  <c:v>0.5758979349518758</c:v>
                </c:pt>
                <c:pt idx="35">
                  <c:v>0.60208746232711752</c:v>
                </c:pt>
                <c:pt idx="36">
                  <c:v>0.61999658066872698</c:v>
                </c:pt>
                <c:pt idx="37">
                  <c:v>0.61196811781182758</c:v>
                </c:pt>
                <c:pt idx="38">
                  <c:v>0.58697275909276481</c:v>
                </c:pt>
                <c:pt idx="39">
                  <c:v>0.56131152994961708</c:v>
                </c:pt>
                <c:pt idx="40">
                  <c:v>0.53444179702281047</c:v>
                </c:pt>
                <c:pt idx="41">
                  <c:v>0.50647328783263568</c:v>
                </c:pt>
                <c:pt idx="42">
                  <c:v>0.48161222399020726</c:v>
                </c:pt>
                <c:pt idx="43">
                  <c:v>0.45492236814294595</c:v>
                </c:pt>
                <c:pt idx="44">
                  <c:v>0.42859827069665152</c:v>
                </c:pt>
                <c:pt idx="45">
                  <c:v>0.40556449779858528</c:v>
                </c:pt>
                <c:pt idx="46">
                  <c:v>0.37924040035229079</c:v>
                </c:pt>
                <c:pt idx="47">
                  <c:v>0.35072325356066569</c:v>
                </c:pt>
                <c:pt idx="48">
                  <c:v>0.32330338197194125</c:v>
                </c:pt>
                <c:pt idx="49">
                  <c:v>0.29999829239408804</c:v>
                </c:pt>
                <c:pt idx="50">
                  <c:v>0.27413589613040945</c:v>
                </c:pt>
                <c:pt idx="51">
                  <c:v>0.24763942690691523</c:v>
                </c:pt>
                <c:pt idx="52">
                  <c:v>0.23021129610061478</c:v>
                </c:pt>
                <c:pt idx="53">
                  <c:v>0.23702747523067372</c:v>
                </c:pt>
                <c:pt idx="54">
                  <c:v>0.26105204550979361</c:v>
                </c:pt>
                <c:pt idx="55">
                  <c:v>0.28571172422052904</c:v>
                </c:pt>
                <c:pt idx="56">
                  <c:v>0.3103056993701595</c:v>
                </c:pt>
                <c:pt idx="57">
                  <c:v>0.33500790097960997</c:v>
                </c:pt>
                <c:pt idx="58">
                  <c:v>0.35943428272786776</c:v>
                </c:pt>
                <c:pt idx="59">
                  <c:v>0.38523225847974985</c:v>
                </c:pt>
                <c:pt idx="60">
                  <c:v>0.41240182823525456</c:v>
                </c:pt>
                <c:pt idx="61">
                  <c:v>0.44039435439293473</c:v>
                </c:pt>
                <c:pt idx="62">
                  <c:v>0.47030711215568644</c:v>
                </c:pt>
                <c:pt idx="63">
                  <c:v>0.49692654324927327</c:v>
                </c:pt>
                <c:pt idx="64">
                  <c:v>0.52070984567490242</c:v>
                </c:pt>
                <c:pt idx="65">
                  <c:v>0.54449314810052996</c:v>
                </c:pt>
                <c:pt idx="66">
                  <c:v>0.56937372572905653</c:v>
                </c:pt>
                <c:pt idx="67">
                  <c:v>0.59462006175855009</c:v>
                </c:pt>
                <c:pt idx="68">
                  <c:v>0.61986639778804364</c:v>
                </c:pt>
                <c:pt idx="69">
                  <c:v>0.64511273381753875</c:v>
                </c:pt>
                <c:pt idx="70">
                  <c:v>0.67109058664896448</c:v>
                </c:pt>
                <c:pt idx="71">
                  <c:v>0.69779995628232394</c:v>
                </c:pt>
                <c:pt idx="72">
                  <c:v>0.72414356751471665</c:v>
                </c:pt>
                <c:pt idx="73">
                  <c:v>0.75048717874710924</c:v>
                </c:pt>
                <c:pt idx="74">
                  <c:v>0.77683078997950183</c:v>
                </c:pt>
                <c:pt idx="75">
                  <c:v>0.80280864281092756</c:v>
                </c:pt>
                <c:pt idx="76">
                  <c:v>0.82732346203848894</c:v>
                </c:pt>
                <c:pt idx="77">
                  <c:v>0.85220403966701719</c:v>
                </c:pt>
                <c:pt idx="78">
                  <c:v>0.87891491036084424</c:v>
                </c:pt>
                <c:pt idx="79">
                  <c:v>0.90800471172142339</c:v>
                </c:pt>
                <c:pt idx="80">
                  <c:v>0.93352836867258038</c:v>
                </c:pt>
                <c:pt idx="81">
                  <c:v>0.95905352668420474</c:v>
                </c:pt>
                <c:pt idx="82">
                  <c:v>0.98513332653915753</c:v>
                </c:pt>
                <c:pt idx="83">
                  <c:v>1</c:v>
                </c:pt>
                <c:pt idx="84">
                  <c:v>0.98703072058137864</c:v>
                </c:pt>
                <c:pt idx="85">
                  <c:v>0.96287732812314519</c:v>
                </c:pt>
                <c:pt idx="86">
                  <c:v>0.93502004751373036</c:v>
                </c:pt>
                <c:pt idx="87">
                  <c:v>0.91052474207226708</c:v>
                </c:pt>
                <c:pt idx="88">
                  <c:v>0.88456490196647053</c:v>
                </c:pt>
                <c:pt idx="89">
                  <c:v>0.85933657866260604</c:v>
                </c:pt>
                <c:pt idx="90">
                  <c:v>0.8300849129481106</c:v>
                </c:pt>
                <c:pt idx="91">
                  <c:v>0.79937021362975069</c:v>
                </c:pt>
                <c:pt idx="92">
                  <c:v>0.76792399750945706</c:v>
                </c:pt>
                <c:pt idx="93">
                  <c:v>0.73976810593739317</c:v>
                </c:pt>
                <c:pt idx="94">
                  <c:v>0.71124645596436231</c:v>
                </c:pt>
                <c:pt idx="95">
                  <c:v>0.6838220811942306</c:v>
                </c:pt>
                <c:pt idx="96">
                  <c:v>0.65420315601830081</c:v>
                </c:pt>
                <c:pt idx="97">
                  <c:v>0.61909935588834297</c:v>
                </c:pt>
                <c:pt idx="98">
                  <c:v>0.59057770591531222</c:v>
                </c:pt>
                <c:pt idx="99">
                  <c:v>0.56205605594228136</c:v>
                </c:pt>
                <c:pt idx="100">
                  <c:v>0.52768377261425736</c:v>
                </c:pt>
                <c:pt idx="101">
                  <c:v>0.49514028129106624</c:v>
                </c:pt>
                <c:pt idx="102">
                  <c:v>0.46369406517077261</c:v>
                </c:pt>
                <c:pt idx="103">
                  <c:v>0.4329793658524127</c:v>
                </c:pt>
                <c:pt idx="104">
                  <c:v>0.40409345853888412</c:v>
                </c:pt>
                <c:pt idx="105">
                  <c:v>0.37593906802728927</c:v>
                </c:pt>
                <c:pt idx="106">
                  <c:v>0.35034498632245797</c:v>
                </c:pt>
                <c:pt idx="107">
                  <c:v>0.32621393822149264</c:v>
                </c:pt>
                <c:pt idx="108">
                  <c:v>0.30043847837664694</c:v>
                </c:pt>
                <c:pt idx="109">
                  <c:v>0.2741158819908216</c:v>
                </c:pt>
                <c:pt idx="110">
                  <c:v>0.24790451418575446</c:v>
                </c:pt>
                <c:pt idx="111">
                  <c:v>0.22184245186201257</c:v>
                </c:pt>
                <c:pt idx="112">
                  <c:v>0.19667185684202254</c:v>
                </c:pt>
                <c:pt idx="113">
                  <c:v>0.17718633503028566</c:v>
                </c:pt>
                <c:pt idx="114">
                  <c:v>0.17183273463728246</c:v>
                </c:pt>
                <c:pt idx="115">
                  <c:v>0.183736280617148</c:v>
                </c:pt>
                <c:pt idx="116">
                  <c:v>0.20708189882766509</c:v>
                </c:pt>
                <c:pt idx="117">
                  <c:v>0.2317001661392209</c:v>
                </c:pt>
                <c:pt idx="118">
                  <c:v>0.25446685034448918</c:v>
                </c:pt>
                <c:pt idx="119">
                  <c:v>0.27971919061585909</c:v>
                </c:pt>
                <c:pt idx="120">
                  <c:v>0.30398248214414986</c:v>
                </c:pt>
                <c:pt idx="121">
                  <c:v>0.32813454509168249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722-4F7D-9BE8-2E6B3BBF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Abs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'NO2 Data'!$P$7:$P$95</c:f>
              <c:numCache>
                <c:formatCode>General</c:formatCode>
                <c:ptCount val="89"/>
                <c:pt idx="0">
                  <c:v>3.7907690567365999</c:v>
                </c:pt>
                <c:pt idx="1">
                  <c:v>3.7909690567365999</c:v>
                </c:pt>
                <c:pt idx="2">
                  <c:v>3.7959347577466001</c:v>
                </c:pt>
                <c:pt idx="3">
                  <c:v>3.7961347577466</c:v>
                </c:pt>
                <c:pt idx="4">
                  <c:v>3.7963347577466</c:v>
                </c:pt>
                <c:pt idx="5">
                  <c:v>3.8762117163662002</c:v>
                </c:pt>
                <c:pt idx="6">
                  <c:v>3.8764117163662002</c:v>
                </c:pt>
                <c:pt idx="7">
                  <c:v>3.8766117163662002</c:v>
                </c:pt>
                <c:pt idx="8">
                  <c:v>4.4351713557319998</c:v>
                </c:pt>
                <c:pt idx="9">
                  <c:v>4.4353713557320003</c:v>
                </c:pt>
                <c:pt idx="10">
                  <c:v>4.4355713557320007</c:v>
                </c:pt>
                <c:pt idx="11">
                  <c:v>4.4671719347750996</c:v>
                </c:pt>
                <c:pt idx="12">
                  <c:v>4.4673719347751</c:v>
                </c:pt>
                <c:pt idx="13">
                  <c:v>4.4675719347751004</c:v>
                </c:pt>
                <c:pt idx="14">
                  <c:v>4.4986771524661995</c:v>
                </c:pt>
                <c:pt idx="15">
                  <c:v>4.4988771524661999</c:v>
                </c:pt>
                <c:pt idx="16">
                  <c:v>4.4990771524662003</c:v>
                </c:pt>
                <c:pt idx="17">
                  <c:v>5.4197366055900993</c:v>
                </c:pt>
                <c:pt idx="18">
                  <c:v>5.4199366055900997</c:v>
                </c:pt>
                <c:pt idx="19">
                  <c:v>5.4201366055901001</c:v>
                </c:pt>
                <c:pt idx="20">
                  <c:v>5.6383248428148995</c:v>
                </c:pt>
                <c:pt idx="21">
                  <c:v>5.6385248428149</c:v>
                </c:pt>
                <c:pt idx="22">
                  <c:v>5.6387248428149004</c:v>
                </c:pt>
                <c:pt idx="23">
                  <c:v>5.7173780966410996</c:v>
                </c:pt>
                <c:pt idx="24">
                  <c:v>5.7175780966411001</c:v>
                </c:pt>
                <c:pt idx="25">
                  <c:v>5.7177780966411005</c:v>
                </c:pt>
                <c:pt idx="26">
                  <c:v>5.8250516304464997</c:v>
                </c:pt>
                <c:pt idx="27">
                  <c:v>5.8252516304465001</c:v>
                </c:pt>
                <c:pt idx="28">
                  <c:v>5.8254516304465005</c:v>
                </c:pt>
                <c:pt idx="29">
                  <c:v>5.9548725987164</c:v>
                </c:pt>
                <c:pt idx="30">
                  <c:v>5.9550725987164004</c:v>
                </c:pt>
                <c:pt idx="31">
                  <c:v>5.9552725987164008</c:v>
                </c:pt>
                <c:pt idx="32">
                  <c:v>6.0504918297122998</c:v>
                </c:pt>
                <c:pt idx="33">
                  <c:v>6.0506918297123002</c:v>
                </c:pt>
                <c:pt idx="34">
                  <c:v>6.0508918297123007</c:v>
                </c:pt>
                <c:pt idx="35">
                  <c:v>6.0759847356523</c:v>
                </c:pt>
                <c:pt idx="36">
                  <c:v>6.0761847356523004</c:v>
                </c:pt>
                <c:pt idx="37">
                  <c:v>6.0763847356523009</c:v>
                </c:pt>
                <c:pt idx="38">
                  <c:v>6.1687532944446994</c:v>
                </c:pt>
                <c:pt idx="39">
                  <c:v>6.1689532944446999</c:v>
                </c:pt>
                <c:pt idx="40">
                  <c:v>6.1691532944447003</c:v>
                </c:pt>
                <c:pt idx="41">
                  <c:v>6.2214570841237</c:v>
                </c:pt>
                <c:pt idx="42">
                  <c:v>6.2216570841237004</c:v>
                </c:pt>
                <c:pt idx="43">
                  <c:v>6.2218570841237009</c:v>
                </c:pt>
                <c:pt idx="44">
                  <c:v>6.6059071832092</c:v>
                </c:pt>
                <c:pt idx="45">
                  <c:v>6.6061071832092004</c:v>
                </c:pt>
                <c:pt idx="46">
                  <c:v>6.6063071832092009</c:v>
                </c:pt>
                <c:pt idx="47">
                  <c:v>6.6647908619344998</c:v>
                </c:pt>
                <c:pt idx="48">
                  <c:v>6.6649908619345002</c:v>
                </c:pt>
                <c:pt idx="49">
                  <c:v>6.6651908619345006</c:v>
                </c:pt>
                <c:pt idx="50">
                  <c:v>6.7533371595034994</c:v>
                </c:pt>
                <c:pt idx="51">
                  <c:v>6.7535371595034999</c:v>
                </c:pt>
                <c:pt idx="52">
                  <c:v>6.7537371595035003</c:v>
                </c:pt>
                <c:pt idx="53">
                  <c:v>6.7854392152911993</c:v>
                </c:pt>
                <c:pt idx="54">
                  <c:v>6.7856392152911997</c:v>
                </c:pt>
                <c:pt idx="55">
                  <c:v>6.7858392152912002</c:v>
                </c:pt>
                <c:pt idx="56">
                  <c:v>6.9448380374099994</c:v>
                </c:pt>
                <c:pt idx="57">
                  <c:v>6.9450380374099998</c:v>
                </c:pt>
                <c:pt idx="58">
                  <c:v>6.9452380374100002</c:v>
                </c:pt>
                <c:pt idx="59">
                  <c:v>6.9758172782762999</c:v>
                </c:pt>
                <c:pt idx="60">
                  <c:v>6.9760172782763004</c:v>
                </c:pt>
                <c:pt idx="61">
                  <c:v>6.9762172782763008</c:v>
                </c:pt>
                <c:pt idx="62">
                  <c:v>7.1412651154121995</c:v>
                </c:pt>
                <c:pt idx="63">
                  <c:v>7.1414651154122</c:v>
                </c:pt>
                <c:pt idx="64">
                  <c:v>7.1416651154122004</c:v>
                </c:pt>
                <c:pt idx="65">
                  <c:v>7.1432139542405997</c:v>
                </c:pt>
                <c:pt idx="66">
                  <c:v>7.1434139542406001</c:v>
                </c:pt>
                <c:pt idx="67">
                  <c:v>7.1436139542406005</c:v>
                </c:pt>
              </c:numCache>
            </c:numRef>
          </c:xVal>
          <c:yVal>
            <c:numRef>
              <c:f>'NO2 Data'!$R$7:$R$95</c:f>
              <c:numCache>
                <c:formatCode>0.00E+00</c:formatCode>
                <c:ptCount val="89"/>
                <c:pt idx="0">
                  <c:v>6.7737104914920255E-8</c:v>
                </c:pt>
                <c:pt idx="1">
                  <c:v>0</c:v>
                </c:pt>
                <c:pt idx="2">
                  <c:v>0</c:v>
                </c:pt>
                <c:pt idx="3">
                  <c:v>3.5648897543189776E-6</c:v>
                </c:pt>
                <c:pt idx="4">
                  <c:v>0</c:v>
                </c:pt>
                <c:pt idx="5">
                  <c:v>0</c:v>
                </c:pt>
                <c:pt idx="6">
                  <c:v>0.16660508146513645</c:v>
                </c:pt>
                <c:pt idx="7">
                  <c:v>0</c:v>
                </c:pt>
                <c:pt idx="8">
                  <c:v>0</c:v>
                </c:pt>
                <c:pt idx="9">
                  <c:v>3.047286973656497E-4</c:v>
                </c:pt>
                <c:pt idx="10">
                  <c:v>0</c:v>
                </c:pt>
                <c:pt idx="11">
                  <c:v>0</c:v>
                </c:pt>
                <c:pt idx="12">
                  <c:v>1.1750169734093109E-3</c:v>
                </c:pt>
                <c:pt idx="13">
                  <c:v>0</c:v>
                </c:pt>
                <c:pt idx="14">
                  <c:v>0</c:v>
                </c:pt>
                <c:pt idx="15">
                  <c:v>0.60374657819964095</c:v>
                </c:pt>
                <c:pt idx="16">
                  <c:v>0</c:v>
                </c:pt>
                <c:pt idx="17">
                  <c:v>0</c:v>
                </c:pt>
                <c:pt idx="18">
                  <c:v>0.24929504037754666</c:v>
                </c:pt>
                <c:pt idx="19">
                  <c:v>0</c:v>
                </c:pt>
                <c:pt idx="20">
                  <c:v>0</c:v>
                </c:pt>
                <c:pt idx="21">
                  <c:v>7.8494853521146797E-5</c:v>
                </c:pt>
                <c:pt idx="22">
                  <c:v>0</c:v>
                </c:pt>
                <c:pt idx="23">
                  <c:v>0</c:v>
                </c:pt>
                <c:pt idx="24">
                  <c:v>0.14352583996832813</c:v>
                </c:pt>
                <c:pt idx="25">
                  <c:v>0</c:v>
                </c:pt>
                <c:pt idx="26">
                  <c:v>0</c:v>
                </c:pt>
                <c:pt idx="27">
                  <c:v>4.269594550271158E-2</c:v>
                </c:pt>
                <c:pt idx="28">
                  <c:v>0</c:v>
                </c:pt>
                <c:pt idx="29">
                  <c:v>0</c:v>
                </c:pt>
                <c:pt idx="30">
                  <c:v>0.55177145087762547</c:v>
                </c:pt>
                <c:pt idx="31">
                  <c:v>0</c:v>
                </c:pt>
                <c:pt idx="32">
                  <c:v>0</c:v>
                </c:pt>
                <c:pt idx="33">
                  <c:v>1.0989102387796261E-5</c:v>
                </c:pt>
                <c:pt idx="34">
                  <c:v>0</c:v>
                </c:pt>
                <c:pt idx="35">
                  <c:v>0</c:v>
                </c:pt>
                <c:pt idx="36">
                  <c:v>9.210205697364808E-4</c:v>
                </c:pt>
                <c:pt idx="37">
                  <c:v>0</c:v>
                </c:pt>
                <c:pt idx="38">
                  <c:v>0</c:v>
                </c:pt>
                <c:pt idx="39">
                  <c:v>0.34225310038803874</c:v>
                </c:pt>
                <c:pt idx="40">
                  <c:v>0</c:v>
                </c:pt>
                <c:pt idx="41">
                  <c:v>0</c:v>
                </c:pt>
                <c:pt idx="42">
                  <c:v>3.7164616115241831E-5</c:v>
                </c:pt>
                <c:pt idx="43">
                  <c:v>0</c:v>
                </c:pt>
                <c:pt idx="44">
                  <c:v>0</c:v>
                </c:pt>
                <c:pt idx="45">
                  <c:v>3.2558947517761345E-2</c:v>
                </c:pt>
                <c:pt idx="46">
                  <c:v>0</c:v>
                </c:pt>
                <c:pt idx="47">
                  <c:v>0</c:v>
                </c:pt>
                <c:pt idx="48">
                  <c:v>1.8149334338638547E-5</c:v>
                </c:pt>
                <c:pt idx="49">
                  <c:v>0</c:v>
                </c:pt>
                <c:pt idx="50">
                  <c:v>0</c:v>
                </c:pt>
                <c:pt idx="51">
                  <c:v>3.4822631071319859E-2</c:v>
                </c:pt>
                <c:pt idx="52">
                  <c:v>0</c:v>
                </c:pt>
                <c:pt idx="53">
                  <c:v>0</c:v>
                </c:pt>
                <c:pt idx="54">
                  <c:v>1.0304443748634414E-3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1.4042778387202892E-2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722-4F7D-9BE8-2E6B3BBFBB1A}"/>
            </c:ext>
          </c:extLst>
        </c:ser>
        <c:ser>
          <c:idx val="4"/>
          <c:order val="4"/>
          <c:tx>
            <c:v>CAM-B3LYP//def2-TZVPD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'NO2 Data'!$Y$5:$Y$351</c:f>
              <c:numCache>
                <c:formatCode>General</c:formatCode>
                <c:ptCount val="347"/>
                <c:pt idx="37">
                  <c:v>6.1378089317806435</c:v>
                </c:pt>
                <c:pt idx="38">
                  <c:v>6.1135966677499498</c:v>
                </c:pt>
                <c:pt idx="39">
                  <c:v>6.0895746769139976</c:v>
                </c:pt>
                <c:pt idx="40">
                  <c:v>6.065740725145254</c:v>
                </c:pt>
                <c:pt idx="41">
                  <c:v>6.0420926131563837</c:v>
                </c:pt>
                <c:pt idx="42">
                  <c:v>6.0186281758237374</c:v>
                </c:pt>
                <c:pt idx="43">
                  <c:v>5.9953452815265464</c:v>
                </c:pt>
                <c:pt idx="44">
                  <c:v>5.972241831501397</c:v>
                </c:pt>
                <c:pt idx="45">
                  <c:v>5.9493157592115633</c:v>
                </c:pt>
                <c:pt idx="46">
                  <c:v>5.9265650297308321</c:v>
                </c:pt>
                <c:pt idx="47">
                  <c:v>5.9039876391413806</c:v>
                </c:pt>
                <c:pt idx="48">
                  <c:v>5.8815816139453974</c:v>
                </c:pt>
                <c:pt idx="49">
                  <c:v>5.8593450104900278</c:v>
                </c:pt>
                <c:pt idx="50">
                  <c:v>5.8372759144053195</c:v>
                </c:pt>
                <c:pt idx="51">
                  <c:v>5.8153724400548308</c:v>
                </c:pt>
                <c:pt idx="52">
                  <c:v>5.7936327299985511</c:v>
                </c:pt>
                <c:pt idx="53">
                  <c:v>5.7720549544678299</c:v>
                </c:pt>
                <c:pt idx="54">
                  <c:v>5.7506373108519941</c:v>
                </c:pt>
                <c:pt idx="55">
                  <c:v>5.7293780231963485</c:v>
                </c:pt>
                <c:pt idx="56">
                  <c:v>5.7082753417112801</c:v>
                </c:pt>
                <c:pt idx="57">
                  <c:v>5.6873275422921559</c:v>
                </c:pt>
                <c:pt idx="58">
                  <c:v>5.6665329260497712</c:v>
                </c:pt>
                <c:pt idx="59">
                  <c:v>5.6458898188510469</c:v>
                </c:pt>
                <c:pt idx="60">
                  <c:v>5.6253965708697367</c:v>
                </c:pt>
                <c:pt idx="61">
                  <c:v>5.605051556146881</c:v>
                </c:pt>
                <c:pt idx="62">
                  <c:v>5.5848531721607655</c:v>
                </c:pt>
                <c:pt idx="63">
                  <c:v>5.564799839406148</c:v>
                </c:pt>
                <c:pt idx="64">
                  <c:v>5.5448900009825133</c:v>
                </c:pt>
                <c:pt idx="65">
                  <c:v>5.5251221221911315</c:v>
                </c:pt>
                <c:pt idx="66">
                  <c:v>5.5054946901407193</c:v>
                </c:pt>
                <c:pt idx="67">
                  <c:v>5.4860062133614598</c:v>
                </c:pt>
                <c:pt idx="68">
                  <c:v>5.4666552214272039</c:v>
                </c:pt>
                <c:pt idx="69">
                  <c:v>5.4474402645856328</c:v>
                </c:pt>
                <c:pt idx="70">
                  <c:v>5.4283599133961902</c:v>
                </c:pt>
                <c:pt idx="71">
                  <c:v>5.4094127583756109</c:v>
                </c:pt>
                <c:pt idx="72">
                  <c:v>5.3905974096508258</c:v>
                </c:pt>
                <c:pt idx="73">
                  <c:v>5.3719124966191067</c:v>
                </c:pt>
                <c:pt idx="74">
                  <c:v>5.353356667615242</c:v>
                </c:pt>
                <c:pt idx="75">
                  <c:v>5.3349285895855845</c:v>
                </c:pt>
                <c:pt idx="76">
                  <c:v>5.3166269477688246</c:v>
                </c:pt>
                <c:pt idx="77">
                  <c:v>5.2984504453832901</c:v>
                </c:pt>
                <c:pt idx="78">
                  <c:v>5.2803978033206551</c:v>
                </c:pt>
                <c:pt idx="79">
                  <c:v>5.2624677598458822</c:v>
                </c:pt>
                <c:pt idx="80">
                  <c:v>5.244659070303257</c:v>
                </c:pt>
                <c:pt idx="81">
                  <c:v>5.2269705068283727</c:v>
                </c:pt>
                <c:pt idx="82">
                  <c:v>5.2094008580659237</c:v>
                </c:pt>
                <c:pt idx="83">
                  <c:v>5.1919489288931739</c:v>
                </c:pt>
                <c:pt idx="84">
                  <c:v>5.1746135401489566</c:v>
                </c:pt>
                <c:pt idx="85">
                  <c:v>5.1573935283680941</c:v>
                </c:pt>
                <c:pt idx="86">
                  <c:v>5.1402877455211025</c:v>
                </c:pt>
                <c:pt idx="87">
                  <c:v>5.1232950587590489</c:v>
                </c:pt>
                <c:pt idx="88">
                  <c:v>5.1064143501634671</c:v>
                </c:pt>
                <c:pt idx="89">
                  <c:v>5.0896445165011901</c:v>
                </c:pt>
                <c:pt idx="90">
                  <c:v>5.0729844689840009</c:v>
                </c:pt>
                <c:pt idx="91">
                  <c:v>5.0564331330329937</c:v>
                </c:pt>
                <c:pt idx="92">
                  <c:v>5.0399894480475202</c:v>
                </c:pt>
                <c:pt idx="93">
                  <c:v>5.0236523671786459</c:v>
                </c:pt>
                <c:pt idx="94">
                  <c:v>5.0074208571069869</c:v>
                </c:pt>
                <c:pt idx="95">
                  <c:v>4.9912938978248382</c:v>
                </c:pt>
                <c:pt idx="96">
                  <c:v>4.9752704824225118</c:v>
                </c:pt>
                <c:pt idx="97">
                  <c:v>4.9593496168787601</c:v>
                </c:pt>
                <c:pt idx="98">
                  <c:v>4.9435303198552223</c:v>
                </c:pt>
                <c:pt idx="99">
                  <c:v>4.9278116224947928</c:v>
                </c:pt>
                <c:pt idx="100">
                  <c:v>4.9121925682238112</c:v>
                </c:pt>
                <c:pt idx="101">
                  <c:v>4.8966722125580171</c:v>
                </c:pt>
                <c:pt idx="102">
                  <c:v>4.8812496229121649</c:v>
                </c:pt>
                <c:pt idx="103">
                  <c:v>4.8659238784132253</c:v>
                </c:pt>
                <c:pt idx="104">
                  <c:v>4.8506940697170968</c:v>
                </c:pt>
                <c:pt idx="105">
                  <c:v>4.8355592988287439</c:v>
                </c:pt>
                <c:pt idx="106">
                  <c:v>4.8205186789256995</c:v>
                </c:pt>
                <c:pt idx="107">
                  <c:v>4.8055713341848447</c:v>
                </c:pt>
                <c:pt idx="108">
                  <c:v>4.7907163996124025</c:v>
                </c:pt>
                <c:pt idx="109">
                  <c:v>4.7759530208770791</c:v>
                </c:pt>
                <c:pt idx="110">
                  <c:v>4.7612803541462752</c:v>
                </c:pt>
                <c:pt idx="111">
                  <c:v>4.7466975659253059</c:v>
                </c:pt>
                <c:pt idx="112">
                  <c:v>4.7322038328995797</c:v>
                </c:pt>
                <c:pt idx="113">
                  <c:v>4.7177983417796421</c:v>
                </c:pt>
                <c:pt idx="114">
                  <c:v>4.7034802891490513</c:v>
                </c:pt>
                <c:pt idx="115">
                  <c:v>4.6892488813150148</c:v>
                </c:pt>
                <c:pt idx="116">
                  <c:v>4.6751033341617267</c:v>
                </c:pt>
                <c:pt idx="117">
                  <c:v>4.6610428730063527</c:v>
                </c:pt>
                <c:pt idx="118">
                  <c:v>4.647066732457608</c:v>
                </c:pt>
                <c:pt idx="119">
                  <c:v>4.6331741562768674</c:v>
                </c:pt>
                <c:pt idx="120">
                  <c:v>4.6193643972417657</c:v>
                </c:pt>
                <c:pt idx="121">
                  <c:v>4.6056367170122217</c:v>
                </c:pt>
                <c:pt idx="122">
                  <c:v>4.5919903859988516</c:v>
                </c:pt>
                <c:pt idx="123">
                  <c:v>4.5784246832337141</c:v>
                </c:pt>
                <c:pt idx="124">
                  <c:v>4.5649388962433353</c:v>
                </c:pt>
                <c:pt idx="125">
                  <c:v>4.5515323209239718</c:v>
                </c:pt>
                <c:pt idx="126">
                  <c:v>4.5382042614190699</c:v>
                </c:pt>
                <c:pt idx="127">
                  <c:v>4.5249540299988684</c:v>
                </c:pt>
                <c:pt idx="128">
                  <c:v>4.5117809469421024</c:v>
                </c:pt>
                <c:pt idx="129">
                  <c:v>4.4986843404197741</c:v>
                </c:pt>
                <c:pt idx="130">
                  <c:v>4.4856635463809331</c:v>
                </c:pt>
                <c:pt idx="131">
                  <c:v>4.4727179084404396</c:v>
                </c:pt>
                <c:pt idx="132">
                  <c:v>4.4598467777686688</c:v>
                </c:pt>
                <c:pt idx="133">
                  <c:v>4.4470495129831056</c:v>
                </c:pt>
                <c:pt idx="134">
                  <c:v>4.4343254800418093</c:v>
                </c:pt>
                <c:pt idx="135">
                  <c:v>4.4216740521386946</c:v>
                </c:pt>
                <c:pt idx="136">
                  <c:v>4.4090946096006043</c:v>
                </c:pt>
                <c:pt idx="137">
                  <c:v>4.3965865397861341</c:v>
                </c:pt>
                <c:pt idx="138">
                  <c:v>4.3841492369861736</c:v>
                </c:pt>
                <c:pt idx="139">
                  <c:v>4.3717821023261276</c:v>
                </c:pt>
                <c:pt idx="140">
                  <c:v>4.3594845436697964</c:v>
                </c:pt>
                <c:pt idx="141">
                  <c:v>4.3472559755248597</c:v>
                </c:pt>
                <c:pt idx="142">
                  <c:v>4.3350958189499647</c:v>
                </c:pt>
                <c:pt idx="143">
                  <c:v>4.3230035014633534</c:v>
                </c:pt>
                <c:pt idx="144">
                  <c:v>4.3109784569530243</c:v>
                </c:pt>
                <c:pt idx="145">
                  <c:v>4.2990201255883846</c:v>
                </c:pt>
                <c:pt idx="146">
                  <c:v>4.2871279537333677</c:v>
                </c:pt>
                <c:pt idx="147">
                  <c:v>4.2753013938609996</c:v>
                </c:pt>
                <c:pt idx="148">
                  <c:v>4.2635399044693596</c:v>
                </c:pt>
                <c:pt idx="149">
                  <c:v>4.2518429499989363</c:v>
                </c:pt>
                <c:pt idx="150">
                  <c:v>4.2402100007513335</c:v>
                </c:pt>
                <c:pt idx="151">
                  <c:v>4.2286405328093108</c:v>
                </c:pt>
                <c:pt idx="152">
                  <c:v>4.2171340279581289</c:v>
                </c:pt>
                <c:pt idx="153">
                  <c:v>4.205689973608175</c:v>
                </c:pt>
                <c:pt idx="154">
                  <c:v>4.1943078627188424</c:v>
                </c:pt>
                <c:pt idx="155">
                  <c:v>4.1829871937236502</c:v>
                </c:pt>
                <c:pt idx="156">
                  <c:v>4.1717274704565614</c:v>
                </c:pt>
                <c:pt idx="157">
                  <c:v>4.1605282020794965</c:v>
                </c:pt>
                <c:pt idx="158">
                  <c:v>4.14938890301101</c:v>
                </c:pt>
                <c:pt idx="159">
                  <c:v>4.1383090928561073</c:v>
                </c:pt>
                <c:pt idx="160">
                  <c:v>4.1272882963371842</c:v>
                </c:pt>
                <c:pt idx="161">
                  <c:v>4.1163260432260627</c:v>
                </c:pt>
                <c:pt idx="162">
                  <c:v>4.1054218682771193</c:v>
                </c:pt>
                <c:pt idx="163">
                  <c:v>4.0945753111614591</c:v>
                </c:pt>
                <c:pt idx="164">
                  <c:v>4.0837859164021406</c:v>
                </c:pt>
                <c:pt idx="165">
                  <c:v>4.0730532333104144</c:v>
                </c:pt>
                <c:pt idx="166">
                  <c:v>4.0623768159229687</c:v>
                </c:pt>
                <c:pt idx="167">
                  <c:v>4.0517562229401634</c:v>
                </c:pt>
                <c:pt idx="168">
                  <c:v>4.0411910176652208</c:v>
                </c:pt>
                <c:pt idx="169">
                  <c:v>4.030680767944375</c:v>
                </c:pt>
                <c:pt idx="170">
                  <c:v>4.0202250461079441</c:v>
                </c:pt>
                <c:pt idx="171">
                  <c:v>4.0098234289123216</c:v>
                </c:pt>
                <c:pt idx="172">
                  <c:v>3.9994754974828708</c:v>
                </c:pt>
                <c:pt idx="173">
                  <c:v>3.9891808372576896</c:v>
                </c:pt>
                <c:pt idx="174">
                  <c:v>3.9789390379322525</c:v>
                </c:pt>
                <c:pt idx="175">
                  <c:v>3.9687496934048978</c:v>
                </c:pt>
                <c:pt idx="176">
                  <c:v>3.9586124017231481</c:v>
                </c:pt>
                <c:pt idx="177">
                  <c:v>3.9485267650308598</c:v>
                </c:pt>
                <c:pt idx="178">
                  <c:v>3.9384923895161688</c:v>
                </c:pt>
                <c:pt idx="179">
                  <c:v>3.9285088853602339</c:v>
                </c:pt>
                <c:pt idx="180">
                  <c:v>3.9185758666867572</c:v>
                </c:pt>
                <c:pt idx="181">
                  <c:v>3.9086929515122635</c:v>
                </c:pt>
                <c:pt idx="182">
                  <c:v>3.8988597616971381</c:v>
                </c:pt>
                <c:pt idx="183">
                  <c:v>3.8890759228973959</c:v>
                </c:pt>
                <c:pt idx="184">
                  <c:v>3.8793410645171771</c:v>
                </c:pt>
                <c:pt idx="185">
                  <c:v>3.869654819661954</c:v>
                </c:pt>
                <c:pt idx="186">
                  <c:v>3.8600168250924347</c:v>
                </c:pt>
                <c:pt idx="187">
                  <c:v>3.8504267211791614</c:v>
                </c:pt>
                <c:pt idx="188">
                  <c:v>3.8408841518577752</c:v>
                </c:pt>
                <c:pt idx="189">
                  <c:v>3.83138876458495</c:v>
                </c:pt>
                <c:pt idx="190">
                  <c:v>3.8219402102949753</c:v>
                </c:pt>
                <c:pt idx="191">
                  <c:v>3.81253814335698</c:v>
                </c:pt>
                <c:pt idx="192">
                  <c:v>3.8031822215327913</c:v>
                </c:pt>
                <c:pt idx="193">
                  <c:v>3.7938721059354035</c:v>
                </c:pt>
                <c:pt idx="194">
                  <c:v>3.784607460988064</c:v>
                </c:pt>
                <c:pt idx="195">
                  <c:v>3.7753879543839526</c:v>
                </c:pt>
                <c:pt idx="196">
                  <c:v>3.7662132570464459</c:v>
                </c:pt>
                <c:pt idx="197">
                  <c:v>3.7570830430899695</c:v>
                </c:pt>
                <c:pt idx="198">
                  <c:v>3.7479969897814085</c:v>
                </c:pt>
                <c:pt idx="199">
                  <c:v>3.7389547775020802</c:v>
                </c:pt>
                <c:pt idx="200">
                  <c:v>3.7299560897102588</c:v>
                </c:pt>
                <c:pt idx="201">
                  <c:v>3.7210006129042315</c:v>
                </c:pt>
                <c:pt idx="202">
                  <c:v>3.7120880365858979</c:v>
                </c:pt>
                <c:pt idx="203">
                  <c:v>3.7032180532248802</c:v>
                </c:pt>
                <c:pt idx="204">
                  <c:v>3.6943903582231519</c:v>
                </c:pt>
                <c:pt idx="205">
                  <c:v>3.6856046498801724</c:v>
                </c:pt>
                <c:pt idx="206">
                  <c:v>3.6768606293585111</c:v>
                </c:pt>
                <c:pt idx="207">
                  <c:v>3.6681580006499703</c:v>
                </c:pt>
                <c:pt idx="208">
                  <c:v>3.659496470542178</c:v>
                </c:pt>
                <c:pt idx="209">
                  <c:v>3.6508757485856589</c:v>
                </c:pt>
                <c:pt idx="210">
                  <c:v>3.6422955470613689</c:v>
                </c:pt>
                <c:pt idx="211">
                  <c:v>3.633755580948681</c:v>
                </c:pt>
                <c:pt idx="212">
                  <c:v>3.6252555678938303</c:v>
                </c:pt>
                <c:pt idx="213">
                  <c:v>3.6167952281787921</c:v>
                </c:pt>
                <c:pt idx="214">
                  <c:v>3.6083742846905991</c:v>
                </c:pt>
                <c:pt idx="215">
                  <c:v>3.5999924628910858</c:v>
                </c:pt>
                <c:pt idx="216">
                  <c:v>3.5916494907870509</c:v>
                </c:pt>
                <c:pt idx="217">
                  <c:v>3.5833450989008377</c:v>
                </c:pt>
                <c:pt idx="218">
                  <c:v>3.5750790202413203</c:v>
                </c:pt>
                <c:pt idx="219">
                  <c:v>3.5668509902752872</c:v>
                </c:pt>
                <c:pt idx="220">
                  <c:v>3.5586607468992248</c:v>
                </c:pt>
                <c:pt idx="221">
                  <c:v>3.5505080304114833</c:v>
                </c:pt>
                <c:pt idx="222">
                  <c:v>3.5423925834848284</c:v>
                </c:pt>
                <c:pt idx="223">
                  <c:v>3.534314151139367</c:v>
                </c:pt>
                <c:pt idx="224">
                  <c:v>3.5262724807158414</c:v>
                </c:pt>
                <c:pt idx="225">
                  <c:v>3.5182673218492906</c:v>
                </c:pt>
                <c:pt idx="226">
                  <c:v>3.5102984264430632</c:v>
                </c:pt>
                <c:pt idx="227">
                  <c:v>3.5023655486431919</c:v>
                </c:pt>
                <c:pt idx="228">
                  <c:v>3.4944684448131058</c:v>
                </c:pt>
                <c:pt idx="229">
                  <c:v>3.486606873508689</c:v>
                </c:pt>
                <c:pt idx="230">
                  <c:v>3.4787805954536757</c:v>
                </c:pt>
                <c:pt idx="231">
                  <c:v>3.4709893735153696</c:v>
                </c:pt>
                <c:pt idx="232">
                  <c:v>3.4632329726806983</c:v>
                </c:pt>
                <c:pt idx="233">
                  <c:v>3.4555111600325805</c:v>
                </c:pt>
                <c:pt idx="234">
                  <c:v>3.4478237047266123</c:v>
                </c:pt>
                <c:pt idx="235">
                  <c:v>3.4401703779680632</c:v>
                </c:pt>
                <c:pt idx="236">
                  <c:v>3.4325509529891747</c:v>
                </c:pt>
                <c:pt idx="237">
                  <c:v>3.4249652050267678</c:v>
                </c:pt>
                <c:pt idx="238">
                  <c:v>3.4174129113001377</c:v>
                </c:pt>
                <c:pt idx="239">
                  <c:v>3.409893850989246</c:v>
                </c:pt>
                <c:pt idx="240">
                  <c:v>3.4024078052131999</c:v>
                </c:pt>
                <c:pt idx="241">
                  <c:v>3.3949545570090085</c:v>
                </c:pt>
                <c:pt idx="242">
                  <c:v>3.3875338913106283</c:v>
                </c:pt>
                <c:pt idx="243">
                  <c:v>3.3801455949282713</c:v>
                </c:pt>
                <c:pt idx="244">
                  <c:v>3.3727894565279919</c:v>
                </c:pt>
                <c:pt idx="245">
                  <c:v>3.3654652666115363</c:v>
                </c:pt>
                <c:pt idx="246">
                  <c:v>3.3581728174964516</c:v>
                </c:pt>
                <c:pt idx="247">
                  <c:v>3.3509119032964594</c:v>
                </c:pt>
                <c:pt idx="248">
                  <c:v>3.3436823199020762</c:v>
                </c:pt>
                <c:pt idx="249">
                  <c:v>3.3364838649614903</c:v>
                </c:pt>
                <c:pt idx="250">
                  <c:v>3.3293163378616808</c:v>
                </c:pt>
                <c:pt idx="251">
                  <c:v>3.3221795397097802</c:v>
                </c:pt>
                <c:pt idx="252">
                  <c:v>3.3150732733146788</c:v>
                </c:pt>
                <c:pt idx="253">
                  <c:v>3.307997343168863</c:v>
                </c:pt>
                <c:pt idx="254">
                  <c:v>3.3009515554304842</c:v>
                </c:pt>
                <c:pt idx="255">
                  <c:v>3.2939357179056588</c:v>
                </c:pt>
                <c:pt idx="256">
                  <c:v>3.2869496400309912</c:v>
                </c:pt>
                <c:pt idx="257">
                  <c:v>3.2799931328563225</c:v>
                </c:pt>
                <c:pt idx="258">
                  <c:v>3.2730660090276924</c:v>
                </c:pt>
                <c:pt idx="259">
                  <c:v>3.2661680827705211</c:v>
                </c:pt>
                <c:pt idx="260">
                  <c:v>3.2592991698730023</c:v>
                </c:pt>
                <c:pt idx="261">
                  <c:v>3.2524590876697008</c:v>
                </c:pt>
                <c:pt idx="262">
                  <c:v>3.2456476550253663</c:v>
                </c:pt>
                <c:pt idx="263">
                  <c:v>3.238864692318939</c:v>
                </c:pt>
                <c:pt idx="264">
                  <c:v>3.2321100214277627</c:v>
                </c:pt>
                <c:pt idx="265">
                  <c:v>3.2253834657119929</c:v>
                </c:pt>
                <c:pt idx="266">
                  <c:v>3.2186848499991951</c:v>
                </c:pt>
                <c:pt idx="267">
                  <c:v>3.2120140005691447</c:v>
                </c:pt>
                <c:pt idx="268">
                  <c:v>3.2053707451388052</c:v>
                </c:pt>
                <c:pt idx="269">
                  <c:v>3.1987549128474968</c:v>
                </c:pt>
                <c:pt idx="270">
                  <c:v>3.1921663342422502</c:v>
                </c:pt>
                <c:pt idx="271">
                  <c:v>3.1856048412633351</c:v>
                </c:pt>
                <c:pt idx="272">
                  <c:v>3.179070267229974</c:v>
                </c:pt>
                <c:pt idx="273">
                  <c:v>3.1725624468262281</c:v>
                </c:pt>
                <c:pt idx="274">
                  <c:v>3.1660812160870528</c:v>
                </c:pt>
                <c:pt idx="275">
                  <c:v>3.1596264123845312</c:v>
                </c:pt>
                <c:pt idx="276">
                  <c:v>3.1531978744142672</c:v>
                </c:pt>
                <c:pt idx="277">
                  <c:v>3.1467954421819542</c:v>
                </c:pt>
                <c:pt idx="278">
                  <c:v>3.140418956990096</c:v>
                </c:pt>
                <c:pt idx="279">
                  <c:v>3.1340682614248987</c:v>
                </c:pt>
                <c:pt idx="280">
                  <c:v>3.1277431993433149</c:v>
                </c:pt>
                <c:pt idx="281">
                  <c:v>3.1214436158602465</c:v>
                </c:pt>
                <c:pt idx="282">
                  <c:v>3.1151693573359043</c:v>
                </c:pt>
                <c:pt idx="283">
                  <c:v>3.1089202713633148</c:v>
                </c:pt>
                <c:pt idx="284">
                  <c:v>3.1026962067559807</c:v>
                </c:pt>
                <c:pt idx="285">
                  <c:v>3.0964970135356893</c:v>
                </c:pt>
                <c:pt idx="286">
                  <c:v>3.0903225429204633</c:v>
                </c:pt>
                <c:pt idx="287">
                  <c:v>3.0841726473126614</c:v>
                </c:pt>
                <c:pt idx="288">
                  <c:v>3.0780471802872142</c:v>
                </c:pt>
                <c:pt idx="289">
                  <c:v>3.0719459965800047</c:v>
                </c:pt>
                <c:pt idx="290">
                  <c:v>3.0658689520763849</c:v>
                </c:pt>
                <c:pt idx="291">
                  <c:v>3.0598159037998269</c:v>
                </c:pt>
                <c:pt idx="292">
                  <c:v>3.0537867099007139</c:v>
                </c:pt>
                <c:pt idx="293">
                  <c:v>3.0477812296452553</c:v>
                </c:pt>
                <c:pt idx="294">
                  <c:v>3.0417993234045384</c:v>
                </c:pt>
                <c:pt idx="295">
                  <c:v>3.0358408526437071</c:v>
                </c:pt>
                <c:pt idx="296">
                  <c:v>3.0299056799112658</c:v>
                </c:pt>
                <c:pt idx="297">
                  <c:v>3.0239936688285121</c:v>
                </c:pt>
                <c:pt idx="298">
                  <c:v>3.0181046840790895</c:v>
                </c:pt>
                <c:pt idx="299">
                  <c:v>3.0122385913986633</c:v>
                </c:pt>
                <c:pt idx="300">
                  <c:v>3.0063952575647188</c:v>
                </c:pt>
                <c:pt idx="301">
                  <c:v>3.0005745503864714</c:v>
                </c:pt>
                <c:pt idx="302">
                  <c:v>2.9947763386949031</c:v>
                </c:pt>
                <c:pt idx="303">
                  <c:v>2.9890004923329072</c:v>
                </c:pt>
                <c:pt idx="304">
                  <c:v>2.9832468821455485</c:v>
                </c:pt>
                <c:pt idx="305">
                  <c:v>2.9775153799704372</c:v>
                </c:pt>
                <c:pt idx="306">
                  <c:v>2.9718058586282119</c:v>
                </c:pt>
                <c:pt idx="307">
                  <c:v>2.9661181919131336</c:v>
                </c:pt>
                <c:pt idx="308">
                  <c:v>2.9604522545837866</c:v>
                </c:pt>
                <c:pt idx="309">
                  <c:v>2.9548079223538841</c:v>
                </c:pt>
                <c:pt idx="310">
                  <c:v>2.9491850718831825</c:v>
                </c:pt>
                <c:pt idx="311">
                  <c:v>2.9435835807684945</c:v>
                </c:pt>
                <c:pt idx="312">
                  <c:v>2.9380033275348101</c:v>
                </c:pt>
                <c:pt idx="313">
                  <c:v>2.9324441916265136</c:v>
                </c:pt>
                <c:pt idx="314">
                  <c:v>2.9269060533987012</c:v>
                </c:pt>
                <c:pt idx="315">
                  <c:v>2.9213887941086005</c:v>
                </c:pt>
                <c:pt idx="316">
                  <c:v>2.9158922959070788</c:v>
                </c:pt>
                <c:pt idx="317">
                  <c:v>2.9104164418302578</c:v>
                </c:pt>
                <c:pt idx="318">
                  <c:v>2.9049611157912132</c:v>
                </c:pt>
                <c:pt idx="319">
                  <c:v>2.8995262025717725</c:v>
                </c:pt>
                <c:pt idx="320">
                  <c:v>2.8941115878144026</c:v>
                </c:pt>
                <c:pt idx="321">
                  <c:v>2.888717158014189</c:v>
                </c:pt>
                <c:pt idx="322">
                  <c:v>2.8833428005109067</c:v>
                </c:pt>
                <c:pt idx="323">
                  <c:v>2.8779884034811745</c:v>
                </c:pt>
                <c:pt idx="324">
                  <c:v>2.8726538559306993</c:v>
                </c:pt>
                <c:pt idx="325">
                  <c:v>2.8673390476866096</c:v>
                </c:pt>
                <c:pt idx="326">
                  <c:v>2.8620438693898662</c:v>
                </c:pt>
                <c:pt idx="327">
                  <c:v>2.8567682124877649</c:v>
                </c:pt>
                <c:pt idx="328">
                  <c:v>2.8515119692265176</c:v>
                </c:pt>
                <c:pt idx="329">
                  <c:v>2.8462750326439159</c:v>
                </c:pt>
                <c:pt idx="330">
                  <c:v>2.841057296562076</c:v>
                </c:pt>
                <c:pt idx="331">
                  <c:v>2.8358586555802607</c:v>
                </c:pt>
                <c:pt idx="332">
                  <c:v>2.8306790050677852</c:v>
                </c:pt>
                <c:pt idx="333">
                  <c:v>2.8255182411569959</c:v>
                </c:pt>
                <c:pt idx="334">
                  <c:v>2.8203762607363281</c:v>
                </c:pt>
                <c:pt idx="335">
                  <c:v>2.8152529614434378</c:v>
                </c:pt>
                <c:pt idx="336">
                  <c:v>2.8101482416584087</c:v>
                </c:pt>
                <c:pt idx="337">
                  <c:v>2.8050620004970361</c:v>
                </c:pt>
                <c:pt idx="338">
                  <c:v>2.7999941378041777</c:v>
                </c:pt>
                <c:pt idx="339">
                  <c:v>2.794944554147182</c:v>
                </c:pt>
                <c:pt idx="340">
                  <c:v>2.7899131508093835</c:v>
                </c:pt>
                <c:pt idx="341">
                  <c:v>2.78489982978367</c:v>
                </c:pt>
                <c:pt idx="342">
                  <c:v>2.779904493766121</c:v>
                </c:pt>
                <c:pt idx="343">
                  <c:v>2.7749270461497089</c:v>
                </c:pt>
                <c:pt idx="344">
                  <c:v>2.7699673910180738</c:v>
                </c:pt>
                <c:pt idx="345">
                  <c:v>2.7650254331393622</c:v>
                </c:pt>
                <c:pt idx="346">
                  <c:v>2.7601010779601292</c:v>
                </c:pt>
              </c:numCache>
            </c:numRef>
          </c:xVal>
          <c:yVal>
            <c:numRef>
              <c:f>'NO2 Data'!$AA$5:$AA$351</c:f>
              <c:numCache>
                <c:formatCode>General</c:formatCode>
                <c:ptCount val="347"/>
                <c:pt idx="37">
                  <c:v>0.64203303262392253</c:v>
                </c:pt>
                <c:pt idx="38">
                  <c:v>0.61115694327171499</c:v>
                </c:pt>
                <c:pt idx="39">
                  <c:v>0.58247403715969892</c:v>
                </c:pt>
                <c:pt idx="40">
                  <c:v>0.55648479874510026</c:v>
                </c:pt>
                <c:pt idx="41">
                  <c:v>0.53359582065570632</c:v>
                </c:pt>
                <c:pt idx="42">
                  <c:v>0.51411963784859471</c:v>
                </c:pt>
                <c:pt idx="43">
                  <c:v>0.49827698132781106</c:v>
                </c:pt>
                <c:pt idx="44">
                  <c:v>0.48620093094982147</c:v>
                </c:pt>
                <c:pt idx="45">
                  <c:v>0.47794247250721283</c:v>
                </c:pt>
                <c:pt idx="46">
                  <c:v>0.47347701527186514</c:v>
                </c:pt>
                <c:pt idx="47">
                  <c:v>0.47271149342041818</c:v>
                </c:pt>
                <c:pt idx="48">
                  <c:v>0.47549174981633963</c:v>
                </c:pt>
                <c:pt idx="49">
                  <c:v>0.48160997620368423</c:v>
                </c:pt>
                <c:pt idx="50">
                  <c:v>0.49081205418560681</c:v>
                </c:pt>
                <c:pt idx="51">
                  <c:v>0.50280470223913654</c:v>
                </c:pt>
                <c:pt idx="52">
                  <c:v>0.5172623828786399</c:v>
                </c:pt>
                <c:pt idx="53">
                  <c:v>0.5338339598011449</c:v>
                </c:pt>
                <c:pt idx="54">
                  <c:v>0.55214911754443874</c:v>
                </c:pt>
                <c:pt idx="55">
                  <c:v>0.57182456695693717</c:v>
                </c:pt>
                <c:pt idx="56">
                  <c:v>0.59247006040840577</c:v>
                </c:pt>
                <c:pt idx="57">
                  <c:v>0.6136942333881763</c:v>
                </c:pt>
                <c:pt idx="58">
                  <c:v>0.63511027635606665</c:v>
                </c:pt>
                <c:pt idx="59">
                  <c:v>0.65634142482985924</c:v>
                </c:pt>
                <c:pt idx="60">
                  <c:v>0.67702623893118674</c:v>
                </c:pt>
                <c:pt idx="61">
                  <c:v>0.69682362788898766</c:v>
                </c:pt>
                <c:pt idx="62">
                  <c:v>0.71541756185794969</c:v>
                </c:pt>
                <c:pt idx="63">
                  <c:v>0.73252140397257237</c:v>
                </c:pt>
                <c:pt idx="64">
                  <c:v>0.74788179052386317</c:v>
                </c:pt>
                <c:pt idx="65">
                  <c:v>0.76128198680723447</c:v>
                </c:pt>
                <c:pt idx="66">
                  <c:v>0.77254465047696153</c:v>
                </c:pt>
                <c:pt idx="67">
                  <c:v>0.78153394277444754</c:v>
                </c:pt>
                <c:pt idx="68">
                  <c:v>0.78815694015593762</c:v>
                </c:pt>
                <c:pt idx="69">
                  <c:v>0.79236431383819983</c:v>
                </c:pt>
                <c:pt idx="70">
                  <c:v>0.79415026171732739</c:v>
                </c:pt>
                <c:pt idx="71">
                  <c:v>0.79355169506940093</c:v>
                </c:pt>
                <c:pt idx="72">
                  <c:v>0.79064670050929464</c:v>
                </c:pt>
                <c:pt idx="73">
                  <c:v>0.78555231503567047</c:v>
                </c:pt>
                <c:pt idx="74">
                  <c:v>0.77842166790547307</c:v>
                </c:pt>
                <c:pt idx="75">
                  <c:v>0.76944055697817071</c:v>
                </c:pt>
                <c:pt idx="76">
                  <c:v>0.75882353861551066</c:v>
                </c:pt>
                <c:pt idx="77">
                  <c:v>0.74680961894151199</c:v>
                </c:pt>
                <c:pt idx="78">
                  <c:v>0.73365764013339463</c:v>
                </c:pt>
                <c:pt idx="79">
                  <c:v>0.71964145843806082</c:v>
                </c:pt>
                <c:pt idx="80">
                  <c:v>0.70504501092032568</c:v>
                </c:pt>
                <c:pt idx="81">
                  <c:v>0.69015736577255216</c:v>
                </c:pt>
                <c:pt idx="82">
                  <c:v>0.6752678466477221</c:v>
                </c:pt>
                <c:pt idx="83">
                  <c:v>0.66066131526107308</c:v>
                </c:pt>
                <c:pt idx="84">
                  <c:v>0.64661368880566683</c:v>
                </c:pt>
                <c:pt idx="85">
                  <c:v>0.63338775991413898</c:v>
                </c:pt>
                <c:pt idx="86">
                  <c:v>0.62122937732568129</c:v>
                </c:pt>
                <c:pt idx="87">
                  <c:v>0.61036403541299322</c:v>
                </c:pt>
                <c:pt idx="88">
                  <c:v>0.6009939105761718</c:v>
                </c:pt>
                <c:pt idx="89">
                  <c:v>0.593295372469264</c:v>
                </c:pt>
                <c:pt idx="90">
                  <c:v>0.58741698829152234</c:v>
                </c:pt>
                <c:pt idx="91">
                  <c:v>0.58347802911029611</c:v>
                </c:pt>
                <c:pt idx="92">
                  <c:v>0.58156747850454071</c:v>
                </c:pt>
                <c:pt idx="93">
                  <c:v>0.58174353581133498</c:v>
                </c:pt>
                <c:pt idx="94">
                  <c:v>0.58403359897607487</c:v>
                </c:pt>
                <c:pt idx="95">
                  <c:v>0.58843470548174015</c:v>
                </c:pt>
                <c:pt idx="96">
                  <c:v>0.5949144040748976</c:v>
                </c:pt>
                <c:pt idx="97">
                  <c:v>0.60341202501801949</c:v>
                </c:pt>
                <c:pt idx="98">
                  <c:v>0.61384031237003822</c:v>
                </c:pt>
                <c:pt idx="99">
                  <c:v>0.62608737831862571</c:v>
                </c:pt>
                <c:pt idx="100">
                  <c:v>0.64001893684339328</c:v>
                </c:pt>
                <c:pt idx="101">
                  <c:v>0.65548077196424515</c:v>
                </c:pt>
                <c:pt idx="102">
                  <c:v>0.67230139450659387</c:v>
                </c:pt>
                <c:pt idx="103">
                  <c:v>0.69029484067958047</c:v>
                </c:pt>
                <c:pt idx="104">
                  <c:v>0.70926356579431593</c:v>
                </c:pt>
                <c:pt idx="105">
                  <c:v>0.72900138712665119</c:v>
                </c:pt>
                <c:pt idx="106">
                  <c:v>0.74929643122489742</c:v>
                </c:pt>
                <c:pt idx="107">
                  <c:v>0.76993404284701261</c:v>
                </c:pt>
                <c:pt idx="108">
                  <c:v>0.79069961514432541</c:v>
                </c:pt>
                <c:pt idx="109">
                  <c:v>0.8113813036440426</c:v>
                </c:pt>
                <c:pt idx="110">
                  <c:v>0.83177258996722692</c:v>
                </c:pt>
                <c:pt idx="111">
                  <c:v>0.8516746649904291</c:v>
                </c:pt>
                <c:pt idx="112">
                  <c:v>0.87089860525049489</c:v>
                </c:pt>
                <c:pt idx="113">
                  <c:v>0.88926732072869297</c:v>
                </c:pt>
                <c:pt idx="114">
                  <c:v>0.90661725665401127</c:v>
                </c:pt>
                <c:pt idx="115">
                  <c:v>0.92279983655558606</c:v>
                </c:pt>
                <c:pt idx="116">
                  <c:v>0.93768263838881927</c:v>
                </c:pt>
                <c:pt idx="117">
                  <c:v>0.95115030007892865</c:v>
                </c:pt>
                <c:pt idx="118">
                  <c:v>0.96310515519167383</c:v>
                </c:pt>
                <c:pt idx="119">
                  <c:v>0.97346760358277129</c:v>
                </c:pt>
                <c:pt idx="120">
                  <c:v>0.98217622572910557</c:v>
                </c:pt>
                <c:pt idx="121">
                  <c:v>0.9891876529501108</c:v>
                </c:pt>
                <c:pt idx="122">
                  <c:v>0.99447620883897947</c:v>
                </c:pt>
                <c:pt idx="123">
                  <c:v>0.99803333990324172</c:v>
                </c:pt>
                <c:pt idx="124">
                  <c:v>0.99986685563743238</c:v>
                </c:pt>
                <c:pt idx="125">
                  <c:v>1</c:v>
                </c:pt>
                <c:pt idx="126">
                  <c:v>0.99847037753914192</c:v>
                </c:pt>
                <c:pt idx="127">
                  <c:v>0.9953287582123419</c:v>
                </c:pt>
                <c:pt idx="128">
                  <c:v>0.99063778528716828</c:v>
                </c:pt>
                <c:pt idx="129">
                  <c:v>0.98447061062036201</c:v>
                </c:pt>
                <c:pt idx="130">
                  <c:v>0.97690948111884401</c:v>
                </c:pt>
                <c:pt idx="131">
                  <c:v>0.96804429932707714</c:v>
                </c:pt>
                <c:pt idx="132">
                  <c:v>0.95797117990263037</c:v>
                </c:pt>
                <c:pt idx="133">
                  <c:v>0.94679102228082135</c:v>
                </c:pt>
                <c:pt idx="134">
                  <c:v>0.93460811813770872</c:v>
                </c:pt>
                <c:pt idx="135">
                  <c:v>0.9215288103871766</c:v>
                </c:pt>
                <c:pt idx="136">
                  <c:v>0.907660218440697</c:v>
                </c:pt>
                <c:pt idx="137">
                  <c:v>0.89310904236415511</c:v>
                </c:pt>
                <c:pt idx="138">
                  <c:v>0.87798045643056111</c:v>
                </c:pt>
                <c:pt idx="139">
                  <c:v>0.86237710043102311</c:v>
                </c:pt>
                <c:pt idx="140">
                  <c:v>0.84639817500835912</c:v>
                </c:pt>
                <c:pt idx="141">
                  <c:v>0.83013864525107373</c:v>
                </c:pt>
                <c:pt idx="142">
                  <c:v>0.81368855486004055</c:v>
                </c:pt>
                <c:pt idx="143">
                  <c:v>0.79713245140093869</c:v>
                </c:pt>
                <c:pt idx="144">
                  <c:v>0.78054892150190602</c:v>
                </c:pt>
                <c:pt idx="145">
                  <c:v>0.76401023336359009</c:v>
                </c:pt>
                <c:pt idx="146">
                  <c:v>0.74758208262878978</c:v>
                </c:pt>
                <c:pt idx="147">
                  <c:v>0.73132343651713061</c:v>
                </c:pt>
                <c:pt idx="148">
                  <c:v>0.71528647016997293</c:v>
                </c:pt>
                <c:pt idx="149">
                  <c:v>0.6995165883703548</c:v>
                </c:pt>
                <c:pt idx="150">
                  <c:v>0.68405252519849435</c:v>
                </c:pt>
                <c:pt idx="151">
                  <c:v>0.66892651374785783</c:v>
                </c:pt>
                <c:pt idx="152">
                  <c:v>0.65416451775097195</c:v>
                </c:pt>
                <c:pt idx="153">
                  <c:v>0.63978651683658128</c:v>
                </c:pt>
                <c:pt idx="154">
                  <c:v>0.62580683714811525</c:v>
                </c:pt>
                <c:pt idx="155">
                  <c:v>0.61223451918355332</c:v>
                </c:pt>
                <c:pt idx="156">
                  <c:v>0.59907371495481521</c:v>
                </c:pt>
                <c:pt idx="157">
                  <c:v>0.58632410689542303</c:v>
                </c:pt>
                <c:pt idx="158">
                  <c:v>0.5739813413543281</c:v>
                </c:pt>
                <c:pt idx="159">
                  <c:v>0.56203746998648985</c:v>
                </c:pt>
                <c:pt idx="160">
                  <c:v>0.55048139287328013</c:v>
                </c:pt>
                <c:pt idx="161">
                  <c:v>0.5392992977648231</c:v>
                </c:pt>
                <c:pt idx="162">
                  <c:v>0.52847509041962215</c:v>
                </c:pt>
                <c:pt idx="163">
                  <c:v>0.5179908116124462</c:v>
                </c:pt>
                <c:pt idx="164">
                  <c:v>0.50782703697980591</c:v>
                </c:pt>
                <c:pt idx="165">
                  <c:v>0.4979632564633889</c:v>
                </c:pt>
                <c:pt idx="166">
                  <c:v>0.48837823068796943</c:v>
                </c:pt>
                <c:pt idx="167">
                  <c:v>0.47905032216463278</c:v>
                </c:pt>
                <c:pt idx="168">
                  <c:v>0.46995779973649682</c:v>
                </c:pt>
                <c:pt idx="169">
                  <c:v>0.46107911517794004</c:v>
                </c:pt>
                <c:pt idx="170">
                  <c:v>0.45239315131626839</c:v>
                </c:pt>
                <c:pt idx="171">
                  <c:v>0.44387944146371822</c:v>
                </c:pt>
                <c:pt idx="172">
                  <c:v>0.43551836032578634</c:v>
                </c:pt>
                <c:pt idx="173">
                  <c:v>0.42729128688900864</c:v>
                </c:pt>
                <c:pt idx="174">
                  <c:v>0.41918074008602235</c:v>
                </c:pt>
                <c:pt idx="175">
                  <c:v>0.41117048828956793</c:v>
                </c:pt>
                <c:pt idx="176">
                  <c:v>0.40324563390053225</c:v>
                </c:pt>
                <c:pt idx="177">
                  <c:v>0.39539267446953102</c:v>
                </c:pt>
                <c:pt idx="178">
                  <c:v>0.38759954192932206</c:v>
                </c:pt>
                <c:pt idx="179">
                  <c:v>0.37985562161829117</c:v>
                </c:pt>
                <c:pt idx="180">
                  <c:v>0.37215175284584512</c:v>
                </c:pt>
                <c:pt idx="181">
                  <c:v>0.36448021279173326</c:v>
                </c:pt>
                <c:pt idx="182">
                  <c:v>0.35683468554565606</c:v>
                </c:pt>
                <c:pt idx="183">
                  <c:v>0.34921021808352037</c:v>
                </c:pt>
                <c:pt idx="184">
                  <c:v>0.34160316494602289</c:v>
                </c:pt>
                <c:pt idx="185">
                  <c:v>0.33401112333557437</c:v>
                </c:pt>
                <c:pt idx="186">
                  <c:v>0.32643286028271312</c:v>
                </c:pt>
                <c:pt idx="187">
                  <c:v>0.31886823345480114</c:v>
                </c:pt>
                <c:pt idx="188">
                  <c:v>0.31131810709117069</c:v>
                </c:pt>
                <c:pt idx="189">
                  <c:v>0.30378426445181528</c:v>
                </c:pt>
                <c:pt idx="190">
                  <c:v>0.29626931806353174</c:v>
                </c:pt>
                <c:pt idx="191">
                  <c:v>0.28877661894036749</c:v>
                </c:pt>
                <c:pt idx="192">
                  <c:v>0.28131016584562279</c:v>
                </c:pt>
                <c:pt idx="193">
                  <c:v>0.27387451555256542</c:v>
                </c:pt>
                <c:pt idx="194">
                  <c:v>0.26647469495175446</c:v>
                </c:pt>
                <c:pt idx="195">
                  <c:v>0.25911611574544002</c:v>
                </c:pt>
                <c:pt idx="196">
                  <c:v>0.25180449236561786</c:v>
                </c:pt>
                <c:pt idx="197">
                  <c:v>0.24454576365185646</c:v>
                </c:pt>
                <c:pt idx="198">
                  <c:v>0.23734601873022432</c:v>
                </c:pt>
                <c:pt idx="199">
                  <c:v>0.23021142744421721</c:v>
                </c:pt>
                <c:pt idx="200">
                  <c:v>0.22314817560508374</c:v>
                </c:pt>
                <c:pt idx="201">
                  <c:v>0.21616240525060251</c:v>
                </c:pt>
                <c:pt idx="202">
                  <c:v>0.20926016003042219</c:v>
                </c:pt>
                <c:pt idx="203">
                  <c:v>0.20244733577064247</c:v>
                </c:pt>
                <c:pt idx="204">
                  <c:v>0.19572963621231537</c:v>
                </c:pt>
                <c:pt idx="205">
                  <c:v>0.18911253386623761</c:v>
                </c:pt>
                <c:pt idx="206">
                  <c:v>0.18260123588091925</c:v>
                </c:pt>
                <c:pt idx="207">
                  <c:v>0.17620065478089331</c:v>
                </c:pt>
                <c:pt idx="208">
                  <c:v>0.16991538389884106</c:v>
                </c:pt>
                <c:pt idx="209">
                  <c:v>0.1637496772969261</c:v>
                </c:pt>
                <c:pt idx="210">
                  <c:v>0.15770743394942338</c:v>
                </c:pt>
                <c:pt idx="211">
                  <c:v>0.15179218594111674</c:v>
                </c:pt>
                <c:pt idx="212">
                  <c:v>0.14600709042196694</c:v>
                </c:pt>
                <c:pt idx="213">
                  <c:v>0.14035492504936117</c:v>
                </c:pt>
                <c:pt idx="214">
                  <c:v>0.13483808664353397</c:v>
                </c:pt>
                <c:pt idx="215">
                  <c:v>0.12945859277946251</c:v>
                </c:pt>
                <c:pt idx="216">
                  <c:v>0.12421808603942266</c:v>
                </c:pt>
                <c:pt idx="217">
                  <c:v>0.11911784065358447</c:v>
                </c:pt>
                <c:pt idx="218">
                  <c:v>0.11415877126215337</c:v>
                </c:pt>
                <c:pt idx="219">
                  <c:v>0.10934144353990786</c:v>
                </c:pt>
                <c:pt idx="220">
                  <c:v>0.10466608643367327</c:v>
                </c:pt>
                <c:pt idx="221">
                  <c:v>0.10013260577404239</c:v>
                </c:pt>
                <c:pt idx="222">
                  <c:v>9.5740599034425819E-2</c:v>
                </c:pt>
                <c:pt idx="223">
                  <c:v>9.148937102350424E-2</c:v>
                </c:pt>
                <c:pt idx="224">
                  <c:v>8.7377950310399105E-2</c:v>
                </c:pt>
                <c:pt idx="225">
                  <c:v>8.3405106195750672E-2</c:v>
                </c:pt>
                <c:pt idx="226">
                  <c:v>7.956936605607938E-2</c:v>
                </c:pt>
                <c:pt idx="227">
                  <c:v>7.5869032902566247E-2</c:v>
                </c:pt>
                <c:pt idx="228">
                  <c:v>7.2302203009997831E-2</c:v>
                </c:pt>
                <c:pt idx="229">
                  <c:v>6.8866783484753877E-2</c:v>
                </c:pt>
                <c:pt idx="230">
                  <c:v>6.5560509654798274E-2</c:v>
                </c:pt>
                <c:pt idx="231">
                  <c:v>6.2380962177410938E-2</c:v>
                </c:pt>
                <c:pt idx="232">
                  <c:v>5.9325583772896415E-2</c:v>
                </c:pt>
                <c:pt idx="233">
                  <c:v>5.639169550483665E-2</c:v>
                </c:pt>
                <c:pt idx="234">
                  <c:v>5.3576512538489107E-2</c:v>
                </c:pt>
                <c:pt idx="235">
                  <c:v>5.0877159319927624E-2</c:v>
                </c:pt>
                <c:pt idx="236">
                  <c:v>4.8290684128568337E-2</c:v>
                </c:pt>
                <c:pt idx="237">
                  <c:v>4.5814072964922792E-2</c:v>
                </c:pt>
                <c:pt idx="238">
                  <c:v>4.3444262744401649E-2</c:v>
                </c:pt>
                <c:pt idx="239">
                  <c:v>4.1178153775712455E-2</c:v>
                </c:pt>
                <c:pt idx="240">
                  <c:v>3.9012621509912408E-2</c:v>
                </c:pt>
                <c:pt idx="241">
                  <c:v>3.6944527552568919E-2</c:v>
                </c:pt>
                <c:pt idx="242">
                  <c:v>3.4970729937752548E-2</c:v>
                </c:pt>
                <c:pt idx="243">
                  <c:v>3.3088092667605672E-2</c:v>
                </c:pt>
                <c:pt idx="244">
                  <c:v>3.1293494526188598E-2</c:v>
                </c:pt>
                <c:pt idx="245">
                  <c:v>2.9583837180350035E-2</c:v>
                </c:pt>
                <c:pt idx="246">
                  <c:v>2.7956052583946227E-2</c:v>
                </c:pt>
                <c:pt idx="247">
                  <c:v>2.6407109704932791E-2</c:v>
                </c:pt>
                <c:pt idx="248">
                  <c:v>2.4934020597313887E-2</c:v>
                </c:pt>
                <c:pt idx="249">
                  <c:v>2.3533845842189764E-2</c:v>
                </c:pt>
                <c:pt idx="250">
                  <c:v>2.2203699383796422E-2</c:v>
                </c:pt>
                <c:pt idx="251">
                  <c:v>2.0940752787895586E-2</c:v>
                </c:pt>
                <c:pt idx="252">
                  <c:v>1.9742238950755803E-2</c:v>
                </c:pt>
                <c:pt idx="253">
                  <c:v>1.8605455287712916E-2</c:v>
                </c:pt>
                <c:pt idx="254">
                  <c:v>1.7527766430743292E-2</c:v>
                </c:pt>
                <c:pt idx="255">
                  <c:v>1.6506606464588902E-2</c:v>
                </c:pt>
                <c:pt idx="256">
                  <c:v>1.5539480730799755E-2</c:v>
                </c:pt>
                <c:pt idx="257">
                  <c:v>1.4623967229006331E-2</c:v>
                </c:pt>
                <c:pt idx="258">
                  <c:v>1.3757717644063042E-2</c:v>
                </c:pt>
                <c:pt idx="259">
                  <c:v>1.293845802715274E-2</c:v>
                </c:pt>
                <c:pt idx="260">
                  <c:v>1.2163989158308366E-2</c:v>
                </c:pt>
                <c:pt idx="261">
                  <c:v>1.1432186616872059E-2</c:v>
                </c:pt>
                <c:pt idx="262">
                  <c:v>1.0741000585400604E-2</c:v>
                </c:pt>
                <c:pt idx="263">
                  <c:v>1.0088455411726311E-2</c:v>
                </c:pt>
                <c:pt idx="264">
                  <c:v>9.4726489526746841E-3</c:v>
                </c:pt>
                <c:pt idx="265">
                  <c:v>8.8917517218007856E-3</c:v>
                </c:pt>
                <c:pt idx="266">
                  <c:v>8.3440058625778597E-3</c:v>
                </c:pt>
                <c:pt idx="267">
                  <c:v>7.8277239670378335E-3</c:v>
                </c:pt>
                <c:pt idx="268">
                  <c:v>7.3412877589878935E-3</c:v>
                </c:pt>
                <c:pt idx="269">
                  <c:v>6.8831466595763828E-3</c:v>
                </c:pt>
                <c:pt idx="270">
                  <c:v>6.4518162519397824E-3</c:v>
                </c:pt>
                <c:pt idx="271">
                  <c:v>6.0458766605456168E-3</c:v>
                </c:pt>
                <c:pt idx="272">
                  <c:v>5.6639708596309723E-3</c:v>
                </c:pt>
                <c:pt idx="273">
                  <c:v>5.3048029242383152E-3</c:v>
                </c:pt>
                <c:pt idx="274">
                  <c:v>4.9671362362332487E-3</c:v>
                </c:pt>
                <c:pt idx="275">
                  <c:v>4.6497916565568648E-3</c:v>
                </c:pt>
                <c:pt idx="276">
                  <c:v>4.3516456743237942E-3</c:v>
                </c:pt>
                <c:pt idx="277">
                  <c:v>4.0716285421091951E-3</c:v>
                </c:pt>
                <c:pt idx="278">
                  <c:v>3.8087224061037501E-3</c:v>
                </c:pt>
                <c:pt idx="279">
                  <c:v>3.5619594389554201E-3</c:v>
                </c:pt>
                <c:pt idx="280">
                  <c:v>3.3304199822411997E-3</c:v>
                </c:pt>
                <c:pt idx="281">
                  <c:v>3.1132307048933028E-3</c:v>
                </c:pt>
                <c:pt idx="282">
                  <c:v>2.9095627830362748E-3</c:v>
                </c:pt>
                <c:pt idx="283">
                  <c:v>2.7186301062839973E-3</c:v>
                </c:pt>
                <c:pt idx="284">
                  <c:v>2.5396875146323598E-3</c:v>
                </c:pt>
                <c:pt idx="285">
                  <c:v>2.3720290697739426E-3</c:v>
                </c:pt>
                <c:pt idx="286">
                  <c:v>2.2149863639893685E-3</c:v>
                </c:pt>
                <c:pt idx="287">
                  <c:v>2.0679268692718809E-3</c:v>
                </c:pt>
                <c:pt idx="288">
                  <c:v>1.9302523289945392E-3</c:v>
                </c:pt>
                <c:pt idx="289">
                  <c:v>1.8013971939765999E-3</c:v>
                </c:pt>
                <c:pt idx="290">
                  <c:v>1.6808271042245335E-3</c:v>
                </c:pt>
                <c:pt idx="291">
                  <c:v>1.5680374177061418E-3</c:v>
                </c:pt>
                <c:pt idx="292">
                  <c:v>1.4625517867238036E-3</c:v>
                </c:pt>
                <c:pt idx="293">
                  <c:v>1.3639207824981585E-3</c:v>
                </c:pt>
                <c:pt idx="294">
                  <c:v>1.2717205682112795E-3</c:v>
                </c:pt>
                <c:pt idx="295">
                  <c:v>1.1855516204489604E-3</c:v>
                </c:pt>
                <c:pt idx="296">
                  <c:v>1.105037498921362E-3</c:v>
                </c:pt>
                <c:pt idx="297">
                  <c:v>1.0298236640393888E-3</c:v>
                </c:pt>
                <c:pt idx="298">
                  <c:v>9.5957634180340271E-4</c:v>
                </c:pt>
                <c:pt idx="299">
                  <c:v>8.9398143540806612E-4</c:v>
                </c:pt>
                <c:pt idx="300">
                  <c:v>8.3274348259728759E-4</c:v>
                </c:pt>
                <c:pt idx="301">
                  <c:v>7.7558465802966521E-4</c:v>
                </c:pt>
                <c:pt idx="302">
                  <c:v>7.2224381956765291E-4</c:v>
                </c:pt>
                <c:pt idx="303">
                  <c:v>6.7247559735839687E-4</c:v>
                </c:pt>
                <c:pt idx="304">
                  <c:v>6.2604952477795476E-4</c:v>
                </c:pt>
                <c:pt idx="305">
                  <c:v>5.8274920975213539E-4</c:v>
                </c:pt>
                <c:pt idx="306">
                  <c:v>5.423715455256709E-4</c:v>
                </c:pt>
                <c:pt idx="307">
                  <c:v>5.047259593929592E-4</c:v>
                </c:pt>
                <c:pt idx="308">
                  <c:v>4.6963369826586603E-4</c:v>
                </c:pt>
                <c:pt idx="309">
                  <c:v>4.3692714968993611E-4</c:v>
                </c:pt>
                <c:pt idx="310">
                  <c:v>4.0644919713167288E-4</c:v>
                </c:pt>
                <c:pt idx="311">
                  <c:v>3.7805260808031281E-4</c:v>
                </c:pt>
                <c:pt idx="312">
                  <c:v>3.5159945386222582E-4</c:v>
                </c:pt>
                <c:pt idx="313">
                  <c:v>3.2696055976419469E-4</c:v>
                </c:pt>
                <c:pt idx="314">
                  <c:v>3.0401498428068936E-4</c:v>
                </c:pt>
                <c:pt idx="315">
                  <c:v>2.8264952620214034E-4</c:v>
                </c:pt>
                <c:pt idx="316">
                  <c:v>2.6275825838196928E-4</c:v>
                </c:pt>
                <c:pt idx="317">
                  <c:v>2.4424208697485086E-4</c:v>
                </c:pt>
                <c:pt idx="318">
                  <c:v>2.2700833496886911E-4</c:v>
                </c:pt>
                <c:pt idx="319">
                  <c:v>2.109703489247963E-4</c:v>
                </c:pt>
                <c:pt idx="320">
                  <c:v>1.96047127820627E-4</c:v>
                </c:pt>
                <c:pt idx="321">
                  <c:v>1.8216297289950082E-4</c:v>
                </c:pt>
                <c:pt idx="322">
                  <c:v>1.6924715753990059E-4</c:v>
                </c:pt>
                <c:pt idx="323">
                  <c:v>1.5723361618210442E-4</c:v>
                </c:pt>
                <c:pt idx="324">
                  <c:v>1.4606065123921481E-4</c:v>
                </c:pt>
                <c:pt idx="325">
                  <c:v>1.3567065723051321E-4</c:v>
                </c:pt>
                <c:pt idx="326">
                  <c:v>1.2600986109565065E-4</c:v>
                </c:pt>
                <c:pt idx="327">
                  <c:v>1.1702807795761181E-4</c:v>
                </c:pt>
                <c:pt idx="328">
                  <c:v>1.0867848146654409E-4</c:v>
                </c:pt>
                <c:pt idx="329">
                  <c:v>1.0091738793956067E-4</c:v>
                </c:pt>
                <c:pt idx="330">
                  <c:v>9.3704053534266669E-5</c:v>
                </c:pt>
                <c:pt idx="331">
                  <c:v>8.700048381451158E-5</c:v>
                </c:pt>
                <c:pt idx="332">
                  <c:v>8.0771254938569973E-5</c:v>
                </c:pt>
                <c:pt idx="333">
                  <c:v>7.4983345858441547E-5</c:v>
                </c:pt>
                <c:pt idx="334">
                  <c:v>6.9605980918960542E-5</c:v>
                </c:pt>
                <c:pt idx="335">
                  <c:v>6.4610482230311042E-5</c:v>
                </c:pt>
                <c:pt idx="336">
                  <c:v>5.9970131293203092E-5</c:v>
                </c:pt>
                <c:pt idx="337">
                  <c:v>5.5660039318229064E-5</c:v>
                </c:pt>
                <c:pt idx="338">
                  <c:v>5.1657025726202368E-5</c:v>
                </c:pt>
                <c:pt idx="339">
                  <c:v>4.793950437665637E-5</c:v>
                </c:pt>
                <c:pt idx="340">
                  <c:v>4.4487377049040816E-5</c:v>
                </c:pt>
                <c:pt idx="341">
                  <c:v>4.1281933708699469E-5</c:v>
                </c:pt>
                <c:pt idx="342">
                  <c:v>3.8305759240653942E-5</c:v>
                </c:pt>
                <c:pt idx="343">
                  <c:v>3.5542646175730537E-5</c:v>
                </c:pt>
                <c:pt idx="344">
                  <c:v>3.2977513061866727E-5</c:v>
                </c:pt>
                <c:pt idx="345">
                  <c:v>3.0596328201357045E-5</c:v>
                </c:pt>
                <c:pt idx="346">
                  <c:v>2.8386038316310681E-5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722-4F7D-9BE8-2E6B3BBF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'NO2 Data'!$T$5:$T$186</c15:sqref>
                        </c15:formulaRef>
                      </c:ext>
                    </c:extLst>
                    <c:numCache>
                      <c:formatCode>General</c:formatCode>
                      <c:ptCount val="182"/>
                      <c:pt idx="0">
                        <c:v>2.2682844383416798</c:v>
                      </c:pt>
                      <c:pt idx="1">
                        <c:v>2.3390005533610498</c:v>
                      </c:pt>
                      <c:pt idx="2">
                        <c:v>2.4097084688920201</c:v>
                      </c:pt>
                      <c:pt idx="3">
                        <c:v>2.4804253293194298</c:v>
                      </c:pt>
                      <c:pt idx="4">
                        <c:v>2.5511377172986198</c:v>
                      </c:pt>
                      <c:pt idx="5">
                        <c:v>2.62184563282959</c:v>
                      </c:pt>
                      <c:pt idx="6">
                        <c:v>2.6925669657052098</c:v>
                      </c:pt>
                      <c:pt idx="7">
                        <c:v>2.76329649806924</c:v>
                      </c:pt>
                      <c:pt idx="8">
                        <c:v>2.8340334845136401</c:v>
                      </c:pt>
                      <c:pt idx="9">
                        <c:v>2.9048077413598601</c:v>
                      </c:pt>
                      <c:pt idx="10">
                        <c:v>2.9756110691195099</c:v>
                      </c:pt>
                      <c:pt idx="11">
                        <c:v>3.04646657544171</c:v>
                      </c:pt>
                      <c:pt idx="12">
                        <c:v>3.11093410053692</c:v>
                      </c:pt>
                      <c:pt idx="13">
                        <c:v>3.1625407694850902</c:v>
                      </c:pt>
                      <c:pt idx="14">
                        <c:v>3.2044975516383301</c:v>
                      </c:pt>
                      <c:pt idx="15">
                        <c:v>3.24324150091936</c:v>
                      </c:pt>
                      <c:pt idx="16">
                        <c:v>3.2819950162702001</c:v>
                      </c:pt>
                      <c:pt idx="17">
                        <c:v>3.32075809769084</c:v>
                      </c:pt>
                      <c:pt idx="18">
                        <c:v>3.3595252788556902</c:v>
                      </c:pt>
                      <c:pt idx="19">
                        <c:v>3.3982924600205302</c:v>
                      </c:pt>
                      <c:pt idx="20">
                        <c:v>3.4370596411853702</c:v>
                      </c:pt>
                      <c:pt idx="21">
                        <c:v>3.4758117899548102</c:v>
                      </c:pt>
                      <c:pt idx="22">
                        <c:v>3.5145680384684499</c:v>
                      </c:pt>
                      <c:pt idx="23">
                        <c:v>3.5533201872378899</c:v>
                      </c:pt>
                      <c:pt idx="24">
                        <c:v>3.5920778023329301</c:v>
                      </c:pt>
                      <c:pt idx="25">
                        <c:v>3.6276157516487699</c:v>
                      </c:pt>
                      <c:pt idx="26">
                        <c:v>3.6599364950319302</c:v>
                      </c:pt>
                      <c:pt idx="27">
                        <c:v>3.6890381192684401</c:v>
                      </c:pt>
                      <c:pt idx="28">
                        <c:v>3.7149239041536801</c:v>
                      </c:pt>
                      <c:pt idx="29">
                        <c:v>3.74082608801573</c:v>
                      </c:pt>
                      <c:pt idx="30">
                        <c:v>3.76673647136617</c:v>
                      </c:pt>
                      <c:pt idx="31">
                        <c:v>3.7926632536934202</c:v>
                      </c:pt>
                      <c:pt idx="32">
                        <c:v>3.81535943759026</c:v>
                      </c:pt>
                      <c:pt idx="33">
                        <c:v>3.8348250230567098</c:v>
                      </c:pt>
                      <c:pt idx="34">
                        <c:v>3.8542933416859499</c:v>
                      </c:pt>
                      <c:pt idx="35">
                        <c:v>3.8737671266407898</c:v>
                      </c:pt>
                      <c:pt idx="36">
                        <c:v>3.89323817843283</c:v>
                      </c:pt>
                      <c:pt idx="37">
                        <c:v>3.9127201628760799</c:v>
                      </c:pt>
                      <c:pt idx="38">
                        <c:v>3.9321884815053201</c:v>
                      </c:pt>
                      <c:pt idx="39">
                        <c:v>3.9516540669717601</c:v>
                      </c:pt>
                      <c:pt idx="40">
                        <c:v>3.9743577670663099</c:v>
                      </c:pt>
                      <c:pt idx="41">
                        <c:v>4.0002824995214601</c:v>
                      </c:pt>
                      <c:pt idx="42">
                        <c:v>4.0294251211999903</c:v>
                      </c:pt>
                      <c:pt idx="43">
                        <c:v>4.0649764630135499</c:v>
                      </c:pt>
                      <c:pt idx="44">
                        <c:v>4.1197646991079404</c:v>
                      </c:pt>
                      <c:pt idx="45">
                        <c:v>4.1839829266264799</c:v>
                      </c:pt>
                      <c:pt idx="46">
                        <c:v>4.2287809226164503</c:v>
                      </c:pt>
                      <c:pt idx="47">
                        <c:v>4.2575086501818404</c:v>
                      </c:pt>
                      <c:pt idx="48">
                        <c:v>4.2830213583447803</c:v>
                      </c:pt>
                      <c:pt idx="49">
                        <c:v>4.3053198670541297</c:v>
                      </c:pt>
                      <c:pt idx="50">
                        <c:v>4.3244301413564799</c:v>
                      </c:pt>
                      <c:pt idx="51">
                        <c:v>4.3435376824960397</c:v>
                      </c:pt>
                      <c:pt idx="52">
                        <c:v>4.3626342909843903</c:v>
                      </c:pt>
                      <c:pt idx="53">
                        <c:v>4.3817390989611402</c:v>
                      </c:pt>
                      <c:pt idx="54">
                        <c:v>4.4040396575425804</c:v>
                      </c:pt>
                      <c:pt idx="55">
                        <c:v>4.4295339168566299</c:v>
                      </c:pt>
                      <c:pt idx="56">
                        <c:v>4.4582616444220102</c:v>
                      </c:pt>
                      <c:pt idx="57">
                        <c:v>4.4966186168956499</c:v>
                      </c:pt>
                      <c:pt idx="58">
                        <c:v>4.5543450384964004</c:v>
                      </c:pt>
                      <c:pt idx="59">
                        <c:v>4.6155034384951303</c:v>
                      </c:pt>
                      <c:pt idx="60">
                        <c:v>4.6574846141263597</c:v>
                      </c:pt>
                      <c:pt idx="61">
                        <c:v>4.6865940278768603</c:v>
                      </c:pt>
                      <c:pt idx="62">
                        <c:v>4.7125085109715101</c:v>
                      </c:pt>
                      <c:pt idx="63">
                        <c:v>4.7384291436824597</c:v>
                      </c:pt>
                      <c:pt idx="64">
                        <c:v>4.7643620756260097</c:v>
                      </c:pt>
                      <c:pt idx="65">
                        <c:v>4.7902970574416601</c:v>
                      </c:pt>
                      <c:pt idx="66">
                        <c:v>4.8162197400247004</c:v>
                      </c:pt>
                      <c:pt idx="67">
                        <c:v>4.8421280735030496</c:v>
                      </c:pt>
                      <c:pt idx="68">
                        <c:v>4.8712387171768103</c:v>
                      </c:pt>
                      <c:pt idx="69">
                        <c:v>4.9132176379487298</c:v>
                      </c:pt>
                      <c:pt idx="70">
                        <c:v>4.9743742676033804</c:v>
                      </c:pt>
                      <c:pt idx="71">
                        <c:v>5.0320850356353501</c:v>
                      </c:pt>
                      <c:pt idx="72">
                        <c:v>5.0672368280926401</c:v>
                      </c:pt>
                      <c:pt idx="73">
                        <c:v>5.0927659352323902</c:v>
                      </c:pt>
                      <c:pt idx="74">
                        <c:v>5.1150603441975298</c:v>
                      </c:pt>
                      <c:pt idx="75">
                        <c:v>5.1341624190114903</c:v>
                      </c:pt>
                      <c:pt idx="76">
                        <c:v>5.15325082801143</c:v>
                      </c:pt>
                      <c:pt idx="77">
                        <c:v>5.1723201048717797</c:v>
                      </c:pt>
                      <c:pt idx="78">
                        <c:v>5.1913839154065204</c:v>
                      </c:pt>
                      <c:pt idx="79">
                        <c:v>5.2104449927784602</c:v>
                      </c:pt>
                      <c:pt idx="80">
                        <c:v>5.2295006038247998</c:v>
                      </c:pt>
                      <c:pt idx="81">
                        <c:v>5.2485616811967404</c:v>
                      </c:pt>
                      <c:pt idx="82">
                        <c:v>5.26762002540588</c:v>
                      </c:pt>
                      <c:pt idx="83">
                        <c:v>5.2866811027778198</c:v>
                      </c:pt>
                      <c:pt idx="84">
                        <c:v>5.3057503796381598</c:v>
                      </c:pt>
                      <c:pt idx="85">
                        <c:v>5.32483605547531</c:v>
                      </c:pt>
                      <c:pt idx="86">
                        <c:v>5.3439244644752604</c:v>
                      </c:pt>
                      <c:pt idx="87">
                        <c:v>5.3662168235683003</c:v>
                      </c:pt>
                      <c:pt idx="88">
                        <c:v>5.3917069831381399</c:v>
                      </c:pt>
                      <c:pt idx="89">
                        <c:v>5.4204256912662903</c:v>
                      </c:pt>
                      <c:pt idx="90">
                        <c:v>5.45556459881323</c:v>
                      </c:pt>
                      <c:pt idx="91">
                        <c:v>5.50358216947697</c:v>
                      </c:pt>
                      <c:pt idx="92">
                        <c:v>5.5677652799946804</c:v>
                      </c:pt>
                      <c:pt idx="93">
                        <c:v>5.6385455001051898</c:v>
                      </c:pt>
                      <c:pt idx="94">
                        <c:v>5.6965938314908602</c:v>
                      </c:pt>
                      <c:pt idx="95">
                        <c:v>5.7353500019141403</c:v>
                      </c:pt>
                      <c:pt idx="96">
                        <c:v>5.7676756649903398</c:v>
                      </c:pt>
                      <c:pt idx="97">
                        <c:v>5.8000226467363802</c:v>
                      </c:pt>
                      <c:pt idx="98">
                        <c:v>5.8291517392590499</c:v>
                      </c:pt>
                      <c:pt idx="99">
                        <c:v>5.85505187324899</c:v>
                      </c:pt>
                      <c:pt idx="100">
                        <c:v>5.8809581568552298</c:v>
                      </c:pt>
                      <c:pt idx="101">
                        <c:v>5.9068685402056804</c:v>
                      </c:pt>
                      <c:pt idx="102">
                        <c:v>5.9327789235561204</c:v>
                      </c:pt>
                      <c:pt idx="103">
                        <c:v>5.9586893069065701</c:v>
                      </c:pt>
                      <c:pt idx="104">
                        <c:v>5.9845914907686097</c:v>
                      </c:pt>
                      <c:pt idx="105">
                        <c:v>6.0104936746306503</c:v>
                      </c:pt>
                      <c:pt idx="106">
                        <c:v>6.03961989733238</c:v>
                      </c:pt>
                      <c:pt idx="107">
                        <c:v>6.0719750785668198</c:v>
                      </c:pt>
                      <c:pt idx="108">
                        <c:v>6.10216942129105</c:v>
                      </c:pt>
                      <c:pt idx="109">
                        <c:v>6.1334053723586202</c:v>
                      </c:pt>
                      <c:pt idx="110">
                        <c:v>6.1689340289209396</c:v>
                      </c:pt>
                      <c:pt idx="111">
                        <c:v>6.2399135380111801</c:v>
                      </c:pt>
                      <c:pt idx="112">
                        <c:v>6.3043581211034896</c:v>
                      </c:pt>
                      <c:pt idx="113">
                        <c:v>6.37516666671939</c:v>
                      </c:pt>
                      <c:pt idx="114">
                        <c:v>6.4459103618361198</c:v>
                      </c:pt>
                      <c:pt idx="115">
                        <c:v>6.5166160411429797</c:v>
                      </c:pt>
                      <c:pt idx="116">
                        <c:v>6.5873411010587803</c:v>
                      </c:pt>
                      <c:pt idx="117">
                        <c:v>6.6581511374907603</c:v>
                      </c:pt>
                      <c:pt idx="118">
                        <c:v>6.7161849866631496</c:v>
                      </c:pt>
                      <c:pt idx="119">
                        <c:v>6.7549416256286197</c:v>
                      </c:pt>
                      <c:pt idx="120">
                        <c:v>6.78403751022325</c:v>
                      </c:pt>
                      <c:pt idx="121">
                        <c:v>6.8099314945968903</c:v>
                      </c:pt>
                      <c:pt idx="122">
                        <c:v>6.8358316285868401</c:v>
                      </c:pt>
                      <c:pt idx="123">
                        <c:v>6.8617563610419801</c:v>
                      </c:pt>
                      <c:pt idx="124">
                        <c:v>6.8876810934971298</c:v>
                      </c:pt>
                      <c:pt idx="125">
                        <c:v>6.9103738609404797</c:v>
                      </c:pt>
                      <c:pt idx="126">
                        <c:v>6.9330652618024198</c:v>
                      </c:pt>
                      <c:pt idx="127">
                        <c:v>6.9589817947691701</c:v>
                      </c:pt>
                      <c:pt idx="128">
                        <c:v>6.9848962778638102</c:v>
                      </c:pt>
                      <c:pt idx="129">
                        <c:v>7.0140044616910497</c:v>
                      </c:pt>
                      <c:pt idx="130">
                        <c:v>7.0559817425652902</c:v>
                      </c:pt>
                      <c:pt idx="131">
                        <c:v>7.1171361359958301</c:v>
                      </c:pt>
                      <c:pt idx="132">
                        <c:v>7.1716232272434599</c:v>
                      </c:pt>
                      <c:pt idx="133">
                        <c:v>7.2035663841856996</c:v>
                      </c:pt>
                      <c:pt idx="134">
                        <c:v>7.2290606434997402</c:v>
                      </c:pt>
                      <c:pt idx="135">
                        <c:v>7.2513359203252801</c:v>
                      </c:pt>
                      <c:pt idx="136">
                        <c:v>7.2703887982088196</c:v>
                      </c:pt>
                      <c:pt idx="137">
                        <c:v>7.2862684740807699</c:v>
                      </c:pt>
                      <c:pt idx="138">
                        <c:v>7.2989489828945198</c:v>
                      </c:pt>
                      <c:pt idx="139">
                        <c:v>7.3116253919640801</c:v>
                      </c:pt>
                      <c:pt idx="140">
                        <c:v>7.3242854020568302</c:v>
                      </c:pt>
                      <c:pt idx="141">
                        <c:v>7.3369618111263799</c:v>
                      </c:pt>
                      <c:pt idx="142">
                        <c:v>7.3496136217307297</c:v>
                      </c:pt>
                      <c:pt idx="143">
                        <c:v>7.3622654323350698</c:v>
                      </c:pt>
                      <c:pt idx="144">
                        <c:v>7.3749131431952204</c:v>
                      </c:pt>
                      <c:pt idx="145">
                        <c:v>7.3875608540553701</c:v>
                      </c:pt>
                      <c:pt idx="146">
                        <c:v>7.4002003654271098</c:v>
                      </c:pt>
                      <c:pt idx="147">
                        <c:v>7.4128439765430496</c:v>
                      </c:pt>
                      <c:pt idx="148">
                        <c:v>7.4254875876590001</c:v>
                      </c:pt>
                      <c:pt idx="149">
                        <c:v>7.4381311987749399</c:v>
                      </c:pt>
                      <c:pt idx="150">
                        <c:v>7.4507748098908904</c:v>
                      </c:pt>
                      <c:pt idx="151">
                        <c:v>7.4634225207510303</c:v>
                      </c:pt>
                      <c:pt idx="152">
                        <c:v>7.4760661318669799</c:v>
                      </c:pt>
                      <c:pt idx="153">
                        <c:v>7.4887138427271296</c:v>
                      </c:pt>
                      <c:pt idx="154">
                        <c:v>7.5013697530756698</c:v>
                      </c:pt>
                      <c:pt idx="155">
                        <c:v>7.51403386291262</c:v>
                      </c:pt>
                      <c:pt idx="156">
                        <c:v>7.5267020724937703</c:v>
                      </c:pt>
                      <c:pt idx="157">
                        <c:v>7.5393620825865204</c:v>
                      </c:pt>
                      <c:pt idx="158">
                        <c:v>7.5520384916560799</c:v>
                      </c:pt>
                      <c:pt idx="159">
                        <c:v>7.5647190004698297</c:v>
                      </c:pt>
                      <c:pt idx="160">
                        <c:v>7.5805809107835698</c:v>
                      </c:pt>
                      <c:pt idx="161">
                        <c:v>7.5996201228531097</c:v>
                      </c:pt>
                      <c:pt idx="162">
                        <c:v>7.6186839333878504</c:v>
                      </c:pt>
                      <c:pt idx="163">
                        <c:v>7.6377532102481904</c:v>
                      </c:pt>
                      <c:pt idx="164">
                        <c:v>7.6568470855737401</c:v>
                      </c:pt>
                      <c:pt idx="165">
                        <c:v>7.6759600930389</c:v>
                      </c:pt>
                      <c:pt idx="166">
                        <c:v>7.69826201820175</c:v>
                      </c:pt>
                      <c:pt idx="167">
                        <c:v>7.7237849757251897</c:v>
                      </c:pt>
                      <c:pt idx="168">
                        <c:v>7.75252254267666</c:v>
                      </c:pt>
                      <c:pt idx="169">
                        <c:v>7.7876904217492902</c:v>
                      </c:pt>
                      <c:pt idx="170">
                        <c:v>7.8132946908660603</c:v>
                      </c:pt>
                      <c:pt idx="171">
                        <c:v>7.8933958657696</c:v>
                      </c:pt>
                      <c:pt idx="172">
                        <c:v>7.9639755711182803</c:v>
                      </c:pt>
                      <c:pt idx="173">
                        <c:v>8.0346178907420303</c:v>
                      </c:pt>
                      <c:pt idx="174">
                        <c:v>8.1052959899515393</c:v>
                      </c:pt>
                      <c:pt idx="175">
                        <c:v>8.1759860156896291</c:v>
                      </c:pt>
                      <c:pt idx="176">
                        <c:v>8.2466991490768606</c:v>
                      </c:pt>
                      <c:pt idx="177">
                        <c:v>8.3174115370560493</c:v>
                      </c:pt>
                      <c:pt idx="178">
                        <c:v>8.3881194525870093</c:v>
                      </c:pt>
                      <c:pt idx="179">
                        <c:v>8.4588363130144195</c:v>
                      </c:pt>
                      <c:pt idx="180">
                        <c:v>8.52954870099361</c:v>
                      </c:pt>
                      <c:pt idx="181">
                        <c:v>8.5892351197830301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'NO2 Data'!$V$5:$V$186</c15:sqref>
                        </c15:formulaRef>
                      </c:ext>
                    </c:extLst>
                    <c:numCache>
                      <c:formatCode>General</c:formatCode>
                      <c:ptCount val="182"/>
                      <c:pt idx="0">
                        <c:v>2.8466835564799828E-3</c:v>
                      </c:pt>
                      <c:pt idx="1">
                        <c:v>3.3249243323916476E-3</c:v>
                      </c:pt>
                      <c:pt idx="2">
                        <c:v>2.8162044284528848E-3</c:v>
                      </c:pt>
                      <c:pt idx="3">
                        <c:v>3.3841689025327242E-3</c:v>
                      </c:pt>
                      <c:pt idx="4">
                        <c:v>3.4137911876032326E-3</c:v>
                      </c:pt>
                      <c:pt idx="5">
                        <c:v>2.905071283664479E-3</c:v>
                      </c:pt>
                      <c:pt idx="6">
                        <c:v>4.0113779467536165E-3</c:v>
                      </c:pt>
                      <c:pt idx="7">
                        <c:v>6.1046452896932205E-3</c:v>
                      </c:pt>
                      <c:pt idx="8">
                        <c:v>9.0951496143151112E-3</c:v>
                      </c:pt>
                      <c:pt idx="9">
                        <c:v>1.6571838847347607E-2</c:v>
                      </c:pt>
                      <c:pt idx="10">
                        <c:v>2.7547752308940465E-2</c:v>
                      </c:pt>
                      <c:pt idx="11">
                        <c:v>4.4804324642308678E-2</c:v>
                      </c:pt>
                      <c:pt idx="12">
                        <c:v>6.6923222341346969E-2</c:v>
                      </c:pt>
                      <c:pt idx="13">
                        <c:v>8.8548238480345584E-2</c:v>
                      </c:pt>
                      <c:pt idx="14">
                        <c:v>0.10929191683474526</c:v>
                      </c:pt>
                      <c:pt idx="15">
                        <c:v>0.1301987421682835</c:v>
                      </c:pt>
                      <c:pt idx="16">
                        <c:v>0.15225702162831398</c:v>
                      </c:pt>
                      <c:pt idx="17">
                        <c:v>0.17546675521483637</c:v>
                      </c:pt>
                      <c:pt idx="18">
                        <c:v>0.19916996914128426</c:v>
                      </c:pt>
                      <c:pt idx="19">
                        <c:v>0.22287318306773216</c:v>
                      </c:pt>
                      <c:pt idx="20">
                        <c:v>0.24657639699417974</c:v>
                      </c:pt>
                      <c:pt idx="21">
                        <c:v>0.26847018300756842</c:v>
                      </c:pt>
                      <c:pt idx="22">
                        <c:v>0.2908574493608822</c:v>
                      </c:pt>
                      <c:pt idx="23">
                        <c:v>0.31275123537426935</c:v>
                      </c:pt>
                      <c:pt idx="24">
                        <c:v>0.33530299517422385</c:v>
                      </c:pt>
                      <c:pt idx="25">
                        <c:v>0.35719543472011189</c:v>
                      </c:pt>
                      <c:pt idx="26">
                        <c:v>0.37872464221588026</c:v>
                      </c:pt>
                      <c:pt idx="27">
                        <c:v>0.39966032683623703</c:v>
                      </c:pt>
                      <c:pt idx="28">
                        <c:v>0.42039727285312312</c:v>
                      </c:pt>
                      <c:pt idx="29">
                        <c:v>0.44310814022970757</c:v>
                      </c:pt>
                      <c:pt idx="30">
                        <c:v>0.46680596828614124</c:v>
                      </c:pt>
                      <c:pt idx="31">
                        <c:v>0.49247771770227633</c:v>
                      </c:pt>
                      <c:pt idx="32">
                        <c:v>0.51617419929120967</c:v>
                      </c:pt>
                      <c:pt idx="33">
                        <c:v>0.53789541305293553</c:v>
                      </c:pt>
                      <c:pt idx="34">
                        <c:v>0.55994561370794727</c:v>
                      </c:pt>
                      <c:pt idx="35">
                        <c:v>0.58265378814952529</c:v>
                      </c:pt>
                      <c:pt idx="36">
                        <c:v>0.60503297569782011</c:v>
                      </c:pt>
                      <c:pt idx="37">
                        <c:v>0.62872811081925017</c:v>
                      </c:pt>
                      <c:pt idx="38">
                        <c:v>0.65077831147425913</c:v>
                      </c:pt>
                      <c:pt idx="39">
                        <c:v>0.67249952523598777</c:v>
                      </c:pt>
                      <c:pt idx="40">
                        <c:v>0.69710072078144747</c:v>
                      </c:pt>
                      <c:pt idx="41">
                        <c:v>0.72252573002762244</c:v>
                      </c:pt>
                      <c:pt idx="42">
                        <c:v>0.74839621804723111</c:v>
                      </c:pt>
                      <c:pt idx="43">
                        <c:v>0.77190069337020417</c:v>
                      </c:pt>
                      <c:pt idx="44">
                        <c:v>0.78959915185689844</c:v>
                      </c:pt>
                      <c:pt idx="45">
                        <c:v>0.78171045716856558</c:v>
                      </c:pt>
                      <c:pt idx="46">
                        <c:v>0.75755973728705228</c:v>
                      </c:pt>
                      <c:pt idx="47">
                        <c:v>0.73349001490623322</c:v>
                      </c:pt>
                      <c:pt idx="48">
                        <c:v>0.7093202499899226</c:v>
                      </c:pt>
                      <c:pt idx="49">
                        <c:v>0.6851491386061116</c:v>
                      </c:pt>
                      <c:pt idx="50">
                        <c:v>0.66410205624099117</c:v>
                      </c:pt>
                      <c:pt idx="51">
                        <c:v>0.64272598698258443</c:v>
                      </c:pt>
                      <c:pt idx="52">
                        <c:v>0.62003397015104567</c:v>
                      </c:pt>
                      <c:pt idx="53">
                        <c:v>0.59832891399935606</c:v>
                      </c:pt>
                      <c:pt idx="54">
                        <c:v>0.57440454278550523</c:v>
                      </c:pt>
                      <c:pt idx="55">
                        <c:v>0.54801411633953312</c:v>
                      </c:pt>
                      <c:pt idx="56">
                        <c:v>0.52394439395871395</c:v>
                      </c:pt>
                      <c:pt idx="57">
                        <c:v>0.49827137501607471</c:v>
                      </c:pt>
                      <c:pt idx="58">
                        <c:v>0.48274777630569737</c:v>
                      </c:pt>
                      <c:pt idx="59">
                        <c:v>0.49343926380800301</c:v>
                      </c:pt>
                      <c:pt idx="60">
                        <c:v>0.51711915018495969</c:v>
                      </c:pt>
                      <c:pt idx="61">
                        <c:v>0.53899244745117303</c:v>
                      </c:pt>
                      <c:pt idx="62">
                        <c:v>0.56318375584753277</c:v>
                      </c:pt>
                      <c:pt idx="63">
                        <c:v>0.58811528475378161</c:v>
                      </c:pt>
                      <c:pt idx="64">
                        <c:v>0.61452725467980585</c:v>
                      </c:pt>
                      <c:pt idx="65">
                        <c:v>0.64118596477579004</c:v>
                      </c:pt>
                      <c:pt idx="66">
                        <c:v>0.66636423385200194</c:v>
                      </c:pt>
                      <c:pt idx="67">
                        <c:v>0.6898153217384726</c:v>
                      </c:pt>
                      <c:pt idx="68">
                        <c:v>0.71183666310666682</c:v>
                      </c:pt>
                      <c:pt idx="69">
                        <c:v>0.73524513529666102</c:v>
                      </c:pt>
                      <c:pt idx="70">
                        <c:v>0.74572352901582051</c:v>
                      </c:pt>
                      <c:pt idx="71">
                        <c:v>0.72831573264390947</c:v>
                      </c:pt>
                      <c:pt idx="72">
                        <c:v>0.70372702398160436</c:v>
                      </c:pt>
                      <c:pt idx="73">
                        <c:v>0.68153118042499516</c:v>
                      </c:pt>
                      <c:pt idx="74">
                        <c:v>0.65686658870125814</c:v>
                      </c:pt>
                      <c:pt idx="75">
                        <c:v>0.63483254565628544</c:v>
                      </c:pt>
                      <c:pt idx="76">
                        <c:v>0.61115356814489741</c:v>
                      </c:pt>
                      <c:pt idx="77">
                        <c:v>0.58517168238052186</c:v>
                      </c:pt>
                      <c:pt idx="78">
                        <c:v>0.55853182282958025</c:v>
                      </c:pt>
                      <c:pt idx="79">
                        <c:v>0.53156297638535566</c:v>
                      </c:pt>
                      <c:pt idx="80">
                        <c:v>0.50393615615456477</c:v>
                      </c:pt>
                      <c:pt idx="81">
                        <c:v>0.47696730971034007</c:v>
                      </c:pt>
                      <c:pt idx="82">
                        <c:v>0.44966947637283233</c:v>
                      </c:pt>
                      <c:pt idx="83">
                        <c:v>0.42270062992860763</c:v>
                      </c:pt>
                      <c:pt idx="84">
                        <c:v>0.39671874416423214</c:v>
                      </c:pt>
                      <c:pt idx="85">
                        <c:v>0.37271077975955808</c:v>
                      </c:pt>
                      <c:pt idx="86">
                        <c:v>0.34903180224816999</c:v>
                      </c:pt>
                      <c:pt idx="87">
                        <c:v>0.32412047035446995</c:v>
                      </c:pt>
                      <c:pt idx="88">
                        <c:v>0.29723656356857364</c:v>
                      </c:pt>
                      <c:pt idx="89">
                        <c:v>0.27208118443991769</c:v>
                      </c:pt>
                      <c:pt idx="90">
                        <c:v>0.24594153756641784</c:v>
                      </c:pt>
                      <c:pt idx="91">
                        <c:v>0.22243917170919825</c:v>
                      </c:pt>
                      <c:pt idx="92">
                        <c:v>0.21032349390716376</c:v>
                      </c:pt>
                      <c:pt idx="93">
                        <c:v>0.21851797272554213</c:v>
                      </c:pt>
                      <c:pt idx="94">
                        <c:v>0.24174219395266719</c:v>
                      </c:pt>
                      <c:pt idx="95">
                        <c:v>0.26412006068045862</c:v>
                      </c:pt>
                      <c:pt idx="96">
                        <c:v>0.28624144458413947</c:v>
                      </c:pt>
                      <c:pt idx="97">
                        <c:v>0.31092892625543062</c:v>
                      </c:pt>
                      <c:pt idx="98">
                        <c:v>0.33517092915328628</c:v>
                      </c:pt>
                      <c:pt idx="99">
                        <c:v>0.35763505635990767</c:v>
                      </c:pt>
                      <c:pt idx="100">
                        <c:v>0.3808394040764182</c:v>
                      </c:pt>
                      <c:pt idx="101">
                        <c:v>0.40453723213285186</c:v>
                      </c:pt>
                      <c:pt idx="102">
                        <c:v>0.42823506018928853</c:v>
                      </c:pt>
                      <c:pt idx="103">
                        <c:v>0.45193288824572225</c:v>
                      </c:pt>
                      <c:pt idx="104">
                        <c:v>0.47464375562230671</c:v>
                      </c:pt>
                      <c:pt idx="105">
                        <c:v>0.49735462299889116</c:v>
                      </c:pt>
                      <c:pt idx="106">
                        <c:v>0.52125118965879857</c:v>
                      </c:pt>
                      <c:pt idx="107">
                        <c:v>0.54692563200994004</c:v>
                      </c:pt>
                      <c:pt idx="108">
                        <c:v>0.57042786322040961</c:v>
                      </c:pt>
                      <c:pt idx="109">
                        <c:v>0.59034458611659002</c:v>
                      </c:pt>
                      <c:pt idx="110">
                        <c:v>0.61111847022531329</c:v>
                      </c:pt>
                      <c:pt idx="111">
                        <c:v>0.64330107821395377</c:v>
                      </c:pt>
                      <c:pt idx="112">
                        <c:v>0.66265847986937088</c:v>
                      </c:pt>
                      <c:pt idx="113">
                        <c:v>0.6742624592181391</c:v>
                      </c:pt>
                      <c:pt idx="114">
                        <c:v>0.67806047682627546</c:v>
                      </c:pt>
                      <c:pt idx="115">
                        <c:v>0.67728258582783307</c:v>
                      </c:pt>
                      <c:pt idx="116">
                        <c:v>0.67883751098176237</c:v>
                      </c:pt>
                      <c:pt idx="117">
                        <c:v>0.69062093772686872</c:v>
                      </c:pt>
                      <c:pt idx="118">
                        <c:v>0.71210195567529766</c:v>
                      </c:pt>
                      <c:pt idx="119">
                        <c:v>0.73453622015622266</c:v>
                      </c:pt>
                      <c:pt idx="120">
                        <c:v>0.75478103230068605</c:v>
                      </c:pt>
                      <c:pt idx="121">
                        <c:v>0.77650493899742123</c:v>
                      </c:pt>
                      <c:pt idx="122">
                        <c:v>0.79896906620404262</c:v>
                      </c:pt>
                      <c:pt idx="123">
                        <c:v>0.82439407545021459</c:v>
                      </c:pt>
                      <c:pt idx="124">
                        <c:v>0.84981908469638667</c:v>
                      </c:pt>
                      <c:pt idx="125">
                        <c:v>0.8731043326687169</c:v>
                      </c:pt>
                      <c:pt idx="126">
                        <c:v>0.8962250871944013</c:v>
                      </c:pt>
                      <c:pt idx="127">
                        <c:v>0.92066313576072401</c:v>
                      </c:pt>
                      <c:pt idx="128">
                        <c:v>0.94485444415708386</c:v>
                      </c:pt>
                      <c:pt idx="129">
                        <c:v>0.96657969732132232</c:v>
                      </c:pt>
                      <c:pt idx="130">
                        <c:v>0.98979077737534615</c:v>
                      </c:pt>
                      <c:pt idx="131">
                        <c:v>1</c:v>
                      </c:pt>
                      <c:pt idx="132">
                        <c:v>0.98145008442673487</c:v>
                      </c:pt>
                      <c:pt idx="133">
                        <c:v>0.95752975261539375</c:v>
                      </c:pt>
                      <c:pt idx="134">
                        <c:v>0.93113932616942185</c:v>
                      </c:pt>
                      <c:pt idx="135">
                        <c:v>0.90417182619270031</c:v>
                      </c:pt>
                      <c:pt idx="136">
                        <c:v>0.87621601906862645</c:v>
                      </c:pt>
                      <c:pt idx="137">
                        <c:v>0.85319366887629833</c:v>
                      </c:pt>
                      <c:pt idx="138">
                        <c:v>0.8319794001295282</c:v>
                      </c:pt>
                      <c:pt idx="139">
                        <c:v>0.81027165104283194</c:v>
                      </c:pt>
                      <c:pt idx="140">
                        <c:v>0.78658998059643737</c:v>
                      </c:pt>
                      <c:pt idx="141">
                        <c:v>0.76488223150974122</c:v>
                      </c:pt>
                      <c:pt idx="142">
                        <c:v>0.74021360038349449</c:v>
                      </c:pt>
                      <c:pt idx="143">
                        <c:v>0.71554496925724775</c:v>
                      </c:pt>
                      <c:pt idx="144">
                        <c:v>0.69038285779107489</c:v>
                      </c:pt>
                      <c:pt idx="145">
                        <c:v>0.66522074632490502</c:v>
                      </c:pt>
                      <c:pt idx="146">
                        <c:v>0.63907167417888</c:v>
                      </c:pt>
                      <c:pt idx="147">
                        <c:v>0.61341608237278411</c:v>
                      </c:pt>
                      <c:pt idx="148">
                        <c:v>0.58776049056668811</c:v>
                      </c:pt>
                      <c:pt idx="149">
                        <c:v>0.56210489876058922</c:v>
                      </c:pt>
                      <c:pt idx="150">
                        <c:v>0.53644930695449333</c:v>
                      </c:pt>
                      <c:pt idx="151">
                        <c:v>0.51128719548832047</c:v>
                      </c:pt>
                      <c:pt idx="152">
                        <c:v>0.48563160368222441</c:v>
                      </c:pt>
                      <c:pt idx="153">
                        <c:v>0.4604694922160516</c:v>
                      </c:pt>
                      <c:pt idx="154">
                        <c:v>0.43629434142973095</c:v>
                      </c:pt>
                      <c:pt idx="155">
                        <c:v>0.41310615132325951</c:v>
                      </c:pt>
                      <c:pt idx="156">
                        <c:v>0.39041144155671109</c:v>
                      </c:pt>
                      <c:pt idx="157">
                        <c:v>0.36672977111031657</c:v>
                      </c:pt>
                      <c:pt idx="158">
                        <c:v>0.34502202202362037</c:v>
                      </c:pt>
                      <c:pt idx="159">
                        <c:v>0.3238077532768503</c:v>
                      </c:pt>
                      <c:pt idx="160">
                        <c:v>0.29864698827818248</c:v>
                      </c:pt>
                      <c:pt idx="161">
                        <c:v>0.26904624668769</c:v>
                      </c:pt>
                      <c:pt idx="162">
                        <c:v>0.24240638713674897</c:v>
                      </c:pt>
                      <c:pt idx="163">
                        <c:v>0.21642450137237471</c:v>
                      </c:pt>
                      <c:pt idx="164">
                        <c:v>0.19340349764755158</c:v>
                      </c:pt>
                      <c:pt idx="165">
                        <c:v>0.1726854021757129</c:v>
                      </c:pt>
                      <c:pt idx="166">
                        <c:v>0.14892552440850512</c:v>
                      </c:pt>
                      <c:pt idx="167">
                        <c:v>0.12598946034200945</c:v>
                      </c:pt>
                      <c:pt idx="168">
                        <c:v>0.10310409077700931</c:v>
                      </c:pt>
                      <c:pt idx="169">
                        <c:v>8.0451704972313839E-2</c:v>
                      </c:pt>
                      <c:pt idx="170">
                        <c:v>6.7303000981001171E-2</c:v>
                      </c:pt>
                      <c:pt idx="171">
                        <c:v>3.6785743442303363E-2</c:v>
                      </c:pt>
                      <c:pt idx="172">
                        <c:v>2.0844547453431617E-2</c:v>
                      </c:pt>
                      <c:pt idx="173">
                        <c:v>1.2440142110689714E-2</c:v>
                      </c:pt>
                      <c:pt idx="174">
                        <c:v>8.3424742800224209E-3</c:v>
                      </c:pt>
                      <c:pt idx="175">
                        <c:v>5.6803856200464244E-3</c:v>
                      </c:pt>
                      <c:pt idx="176">
                        <c:v>5.7997316032851257E-3</c:v>
                      </c:pt>
                      <c:pt idx="177">
                        <c:v>5.829353888355664E-3</c:v>
                      </c:pt>
                      <c:pt idx="178">
                        <c:v>5.3206339844168648E-3</c:v>
                      </c:pt>
                      <c:pt idx="179">
                        <c:v>5.8885984584967103E-3</c:v>
                      </c:pt>
                      <c:pt idx="180">
                        <c:v>5.9182207435674291E-3</c:v>
                      </c:pt>
                      <c:pt idx="181">
                        <c:v>5.2382546544480057E-3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B722-4F7D-9BE8-2E6B3BBFBB1A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7.2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3848630249343834"/>
              <c:y val="0.873529017206182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 dirty="0" err="1">
                    <a:solidFill>
                      <a:sysClr val="windowText" lastClr="000000"/>
                    </a:solidFill>
                    <a:effectLst/>
                  </a:rPr>
                  <a:t>Normalized</a:t>
                </a:r>
                <a:r>
                  <a:rPr lang="pt-BR" sz="2400" b="0" i="0" baseline="0" dirty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pt-BR" sz="2400" b="0" i="0" baseline="0" dirty="0" err="1">
                    <a:solidFill>
                      <a:sysClr val="windowText" lastClr="000000"/>
                    </a:solidFill>
                    <a:effectLst/>
                  </a:rPr>
                  <a:t>Intensity</a:t>
                </a:r>
                <a:endParaRPr lang="pt-BR" sz="2400" dirty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0170201119260036E-3"/>
              <c:y val="9.234723899623414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1.3998035319201163E-3"/>
          <c:y val="0.90072572178477694"/>
          <c:w val="0.99860019646807985"/>
          <c:h val="9.9261154855643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'OH Data'!$C$7:$C$187</c:f>
              <c:numCache>
                <c:formatCode>0.00</c:formatCode>
                <c:ptCount val="181"/>
                <c:pt idx="0">
                  <c:v>2.72334428861538</c:v>
                </c:pt>
                <c:pt idx="1">
                  <c:v>2.7812438152994998</c:v>
                </c:pt>
                <c:pt idx="2">
                  <c:v>2.8440362597315798</c:v>
                </c:pt>
                <c:pt idx="3">
                  <c:v>2.9068287041636598</c:v>
                </c:pt>
                <c:pt idx="4">
                  <c:v>2.96962114859575</c:v>
                </c:pt>
                <c:pt idx="5">
                  <c:v>3.03241359302783</c:v>
                </c:pt>
                <c:pt idx="6">
                  <c:v>3.09520603745991</c:v>
                </c:pt>
                <c:pt idx="7">
                  <c:v>3.15799848189199</c:v>
                </c:pt>
                <c:pt idx="8">
                  <c:v>3.2207909263240699</c:v>
                </c:pt>
                <c:pt idx="9">
                  <c:v>3.2835833707561499</c:v>
                </c:pt>
                <c:pt idx="10">
                  <c:v>3.3463758151882299</c:v>
                </c:pt>
                <c:pt idx="11">
                  <c:v>3.4091682596203099</c:v>
                </c:pt>
                <c:pt idx="12">
                  <c:v>3.4662523000131098</c:v>
                </c:pt>
                <c:pt idx="13">
                  <c:v>3.51191953232735</c:v>
                </c:pt>
                <c:pt idx="14">
                  <c:v>3.5490241585826698</c:v>
                </c:pt>
                <c:pt idx="15">
                  <c:v>3.5804203807987101</c:v>
                </c:pt>
                <c:pt idx="16">
                  <c:v>3.6061081989754702</c:v>
                </c:pt>
                <c:pt idx="17">
                  <c:v>3.6289418151325901</c:v>
                </c:pt>
                <c:pt idx="18">
                  <c:v>3.6517754312897099</c:v>
                </c:pt>
                <c:pt idx="19">
                  <c:v>3.67175484542719</c:v>
                </c:pt>
                <c:pt idx="20">
                  <c:v>3.6888800575450298</c:v>
                </c:pt>
                <c:pt idx="21">
                  <c:v>3.70600526966287</c:v>
                </c:pt>
                <c:pt idx="22">
                  <c:v>3.7231304817807098</c:v>
                </c:pt>
                <c:pt idx="23">
                  <c:v>3.7402556938985501</c:v>
                </c:pt>
                <c:pt idx="24">
                  <c:v>3.7573809060163899</c:v>
                </c:pt>
                <c:pt idx="25">
                  <c:v>3.7745061181342301</c:v>
                </c:pt>
                <c:pt idx="26">
                  <c:v>3.7916313302520699</c:v>
                </c:pt>
                <c:pt idx="27">
                  <c:v>3.8059023403502699</c:v>
                </c:pt>
                <c:pt idx="28">
                  <c:v>3.8201733504484698</c:v>
                </c:pt>
                <c:pt idx="29">
                  <c:v>3.8372985625663101</c:v>
                </c:pt>
                <c:pt idx="30">
                  <c:v>3.8515695726645101</c:v>
                </c:pt>
                <c:pt idx="31">
                  <c:v>3.86584058276271</c:v>
                </c:pt>
                <c:pt idx="32">
                  <c:v>3.8829657948805498</c:v>
                </c:pt>
                <c:pt idx="33">
                  <c:v>3.8972368049787498</c:v>
                </c:pt>
                <c:pt idx="34">
                  <c:v>3.9115078150769498</c:v>
                </c:pt>
                <c:pt idx="35">
                  <c:v>3.92863302719479</c:v>
                </c:pt>
                <c:pt idx="36">
                  <c:v>3.9457582393126298</c:v>
                </c:pt>
                <c:pt idx="37">
                  <c:v>3.96288345143047</c:v>
                </c:pt>
                <c:pt idx="38">
                  <c:v>3.9800086635483098</c:v>
                </c:pt>
                <c:pt idx="39">
                  <c:v>3.9999880776857899</c:v>
                </c:pt>
                <c:pt idx="40">
                  <c:v>4.0228216938429098</c:v>
                </c:pt>
                <c:pt idx="41">
                  <c:v>4.0513637140393097</c:v>
                </c:pt>
                <c:pt idx="42">
                  <c:v>4.0998851483732004</c:v>
                </c:pt>
                <c:pt idx="43">
                  <c:v>4.1569691887660003</c:v>
                </c:pt>
                <c:pt idx="44">
                  <c:v>4.1969280170409604</c:v>
                </c:pt>
                <c:pt idx="45">
                  <c:v>4.2226158352177201</c:v>
                </c:pt>
                <c:pt idx="46">
                  <c:v>4.2454494513748404</c:v>
                </c:pt>
                <c:pt idx="47">
                  <c:v>4.2654288655123196</c:v>
                </c:pt>
                <c:pt idx="48">
                  <c:v>4.2825540776301603</c:v>
                </c:pt>
                <c:pt idx="49">
                  <c:v>4.2996792897480001</c:v>
                </c:pt>
                <c:pt idx="50">
                  <c:v>4.3168045018658399</c:v>
                </c:pt>
                <c:pt idx="51">
                  <c:v>4.3339297139836797</c:v>
                </c:pt>
                <c:pt idx="52">
                  <c:v>4.3510549261015203</c:v>
                </c:pt>
                <c:pt idx="53">
                  <c:v>4.3681801382193601</c:v>
                </c:pt>
                <c:pt idx="54">
                  <c:v>4.3853053503371999</c:v>
                </c:pt>
                <c:pt idx="55">
                  <c:v>4.4024305624550397</c:v>
                </c:pt>
                <c:pt idx="56">
                  <c:v>4.4195557745728804</c:v>
                </c:pt>
                <c:pt idx="57">
                  <c:v>4.4366809866907202</c:v>
                </c:pt>
                <c:pt idx="58">
                  <c:v>4.45380619880856</c:v>
                </c:pt>
                <c:pt idx="59">
                  <c:v>4.4709314109263998</c:v>
                </c:pt>
                <c:pt idx="60">
                  <c:v>4.4880566230442396</c:v>
                </c:pt>
                <c:pt idx="61">
                  <c:v>4.5051818351620803</c:v>
                </c:pt>
                <c:pt idx="62">
                  <c:v>4.5223070472799201</c:v>
                </c:pt>
                <c:pt idx="63">
                  <c:v>4.5394322593977599</c:v>
                </c:pt>
                <c:pt idx="64">
                  <c:v>4.5565574715155996</c:v>
                </c:pt>
                <c:pt idx="65">
                  <c:v>4.5765368856530797</c:v>
                </c:pt>
                <c:pt idx="66">
                  <c:v>4.5993705018102</c:v>
                </c:pt>
                <c:pt idx="67">
                  <c:v>4.6250583199869597</c:v>
                </c:pt>
                <c:pt idx="68">
                  <c:v>4.6536003401833597</c:v>
                </c:pt>
                <c:pt idx="69">
                  <c:v>4.6849965623993999</c:v>
                </c:pt>
                <c:pt idx="70">
                  <c:v>4.72495539067436</c:v>
                </c:pt>
                <c:pt idx="71">
                  <c:v>4.7791852290475196</c:v>
                </c:pt>
                <c:pt idx="72">
                  <c:v>4.8419776734796001</c:v>
                </c:pt>
                <c:pt idx="73">
                  <c:v>4.9047701179116796</c:v>
                </c:pt>
                <c:pt idx="74">
                  <c:v>4.96756256234376</c:v>
                </c:pt>
                <c:pt idx="75">
                  <c:v>5.0303550067758396</c:v>
                </c:pt>
                <c:pt idx="76">
                  <c:v>5.09314745120792</c:v>
                </c:pt>
                <c:pt idx="77">
                  <c:v>5.1502314916007297</c:v>
                </c:pt>
                <c:pt idx="78">
                  <c:v>5.1987529259346097</c:v>
                </c:pt>
                <c:pt idx="79" formatCode="General">
                  <c:v>5.2444201582488503</c:v>
                </c:pt>
                <c:pt idx="80" formatCode="General">
                  <c:v>5.2900873905630901</c:v>
                </c:pt>
                <c:pt idx="81" formatCode="General">
                  <c:v>5.3357546228773298</c:v>
                </c:pt>
                <c:pt idx="82" formatCode="General">
                  <c:v>5.3842760572112098</c:v>
                </c:pt>
                <c:pt idx="83" formatCode="General">
                  <c:v>5.4327974915450898</c:v>
                </c:pt>
                <c:pt idx="84" formatCode="General">
                  <c:v>5.4784647238593296</c:v>
                </c:pt>
                <c:pt idx="85" formatCode="General">
                  <c:v>5.52127775415393</c:v>
                </c:pt>
                <c:pt idx="86" formatCode="General">
                  <c:v>5.5583823804092498</c:v>
                </c:pt>
                <c:pt idx="87" formatCode="General">
                  <c:v>5.58977860262529</c:v>
                </c:pt>
                <c:pt idx="88" formatCode="General">
                  <c:v>5.61832062282169</c:v>
                </c:pt>
                <c:pt idx="89" formatCode="General">
                  <c:v>5.6468626430180899</c:v>
                </c:pt>
                <c:pt idx="90" formatCode="General">
                  <c:v>5.6754046632144899</c:v>
                </c:pt>
                <c:pt idx="91" formatCode="General">
                  <c:v>5.7010924813912496</c:v>
                </c:pt>
                <c:pt idx="92" formatCode="General">
                  <c:v>5.7239260975483699</c:v>
                </c:pt>
                <c:pt idx="93" formatCode="General">
                  <c:v>5.7467597137054902</c:v>
                </c:pt>
                <c:pt idx="94" formatCode="General">
                  <c:v>5.7695933298626096</c:v>
                </c:pt>
                <c:pt idx="95" formatCode="General">
                  <c:v>5.79242694601973</c:v>
                </c:pt>
                <c:pt idx="96" formatCode="General">
                  <c:v>5.8152605621768503</c:v>
                </c:pt>
                <c:pt idx="97" formatCode="General">
                  <c:v>5.84094838035361</c:v>
                </c:pt>
                <c:pt idx="98" formatCode="General">
                  <c:v>5.8694904005500099</c:v>
                </c:pt>
                <c:pt idx="99" formatCode="General">
                  <c:v>5.9008866227660501</c:v>
                </c:pt>
                <c:pt idx="100" formatCode="General">
                  <c:v>5.93799124902137</c:v>
                </c:pt>
                <c:pt idx="101" formatCode="General">
                  <c:v>5.9893668853748903</c:v>
                </c:pt>
                <c:pt idx="102" formatCode="General">
                  <c:v>6.0521593298069698</c:v>
                </c:pt>
                <c:pt idx="103" formatCode="General">
                  <c:v>6.1149517742390502</c:v>
                </c:pt>
                <c:pt idx="104" formatCode="General">
                  <c:v>6.1777442186711298</c:v>
                </c:pt>
                <c:pt idx="105" formatCode="General">
                  <c:v>6.2405366631032102</c:v>
                </c:pt>
                <c:pt idx="106" formatCode="General">
                  <c:v>6.3004749055156601</c:v>
                </c:pt>
              </c:numCache>
            </c:numRef>
          </c:xVal>
          <c:yVal>
            <c:numRef>
              <c:f>'OH Data'!$E$7:$E$187</c:f>
              <c:numCache>
                <c:formatCode>0.00</c:formatCode>
                <c:ptCount val="181"/>
                <c:pt idx="0">
                  <c:v>7.0733863837324647E-4</c:v>
                </c:pt>
                <c:pt idx="1">
                  <c:v>1.6236636926292901E-3</c:v>
                </c:pt>
                <c:pt idx="2">
                  <c:v>2.2988505747126267E-3</c:v>
                </c:pt>
                <c:pt idx="3">
                  <c:v>2.2988505747126267E-3</c:v>
                </c:pt>
                <c:pt idx="4">
                  <c:v>1.6236636926292901E-3</c:v>
                </c:pt>
                <c:pt idx="5">
                  <c:v>2.2988505747126267E-3</c:v>
                </c:pt>
                <c:pt idx="6">
                  <c:v>2.2988505747126267E-3</c:v>
                </c:pt>
                <c:pt idx="7">
                  <c:v>2.974037456796092E-3</c:v>
                </c:pt>
                <c:pt idx="8">
                  <c:v>5.0746188677223691E-3</c:v>
                </c:pt>
                <c:pt idx="9">
                  <c:v>1.0401093159713871E-2</c:v>
                </c:pt>
                <c:pt idx="10">
                  <c:v>1.9853709508881979E-2</c:v>
                </c:pt>
                <c:pt idx="11">
                  <c:v>3.5833132384856317E-2</c:v>
                </c:pt>
                <c:pt idx="12">
                  <c:v>5.9652225169466451E-2</c:v>
                </c:pt>
                <c:pt idx="13">
                  <c:v>8.6825817860300372E-2</c:v>
                </c:pt>
                <c:pt idx="14">
                  <c:v>0.11618037135278499</c:v>
                </c:pt>
                <c:pt idx="15">
                  <c:v>0.14687886825817847</c:v>
                </c:pt>
                <c:pt idx="16">
                  <c:v>0.17528735632183912</c:v>
                </c:pt>
                <c:pt idx="17">
                  <c:v>0.20530503978779832</c:v>
                </c:pt>
                <c:pt idx="18">
                  <c:v>0.237179487179487</c:v>
                </c:pt>
                <c:pt idx="19">
                  <c:v>0.26802239905688169</c:v>
                </c:pt>
                <c:pt idx="20">
                  <c:v>0.29525493663424551</c:v>
                </c:pt>
                <c:pt idx="21">
                  <c:v>0.32578838785735098</c:v>
                </c:pt>
                <c:pt idx="22">
                  <c:v>0.35755968169761221</c:v>
                </c:pt>
                <c:pt idx="23">
                  <c:v>0.38974358974358925</c:v>
                </c:pt>
                <c:pt idx="24">
                  <c:v>0.4252284114353066</c:v>
                </c:pt>
                <c:pt idx="25">
                  <c:v>0.460713233127024</c:v>
                </c:pt>
                <c:pt idx="26">
                  <c:v>0.49743589743589706</c:v>
                </c:pt>
                <c:pt idx="27">
                  <c:v>0.52838196286472117</c:v>
                </c:pt>
                <c:pt idx="28">
                  <c:v>0.56056587091069821</c:v>
                </c:pt>
                <c:pt idx="29">
                  <c:v>0.59770114942528707</c:v>
                </c:pt>
                <c:pt idx="30">
                  <c:v>0.63050397877983921</c:v>
                </c:pt>
                <c:pt idx="31">
                  <c:v>0.66206896551724104</c:v>
                </c:pt>
                <c:pt idx="32">
                  <c:v>0.69920424403183001</c:v>
                </c:pt>
                <c:pt idx="33">
                  <c:v>0.73015030946065418</c:v>
                </c:pt>
                <c:pt idx="34">
                  <c:v>0.76150898909519404</c:v>
                </c:pt>
                <c:pt idx="35">
                  <c:v>0.7978190391983484</c:v>
                </c:pt>
                <c:pt idx="36">
                  <c:v>0.82835249042145398</c:v>
                </c:pt>
                <c:pt idx="37">
                  <c:v>0.85971117005599662</c:v>
                </c:pt>
                <c:pt idx="38">
                  <c:v>0.88735632183908031</c:v>
                </c:pt>
                <c:pt idx="39">
                  <c:v>0.91892130857647958</c:v>
                </c:pt>
                <c:pt idx="40">
                  <c:v>0.94708222811670872</c:v>
                </c:pt>
                <c:pt idx="41">
                  <c:v>0.97627468317123445</c:v>
                </c:pt>
                <c:pt idx="42">
                  <c:v>1</c:v>
                </c:pt>
                <c:pt idx="43">
                  <c:v>0.99202279202279176</c:v>
                </c:pt>
                <c:pt idx="44">
                  <c:v>0.96137931034482527</c:v>
                </c:pt>
                <c:pt idx="45">
                  <c:v>0.93315649867373995</c:v>
                </c:pt>
                <c:pt idx="46">
                  <c:v>0.90066312997347397</c:v>
                </c:pt>
                <c:pt idx="47">
                  <c:v>0.86961391099322027</c:v>
                </c:pt>
                <c:pt idx="48">
                  <c:v>0.84031830238726779</c:v>
                </c:pt>
                <c:pt idx="49">
                  <c:v>0.80895962275272515</c:v>
                </c:pt>
                <c:pt idx="50">
                  <c:v>0.77636310050102952</c:v>
                </c:pt>
                <c:pt idx="51">
                  <c:v>0.74252873563218369</c:v>
                </c:pt>
                <c:pt idx="52">
                  <c:v>0.7082817565576166</c:v>
                </c:pt>
                <c:pt idx="53">
                  <c:v>0.6727969348658992</c:v>
                </c:pt>
                <c:pt idx="54">
                  <c:v>0.63648688476274473</c:v>
                </c:pt>
                <c:pt idx="55">
                  <c:v>0.60100206307102733</c:v>
                </c:pt>
                <c:pt idx="56">
                  <c:v>0.56634246979074443</c:v>
                </c:pt>
                <c:pt idx="57">
                  <c:v>0.53168287651046142</c:v>
                </c:pt>
                <c:pt idx="58">
                  <c:v>0.4982611258473314</c:v>
                </c:pt>
                <c:pt idx="59">
                  <c:v>0.46483937518420143</c:v>
                </c:pt>
                <c:pt idx="60">
                  <c:v>0.43430592396109591</c:v>
                </c:pt>
                <c:pt idx="61">
                  <c:v>0.40459770114942478</c:v>
                </c:pt>
                <c:pt idx="62">
                  <c:v>0.37488947833775371</c:v>
                </c:pt>
                <c:pt idx="63">
                  <c:v>0.34724432655466997</c:v>
                </c:pt>
                <c:pt idx="64">
                  <c:v>0.32166224580017627</c:v>
                </c:pt>
                <c:pt idx="65">
                  <c:v>0.29288240495136925</c:v>
                </c:pt>
                <c:pt idx="66">
                  <c:v>0.26379310344827567</c:v>
                </c:pt>
                <c:pt idx="67">
                  <c:v>0.2332802829354553</c:v>
                </c:pt>
                <c:pt idx="68">
                  <c:v>0.20480990274093716</c:v>
                </c:pt>
                <c:pt idx="69">
                  <c:v>0.17807250221043314</c:v>
                </c:pt>
                <c:pt idx="70">
                  <c:v>0.14975685234305919</c:v>
                </c:pt>
                <c:pt idx="71">
                  <c:v>0.12293224017361934</c:v>
                </c:pt>
                <c:pt idx="72">
                  <c:v>0.10537738123945005</c:v>
                </c:pt>
                <c:pt idx="73">
                  <c:v>0.10020094847681038</c:v>
                </c:pt>
                <c:pt idx="74">
                  <c:v>0.10627763041556129</c:v>
                </c:pt>
                <c:pt idx="75">
                  <c:v>0.12225705329153591</c:v>
                </c:pt>
                <c:pt idx="76">
                  <c:v>0.14712643678160908</c:v>
                </c:pt>
                <c:pt idx="77">
                  <c:v>0.17477158856469202</c:v>
                </c:pt>
                <c:pt idx="78">
                  <c:v>0.20097259062776296</c:v>
                </c:pt>
                <c:pt idx="79">
                  <c:v>0.22681255526083099</c:v>
                </c:pt>
                <c:pt idx="80">
                  <c:v>0.25249778956675512</c:v>
                </c:pt>
                <c:pt idx="81">
                  <c:v>0.27802829354553477</c:v>
                </c:pt>
                <c:pt idx="82">
                  <c:v>0.30529521564004114</c:v>
                </c:pt>
                <c:pt idx="83">
                  <c:v>0.3332670203359836</c:v>
                </c:pt>
                <c:pt idx="84">
                  <c:v>0.36142793987621558</c:v>
                </c:pt>
                <c:pt idx="85">
                  <c:v>0.39045092838196283</c:v>
                </c:pt>
                <c:pt idx="86">
                  <c:v>0.41842027704096674</c:v>
                </c:pt>
                <c:pt idx="87">
                  <c:v>0.4454465075154726</c:v>
                </c:pt>
                <c:pt idx="88">
                  <c:v>0.47292661361626787</c:v>
                </c:pt>
                <c:pt idx="89">
                  <c:v>0.50164456233421606</c:v>
                </c:pt>
                <c:pt idx="90">
                  <c:v>0.53333333333333299</c:v>
                </c:pt>
                <c:pt idx="91">
                  <c:v>0.56304155614500406</c:v>
                </c:pt>
                <c:pt idx="92">
                  <c:v>0.59058355437665544</c:v>
                </c:pt>
                <c:pt idx="93">
                  <c:v>0.61874447391688736</c:v>
                </c:pt>
                <c:pt idx="94">
                  <c:v>0.64659593280282768</c:v>
                </c:pt>
                <c:pt idx="95">
                  <c:v>0.67506631299734587</c:v>
                </c:pt>
                <c:pt idx="96">
                  <c:v>0.70198938992042204</c:v>
                </c:pt>
                <c:pt idx="97">
                  <c:v>0.73163572060123705</c:v>
                </c:pt>
                <c:pt idx="98">
                  <c:v>0.76233421750663111</c:v>
                </c:pt>
                <c:pt idx="99">
                  <c:v>0.79204244031830218</c:v>
                </c:pt>
                <c:pt idx="100">
                  <c:v>0.82068965517241166</c:v>
                </c:pt>
                <c:pt idx="101">
                  <c:v>0.84808295153122726</c:v>
                </c:pt>
                <c:pt idx="102">
                  <c:v>0.86293706293706285</c:v>
                </c:pt>
                <c:pt idx="103">
                  <c:v>0.86136162687886819</c:v>
                </c:pt>
                <c:pt idx="104">
                  <c:v>0.8534844465878948</c:v>
                </c:pt>
                <c:pt idx="105">
                  <c:v>0.85269672855879741</c:v>
                </c:pt>
                <c:pt idx="106">
                  <c:v>0.86829354553492311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35-485B-8D3B-8D0EDE2BC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Abs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'OH Data'!$G$7:$G$50</c:f>
              <c:numCache>
                <c:formatCode>General</c:formatCode>
                <c:ptCount val="44"/>
                <c:pt idx="0">
                  <c:v>3.7600940645893002</c:v>
                </c:pt>
                <c:pt idx="1">
                  <c:v>3.7602940645893002</c:v>
                </c:pt>
                <c:pt idx="2">
                  <c:v>4.1108385456738992</c:v>
                </c:pt>
                <c:pt idx="3">
                  <c:v>4.1110385456738996</c:v>
                </c:pt>
                <c:pt idx="4">
                  <c:v>4.1112385456739</c:v>
                </c:pt>
                <c:pt idx="5">
                  <c:v>4.4444184769810997</c:v>
                </c:pt>
                <c:pt idx="6">
                  <c:v>4.4446184769811001</c:v>
                </c:pt>
                <c:pt idx="7">
                  <c:v>4.4448184769811006</c:v>
                </c:pt>
                <c:pt idx="8">
                  <c:v>4.6400624817795997</c:v>
                </c:pt>
                <c:pt idx="9">
                  <c:v>4.6402624817796001</c:v>
                </c:pt>
                <c:pt idx="10">
                  <c:v>4.6404624817796005</c:v>
                </c:pt>
                <c:pt idx="11">
                  <c:v>5.3170882259027996</c:v>
                </c:pt>
                <c:pt idx="12">
                  <c:v>5.3172882259028</c:v>
                </c:pt>
                <c:pt idx="13">
                  <c:v>5.3174882259028005</c:v>
                </c:pt>
                <c:pt idx="14">
                  <c:v>5.4116348066631996</c:v>
                </c:pt>
                <c:pt idx="15">
                  <c:v>5.4118348066632</c:v>
                </c:pt>
                <c:pt idx="16">
                  <c:v>5.4120348066632005</c:v>
                </c:pt>
                <c:pt idx="17">
                  <c:v>5.8431887821545994</c:v>
                </c:pt>
                <c:pt idx="18">
                  <c:v>5.8433887821545998</c:v>
                </c:pt>
                <c:pt idx="19">
                  <c:v>5.8435887821546002</c:v>
                </c:pt>
                <c:pt idx="20">
                  <c:v>5.9854940390917992</c:v>
                </c:pt>
                <c:pt idx="21">
                  <c:v>5.9856940390917996</c:v>
                </c:pt>
                <c:pt idx="22">
                  <c:v>5.9858940390918001</c:v>
                </c:pt>
                <c:pt idx="23">
                  <c:v>6.2525925998938998</c:v>
                </c:pt>
                <c:pt idx="24">
                  <c:v>6.2527925998939002</c:v>
                </c:pt>
                <c:pt idx="25">
                  <c:v>6.2529925998939007</c:v>
                </c:pt>
                <c:pt idx="26">
                  <c:v>6.3239161751550999</c:v>
                </c:pt>
                <c:pt idx="27">
                  <c:v>6.3241161751551003</c:v>
                </c:pt>
                <c:pt idx="28">
                  <c:v>6.3243161751551007</c:v>
                </c:pt>
              </c:numCache>
            </c:numRef>
          </c:xVal>
          <c:yVal>
            <c:numRef>
              <c:f>'OH Data'!$I$7:$I$50</c:f>
              <c:numCache>
                <c:formatCode>0.00E+00</c:formatCode>
                <c:ptCount val="44"/>
                <c:pt idx="0">
                  <c:v>2.0812172137721076E-5</c:v>
                </c:pt>
                <c:pt idx="1">
                  <c:v>0</c:v>
                </c:pt>
                <c:pt idx="2">
                  <c:v>0</c:v>
                </c:pt>
                <c:pt idx="3">
                  <c:v>0.99521808617324492</c:v>
                </c:pt>
                <c:pt idx="4">
                  <c:v>0</c:v>
                </c:pt>
                <c:pt idx="5">
                  <c:v>0</c:v>
                </c:pt>
                <c:pt idx="6">
                  <c:v>1.3421506397933323E-3</c:v>
                </c:pt>
                <c:pt idx="7">
                  <c:v>0</c:v>
                </c:pt>
                <c:pt idx="8">
                  <c:v>0</c:v>
                </c:pt>
                <c:pt idx="9">
                  <c:v>6.5156536829455783E-2</c:v>
                </c:pt>
                <c:pt idx="10">
                  <c:v>0</c:v>
                </c:pt>
                <c:pt idx="11">
                  <c:v>0</c:v>
                </c:pt>
                <c:pt idx="12">
                  <c:v>1.6936114783106773E-2</c:v>
                </c:pt>
                <c:pt idx="13">
                  <c:v>0</c:v>
                </c:pt>
                <c:pt idx="14">
                  <c:v>0</c:v>
                </c:pt>
                <c:pt idx="15">
                  <c:v>0.22592959103801749</c:v>
                </c:pt>
                <c:pt idx="16">
                  <c:v>0</c:v>
                </c:pt>
                <c:pt idx="17">
                  <c:v>0</c:v>
                </c:pt>
                <c:pt idx="18">
                  <c:v>3.3588105274285078E-3</c:v>
                </c:pt>
                <c:pt idx="19">
                  <c:v>0</c:v>
                </c:pt>
                <c:pt idx="20">
                  <c:v>0</c:v>
                </c:pt>
                <c:pt idx="21">
                  <c:v>0.71639711077683799</c:v>
                </c:pt>
                <c:pt idx="22">
                  <c:v>0</c:v>
                </c:pt>
                <c:pt idx="23">
                  <c:v>0</c:v>
                </c:pt>
                <c:pt idx="24">
                  <c:v>1.9662176198625606E-2</c:v>
                </c:pt>
                <c:pt idx="25">
                  <c:v>0</c:v>
                </c:pt>
                <c:pt idx="26">
                  <c:v>0</c:v>
                </c:pt>
                <c:pt idx="27">
                  <c:v>0.13854792147981637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5-485B-8D3B-8D0EDE2BC604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'OH Data'!$P$5:$P$300</c:f>
              <c:numCache>
                <c:formatCode>General</c:formatCode>
                <c:ptCount val="296"/>
                <c:pt idx="0">
                  <c:v>6.407428445579793</c:v>
                </c:pt>
                <c:pt idx="1">
                  <c:v>6.3843326684845003</c:v>
                </c:pt>
                <c:pt idx="2">
                  <c:v>6.3614027923021546</c:v>
                </c:pt>
                <c:pt idx="3">
                  <c:v>6.3386370358879853</c:v>
                </c:pt>
                <c:pt idx="4">
                  <c:v>6.3160336435032596</c:v>
                </c:pt>
                <c:pt idx="5">
                  <c:v>6.2935908843639083</c:v>
                </c:pt>
                <c:pt idx="6">
                  <c:v>6.2713070521987353</c:v>
                </c:pt>
                <c:pt idx="7">
                  <c:v>6.2491804648169849</c:v>
                </c:pt>
                <c:pt idx="8">
                  <c:v>6.2272094636850328</c:v>
                </c:pt>
                <c:pt idx="9">
                  <c:v>6.2053924135119614</c:v>
                </c:pt>
                <c:pt idx="10">
                  <c:v>6.1837277018438401</c:v>
                </c:pt>
                <c:pt idx="11">
                  <c:v>6.1622137386664511</c:v>
                </c:pt>
                <c:pt idx="12">
                  <c:v>6.1408489560162947</c:v>
                </c:pt>
                <c:pt idx="13">
                  <c:v>6.1196318075996539</c:v>
                </c:pt>
                <c:pt idx="14">
                  <c:v>6.0985607684195271</c:v>
                </c:pt>
                <c:pt idx="15">
                  <c:v>6.077634334410245</c:v>
                </c:pt>
                <c:pt idx="16">
                  <c:v>6.0568510220795799</c:v>
                </c:pt>
                <c:pt idx="17">
                  <c:v>6.036209368158179</c:v>
                </c:pt>
                <c:pt idx="18">
                  <c:v>6.0157079292561377</c:v>
                </c:pt>
                <c:pt idx="19">
                  <c:v>5.9953452815265464</c:v>
                </c:pt>
                <c:pt idx="20">
                  <c:v>5.9751200203358552</c:v>
                </c:pt>
                <c:pt idx="21">
                  <c:v>5.9550307599408745</c:v>
                </c:pt>
                <c:pt idx="22">
                  <c:v>5.9350761331722826</c:v>
                </c:pt>
                <c:pt idx="23">
                  <c:v>5.9152547911244753</c:v>
                </c:pt>
                <c:pt idx="24">
                  <c:v>5.8955654028515925</c:v>
                </c:pt>
                <c:pt idx="25">
                  <c:v>5.8760066550696202</c:v>
                </c:pt>
                <c:pt idx="26">
                  <c:v>5.8565772518643833</c:v>
                </c:pt>
                <c:pt idx="27">
                  <c:v>5.8372759144053195</c:v>
                </c:pt>
                <c:pt idx="28">
                  <c:v>5.8181013806648991</c:v>
                </c:pt>
                <c:pt idx="29">
                  <c:v>5.799052405143545</c:v>
                </c:pt>
                <c:pt idx="30">
                  <c:v>5.7801277585999529</c:v>
                </c:pt>
                <c:pt idx="31">
                  <c:v>5.7613262277866637</c:v>
                </c:pt>
                <c:pt idx="32">
                  <c:v>5.7426466151907825</c:v>
                </c:pt>
                <c:pt idx="33">
                  <c:v>5.7240877387797324</c:v>
                </c:pt>
                <c:pt idx="34">
                  <c:v>5.7056484317519089</c:v>
                </c:pt>
                <c:pt idx="35">
                  <c:v>5.6873275422921559</c:v>
                </c:pt>
                <c:pt idx="36">
                  <c:v>5.6691239333319157</c:v>
                </c:pt>
                <c:pt idx="37">
                  <c:v>5.6510364823139918</c:v>
                </c:pt>
                <c:pt idx="38">
                  <c:v>5.6330640809617902</c:v>
                </c:pt>
                <c:pt idx="39">
                  <c:v>5.6152056350529431</c:v>
                </c:pt>
                <c:pt idx="40">
                  <c:v>5.5974600641972456</c:v>
                </c:pt>
                <c:pt idx="41">
                  <c:v>5.579826301618767</c:v>
                </c:pt>
                <c:pt idx="42">
                  <c:v>5.5623032939420813</c:v>
                </c:pt>
                <c:pt idx="43">
                  <c:v>5.5448900009825133</c:v>
                </c:pt>
                <c:pt idx="44">
                  <c:v>5.5275853955403029</c:v>
                </c:pt>
                <c:pt idx="45">
                  <c:v>5.5103884631986215</c:v>
                </c:pt>
                <c:pt idx="46">
                  <c:v>5.4932982021253434</c:v>
                </c:pt>
                <c:pt idx="47">
                  <c:v>5.4763136228784886</c:v>
                </c:pt>
                <c:pt idx="48">
                  <c:v>5.4594337482152797</c:v>
                </c:pt>
                <c:pt idx="49">
                  <c:v>5.4426576129046964</c:v>
                </c:pt>
                <c:pt idx="50">
                  <c:v>5.4259842635435005</c:v>
                </c:pt>
                <c:pt idx="51">
                  <c:v>5.4094127583756109</c:v>
                </c:pt>
                <c:pt idx="52">
                  <c:v>5.3929421671147884</c:v>
                </c:pt>
                <c:pt idx="53">
                  <c:v>5.3765715707705546</c:v>
                </c:pt>
                <c:pt idx="54">
                  <c:v>5.3603000614772585</c:v>
                </c:pt>
                <c:pt idx="55">
                  <c:v>5.3441267423262495</c:v>
                </c:pt>
                <c:pt idx="56">
                  <c:v>5.3280507272010746</c:v>
                </c:pt>
                <c:pt idx="57">
                  <c:v>5.3120711406156378</c:v>
                </c:pt>
                <c:pt idx="58">
                  <c:v>5.2961871175552755</c:v>
                </c:pt>
                <c:pt idx="59">
                  <c:v>5.2803978033206551</c:v>
                </c:pt>
                <c:pt idx="60">
                  <c:v>5.2647023533744797</c:v>
                </c:pt>
                <c:pt idx="61">
                  <c:v>5.2490999331908972</c:v>
                </c:pt>
                <c:pt idx="62">
                  <c:v>5.2335897181075977</c:v>
                </c:pt>
                <c:pt idx="63">
                  <c:v>5.2181708931805133</c:v>
                </c:pt>
                <c:pt idx="64">
                  <c:v>5.2028426530410821</c:v>
                </c:pt>
                <c:pt idx="65">
                  <c:v>5.1876042017560247</c:v>
                </c:pt>
                <c:pt idx="66">
                  <c:v>5.1724547526895703</c:v>
                </c:pt>
                <c:pt idx="67">
                  <c:v>5.1573935283680941</c:v>
                </c:pt>
                <c:pt idx="68">
                  <c:v>5.1424197603471171</c:v>
                </c:pt>
                <c:pt idx="69">
                  <c:v>5.1275326890806028</c:v>
                </c:pt>
                <c:pt idx="70">
                  <c:v>5.1127315637925355</c:v>
                </c:pt>
                <c:pt idx="71">
                  <c:v>5.098015642350699</c:v>
                </c:pt>
                <c:pt idx="72">
                  <c:v>5.0833841911426401</c:v>
                </c:pt>
                <c:pt idx="73">
                  <c:v>5.0688364849537608</c:v>
                </c:pt>
                <c:pt idx="74">
                  <c:v>5.0543718068474925</c:v>
                </c:pt>
                <c:pt idx="75">
                  <c:v>5.0399894480475202</c:v>
                </c:pt>
                <c:pt idx="76">
                  <c:v>5.0256887078220105</c:v>
                </c:pt>
                <c:pt idx="77">
                  <c:v>5.0114688933698055</c:v>
                </c:pt>
                <c:pt idx="78">
                  <c:v>4.9973293197085447</c:v>
                </c:pt>
                <c:pt idx="79">
                  <c:v>4.9832693095646698</c:v>
                </c:pt>
                <c:pt idx="80">
                  <c:v>4.9692881932652906</c:v>
                </c:pt>
                <c:pt idx="81">
                  <c:v>4.955385308631854</c:v>
                </c:pt>
                <c:pt idx="82">
                  <c:v>4.9415600008756071</c:v>
                </c:pt>
                <c:pt idx="83">
                  <c:v>4.9278116224947928</c:v>
                </c:pt>
                <c:pt idx="84">
                  <c:v>4.9141395331735627</c:v>
                </c:pt>
                <c:pt idx="85">
                  <c:v>4.9005430996825687</c:v>
                </c:pt>
                <c:pt idx="86">
                  <c:v>4.8870216957811978</c:v>
                </c:pt>
                <c:pt idx="87">
                  <c:v>4.8735747021214229</c:v>
                </c:pt>
                <c:pt idx="88">
                  <c:v>4.860201506153234</c:v>
                </c:pt>
                <c:pt idx="89">
                  <c:v>4.846901502031626</c:v>
                </c:pt>
                <c:pt idx="90">
                  <c:v>4.8336740905251068</c:v>
                </c:pt>
                <c:pt idx="91">
                  <c:v>4.8205186789256995</c:v>
                </c:pt>
                <c:pt idx="92">
                  <c:v>4.8074346809604114</c:v>
                </c:pt>
                <c:pt idx="93">
                  <c:v>4.7944215167041371</c:v>
                </c:pt>
                <c:pt idx="94">
                  <c:v>4.7814786124939834</c:v>
                </c:pt>
                <c:pt idx="95">
                  <c:v>4.7686054008449617</c:v>
                </c:pt>
                <c:pt idx="96">
                  <c:v>4.7558013203670502</c:v>
                </c:pt>
                <c:pt idx="97">
                  <c:v>4.7430658156835888</c:v>
                </c:pt>
                <c:pt idx="98">
                  <c:v>4.7303983373509721</c:v>
                </c:pt>
                <c:pt idx="99">
                  <c:v>4.7177983417796421</c:v>
                </c:pt>
                <c:pt idx="100">
                  <c:v>4.7052652911563184</c:v>
                </c:pt>
                <c:pt idx="101">
                  <c:v>4.692798653367487</c:v>
                </c:pt>
                <c:pt idx="102">
                  <c:v>4.6803979019240849</c:v>
                </c:pt>
                <c:pt idx="103">
                  <c:v>4.6680625158873861</c:v>
                </c:pt>
                <c:pt idx="104">
                  <c:v>4.6557919797960565</c:v>
                </c:pt>
                <c:pt idx="105">
                  <c:v>4.6435857835943439</c:v>
                </c:pt>
                <c:pt idx="106">
                  <c:v>4.6314434225614116</c:v>
                </c:pt>
                <c:pt idx="107">
                  <c:v>4.6193643972417657</c:v>
                </c:pt>
                <c:pt idx="108">
                  <c:v>4.607348213376774</c:v>
                </c:pt>
                <c:pt idx="109">
                  <c:v>4.5953943818372496</c:v>
                </c:pt>
                <c:pt idx="110">
                  <c:v>4.583502418557079</c:v>
                </c:pt>
                <c:pt idx="111">
                  <c:v>4.5716718444678834</c:v>
                </c:pt>
                <c:pt idx="112">
                  <c:v>4.559902185434682</c:v>
                </c:pt>
                <c:pt idx="113">
                  <c:v>4.5481929721925525</c:v>
                </c:pt>
                <c:pt idx="114">
                  <c:v>4.5365437402842659</c:v>
                </c:pt>
                <c:pt idx="115">
                  <c:v>4.5249540299988684</c:v>
                </c:pt>
                <c:pt idx="116">
                  <c:v>4.5134233863112119</c:v>
                </c:pt>
                <c:pt idx="117">
                  <c:v>4.5019513588224038</c:v>
                </c:pt>
                <c:pt idx="118">
                  <c:v>4.4905375017011586</c:v>
                </c:pt>
                <c:pt idx="119">
                  <c:v>4.4791813736260471</c:v>
                </c:pt>
                <c:pt idx="120">
                  <c:v>4.4678825377286122</c:v>
                </c:pt>
                <c:pt idx="121">
                  <c:v>4.4566405615373474</c:v>
                </c:pt>
                <c:pt idx="122">
                  <c:v>4.4454550169225167</c:v>
                </c:pt>
                <c:pt idx="123">
                  <c:v>4.4343254800418093</c:v>
                </c:pt>
                <c:pt idx="124">
                  <c:v>4.423251531286799</c:v>
                </c:pt>
                <c:pt idx="125">
                  <c:v>4.412232755230213</c:v>
                </c:pt>
                <c:pt idx="126">
                  <c:v>4.401268740573979</c:v>
                </c:pt>
                <c:pt idx="127">
                  <c:v>4.3903590800980528</c:v>
                </c:pt>
                <c:pt idx="128">
                  <c:v>4.3795033706099957</c:v>
                </c:pt>
                <c:pt idx="129">
                  <c:v>4.3687012128953135</c:v>
                </c:pt>
                <c:pt idx="130">
                  <c:v>4.3579522116685059</c:v>
                </c:pt>
                <c:pt idx="131">
                  <c:v>4.3472559755248597</c:v>
                </c:pt>
                <c:pt idx="132">
                  <c:v>4.336612116892935</c:v>
                </c:pt>
                <c:pt idx="133">
                  <c:v>4.3260202519877522</c:v>
                </c:pt>
                <c:pt idx="134">
                  <c:v>4.315480000764671</c:v>
                </c:pt>
                <c:pt idx="135">
                  <c:v>4.3049909868739231</c:v>
                </c:pt>
                <c:pt idx="136">
                  <c:v>4.2945528376158295</c:v>
                </c:pt>
                <c:pt idx="137">
                  <c:v>4.2841651838966479</c:v>
                </c:pt>
                <c:pt idx="138">
                  <c:v>4.2738276601850735</c:v>
                </c:pt>
                <c:pt idx="139">
                  <c:v>4.2635399044693596</c:v>
                </c:pt>
                <c:pt idx="140">
                  <c:v>4.2533015582150595</c:v>
                </c:pt>
                <c:pt idx="141">
                  <c:v>4.243112266323374</c:v>
                </c:pt>
                <c:pt idx="142">
                  <c:v>4.2329716770900987</c:v>
                </c:pt>
                <c:pt idx="143">
                  <c:v>4.2228794421651559</c:v>
                </c:pt>
                <c:pt idx="144">
                  <c:v>4.2128352165127074</c:v>
                </c:pt>
                <c:pt idx="145">
                  <c:v>4.2028386583718298</c:v>
                </c:pt>
                <c:pt idx="146">
                  <c:v>4.1928894292177548</c:v>
                </c:pt>
                <c:pt idx="147">
                  <c:v>4.1829871937236502</c:v>
                </c:pt>
                <c:pt idx="148">
                  <c:v>4.1731316197229544</c:v>
                </c:pt>
                <c:pt idx="149">
                  <c:v>4.1633223781722295</c:v>
                </c:pt>
                <c:pt idx="150">
                  <c:v>4.1535591431145393</c:v>
                </c:pt>
                <c:pt idx="151">
                  <c:v>4.1438415916433486</c:v>
                </c:pt>
                <c:pt idx="152">
                  <c:v>4.1341694038669221</c:v>
                </c:pt>
                <c:pt idx="153">
                  <c:v>4.12454226287322</c:v>
                </c:pt>
                <c:pt idx="154">
                  <c:v>4.1149598546952868</c:v>
                </c:pt>
                <c:pt idx="155">
                  <c:v>4.1054218682771193</c:v>
                </c:pt>
                <c:pt idx="156">
                  <c:v>4.0959279954400065</c:v>
                </c:pt>
                <c:pt idx="157">
                  <c:v>4.0864779308493411</c:v>
                </c:pt>
                <c:pt idx="158">
                  <c:v>4.0770713719818801</c:v>
                </c:pt>
                <c:pt idx="159">
                  <c:v>4.0677080190934705</c:v>
                </c:pt>
                <c:pt idx="160">
                  <c:v>4.0583875751872007</c:v>
                </c:pt>
                <c:pt idx="161">
                  <c:v>4.0491097459820047</c:v>
                </c:pt>
                <c:pt idx="162">
                  <c:v>4.039874239881688</c:v>
                </c:pt>
                <c:pt idx="163">
                  <c:v>4.030680767944375</c:v>
                </c:pt>
                <c:pt idx="164">
                  <c:v>4.0215290438523832</c:v>
                </c:pt>
                <c:pt idx="165">
                  <c:v>4.0124187838824916</c:v>
                </c:pt>
                <c:pt idx="166">
                  <c:v>4.0033497068766222</c:v>
                </c:pt>
                <c:pt idx="167">
                  <c:v>3.994321534212919</c:v>
                </c:pt>
                <c:pt idx="168">
                  <c:v>3.9853339897772093</c:v>
                </c:pt>
                <c:pt idx="169">
                  <c:v>3.9763867999348617</c:v>
                </c:pt>
                <c:pt idx="170">
                  <c:v>3.9674796935030079</c:v>
                </c:pt>
                <c:pt idx="171">
                  <c:v>3.9586124017231481</c:v>
                </c:pt>
                <c:pt idx="172">
                  <c:v>3.949784658234119</c:v>
                </c:pt>
                <c:pt idx="173">
                  <c:v>3.9409961990454221</c:v>
                </c:pt>
                <c:pt idx="174">
                  <c:v>3.9322467625109097</c:v>
                </c:pt>
                <c:pt idx="175">
                  <c:v>3.9235360893028162</c:v>
                </c:pt>
                <c:pt idx="176">
                  <c:v>3.9148639223861381</c:v>
                </c:pt>
                <c:pt idx="177">
                  <c:v>3.9062300069933524</c:v>
                </c:pt>
                <c:pt idx="178">
                  <c:v>3.8976340905994649</c:v>
                </c:pt>
                <c:pt idx="179">
                  <c:v>3.8890759228973959</c:v>
                </c:pt>
                <c:pt idx="180">
                  <c:v>3.8805552557736775</c:v>
                </c:pt>
                <c:pt idx="181">
                  <c:v>3.8720718432844783</c:v>
                </c:pt>
                <c:pt idx="182">
                  <c:v>3.8636254416319415</c:v>
                </c:pt>
                <c:pt idx="183">
                  <c:v>3.8552158091408266</c:v>
                </c:pt>
                <c:pt idx="184">
                  <c:v>3.8468427062354635</c:v>
                </c:pt>
                <c:pt idx="185">
                  <c:v>3.8385058954169966</c:v>
                </c:pt>
                <c:pt idx="186">
                  <c:v>3.830205141240933</c:v>
                </c:pt>
                <c:pt idx="187">
                  <c:v>3.8219402102949753</c:v>
                </c:pt>
                <c:pt idx="188">
                  <c:v>3.813710871177145</c:v>
                </c:pt>
                <c:pt idx="189">
                  <c:v>3.8055168944741862</c:v>
                </c:pt>
                <c:pt idx="190">
                  <c:v>3.7973580527402446</c:v>
                </c:pt>
                <c:pt idx="191">
                  <c:v>3.7892341204758249</c:v>
                </c:pt>
                <c:pt idx="192">
                  <c:v>3.7811448741070142</c:v>
                </c:pt>
                <c:pt idx="193">
                  <c:v>3.7730900919649719</c:v>
                </c:pt>
                <c:pt idx="194">
                  <c:v>3.7650695542656845</c:v>
                </c:pt>
                <c:pt idx="195">
                  <c:v>3.7570830430899695</c:v>
                </c:pt>
                <c:pt idx="196">
                  <c:v>3.7491303423637437</c:v>
                </c:pt>
                <c:pt idx="197">
                  <c:v>3.7412112378385336</c:v>
                </c:pt>
                <c:pt idx="198">
                  <c:v>3.7333255170722368</c:v>
                </c:pt>
                <c:pt idx="199">
                  <c:v>3.7254729694101258</c:v>
                </c:pt>
                <c:pt idx="200">
                  <c:v>3.7176533859660865</c:v>
                </c:pt>
                <c:pt idx="201">
                  <c:v>3.7098665596040994</c:v>
                </c:pt>
                <c:pt idx="202">
                  <c:v>3.7021122849199464</c:v>
                </c:pt>
                <c:pt idx="203">
                  <c:v>3.6943903582231519</c:v>
                </c:pt>
                <c:pt idx="204">
                  <c:v>3.686700577519149</c:v>
                </c:pt>
                <c:pt idx="205">
                  <c:v>3.6790427424916614</c:v>
                </c:pt>
                <c:pt idx="206">
                  <c:v>3.6714166544853124</c:v>
                </c:pt>
                <c:pt idx="207">
                  <c:v>3.6638221164884457</c:v>
                </c:pt>
                <c:pt idx="208">
                  <c:v>3.6562589331161601</c:v>
                </c:pt>
                <c:pt idx="209">
                  <c:v>3.6487269105935547</c:v>
                </c:pt>
                <c:pt idx="210">
                  <c:v>3.6412258567391773</c:v>
                </c:pt>
                <c:pt idx="211">
                  <c:v>3.633755580948681</c:v>
                </c:pt>
                <c:pt idx="212">
                  <c:v>3.6263158941786782</c:v>
                </c:pt>
                <c:pt idx="213">
                  <c:v>3.6189066089307933</c:v>
                </c:pt>
                <c:pt idx="214">
                  <c:v>3.6115275392359156</c:v>
                </c:pt>
                <c:pt idx="215">
                  <c:v>3.6041785006386333</c:v>
                </c:pt>
                <c:pt idx="216">
                  <c:v>3.596859310181868</c:v>
                </c:pt>
                <c:pt idx="217">
                  <c:v>3.5895697863916909</c:v>
                </c:pt>
                <c:pt idx="218">
                  <c:v>3.5823097492623224</c:v>
                </c:pt>
                <c:pt idx="219">
                  <c:v>3.5750790202413203</c:v>
                </c:pt>
                <c:pt idx="220">
                  <c:v>3.5678774222149352</c:v>
                </c:pt>
                <c:pt idx="221">
                  <c:v>3.560704779493653</c:v>
                </c:pt>
                <c:pt idx="222">
                  <c:v>3.5535609177979075</c:v>
                </c:pt>
                <c:pt idx="223">
                  <c:v>3.5464456642439641</c:v>
                </c:pt>
                <c:pt idx="224">
                  <c:v>3.5393588473299737</c:v>
                </c:pt>
                <c:pt idx="225">
                  <c:v>3.5323002969221933</c:v>
                </c:pt>
                <c:pt idx="226">
                  <c:v>3.5252698442413704</c:v>
                </c:pt>
                <c:pt idx="227">
                  <c:v>3.5182673218492906</c:v>
                </c:pt>
                <c:pt idx="228">
                  <c:v>3.511292563635485</c:v>
                </c:pt>
                <c:pt idx="229">
                  <c:v>3.5043454048040981</c:v>
                </c:pt>
                <c:pt idx="230">
                  <c:v>3.4974256818609026</c:v>
                </c:pt>
                <c:pt idx="231">
                  <c:v>3.4905332326004785</c:v>
                </c:pt>
                <c:pt idx="232">
                  <c:v>3.4836678960935377</c:v>
                </c:pt>
                <c:pt idx="233">
                  <c:v>3.4768295126743967</c:v>
                </c:pt>
                <c:pt idx="234">
                  <c:v>3.4700179239286029</c:v>
                </c:pt>
                <c:pt idx="235">
                  <c:v>3.4632329726806983</c:v>
                </c:pt>
                <c:pt idx="236">
                  <c:v>3.4564745029821298</c:v>
                </c:pt>
                <c:pt idx="237">
                  <c:v>3.4497423600993042</c:v>
                </c:pt>
                <c:pt idx="238">
                  <c:v>3.4430363905017769</c:v>
                </c:pt>
                <c:pt idx="239">
                  <c:v>3.4363564418505819</c:v>
                </c:pt>
                <c:pt idx="240">
                  <c:v>3.4297023629866943</c:v>
                </c:pt>
                <c:pt idx="241">
                  <c:v>3.4230740039196301</c:v>
                </c:pt>
                <c:pt idx="242">
                  <c:v>3.4164712158161752</c:v>
                </c:pt>
                <c:pt idx="243">
                  <c:v>3.409893850989246</c:v>
                </c:pt>
                <c:pt idx="244">
                  <c:v>3.4033417628868787</c:v>
                </c:pt>
                <c:pt idx="245">
                  <c:v>3.3968148060813421</c:v>
                </c:pt>
                <c:pt idx="246">
                  <c:v>3.390312836258381</c:v>
                </c:pt>
                <c:pt idx="247">
                  <c:v>3.3838357102065775</c:v>
                </c:pt>
                <c:pt idx="248">
                  <c:v>3.3773832858068369</c:v>
                </c:pt>
                <c:pt idx="249">
                  <c:v>3.3709554220219955</c:v>
                </c:pt>
                <c:pt idx="250">
                  <c:v>3.3645519788865399</c:v>
                </c:pt>
                <c:pt idx="251">
                  <c:v>3.3581728174964516</c:v>
                </c:pt>
                <c:pt idx="252">
                  <c:v>3.3518177999991621</c:v>
                </c:pt>
                <c:pt idx="253">
                  <c:v>3.3454867895836209</c:v>
                </c:pt>
                <c:pt idx="254">
                  <c:v>3.3391796504704816</c:v>
                </c:pt>
                <c:pt idx="255">
                  <c:v>3.3328962479023923</c:v>
                </c:pt>
                <c:pt idx="256">
                  <c:v>3.3266364481343973</c:v>
                </c:pt>
                <c:pt idx="257">
                  <c:v>3.3204001184244509</c:v>
                </c:pt>
                <c:pt idx="258">
                  <c:v>3.3141871270240304</c:v>
                </c:pt>
                <c:pt idx="259">
                  <c:v>3.307997343168863</c:v>
                </c:pt>
                <c:pt idx="260">
                  <c:v>3.301830637069747</c:v>
                </c:pt>
                <c:pt idx="261">
                  <c:v>3.295686879903482</c:v>
                </c:pt>
                <c:pt idx="262">
                  <c:v>3.2895659438039</c:v>
                </c:pt>
                <c:pt idx="263">
                  <c:v>3.2834677018529921</c:v>
                </c:pt>
                <c:pt idx="264">
                  <c:v>3.2773920280721383</c:v>
                </c:pt>
                <c:pt idx="265">
                  <c:v>3.27133879741343</c:v>
                </c:pt>
                <c:pt idx="266">
                  <c:v>3.2653078857510929</c:v>
                </c:pt>
                <c:pt idx="267">
                  <c:v>3.2592991698730023</c:v>
                </c:pt>
                <c:pt idx="268">
                  <c:v>3.2533125274722905</c:v>
                </c:pt>
                <c:pt idx="269">
                  <c:v>3.2473478371390514</c:v>
                </c:pt>
                <c:pt idx="270">
                  <c:v>3.2414049783521306</c:v>
                </c:pt>
                <c:pt idx="271">
                  <c:v>3.235483831471007</c:v>
                </c:pt>
                <c:pt idx="272">
                  <c:v>3.2295842777277675</c:v>
                </c:pt>
                <c:pt idx="273">
                  <c:v>3.2237061992191625</c:v>
                </c:pt>
                <c:pt idx="274">
                  <c:v>3.2178494788987537</c:v>
                </c:pt>
                <c:pt idx="275">
                  <c:v>3.2120140005691447</c:v>
                </c:pt>
                <c:pt idx="276">
                  <c:v>3.206199648874295</c:v>
                </c:pt>
                <c:pt idx="277">
                  <c:v>3.2004063092919206</c:v>
                </c:pt>
                <c:pt idx="278">
                  <c:v>3.1946338681259725</c:v>
                </c:pt>
                <c:pt idx="279">
                  <c:v>3.1888822124992022</c:v>
                </c:pt>
                <c:pt idx="280">
                  <c:v>3.1831512303458021</c:v>
                </c:pt>
                <c:pt idx="281">
                  <c:v>3.1774408104041258</c:v>
                </c:pt>
                <c:pt idx="282">
                  <c:v>3.1717508422094909</c:v>
                </c:pt>
                <c:pt idx="283">
                  <c:v>3.1660812160870528</c:v>
                </c:pt>
                <c:pt idx="284">
                  <c:v>3.1604318231447612</c:v>
                </c:pt>
                <c:pt idx="285">
                  <c:v>3.1548025552663868</c:v>
                </c:pt>
                <c:pt idx="286">
                  <c:v>3.1491933051046228</c:v>
                </c:pt>
                <c:pt idx="287">
                  <c:v>3.1436039660742647</c:v>
                </c:pt>
                <c:pt idx="288">
                  <c:v>3.1380344323454565</c:v>
                </c:pt>
                <c:pt idx="289">
                  <c:v>3.1324845988370131</c:v>
                </c:pt>
                <c:pt idx="290">
                  <c:v>3.1269543612098105</c:v>
                </c:pt>
                <c:pt idx="291">
                  <c:v>3.1214436158602465</c:v>
                </c:pt>
                <c:pt idx="292">
                  <c:v>3.1159522599137723</c:v>
                </c:pt>
                <c:pt idx="293">
                  <c:v>3.1104801912184894</c:v>
                </c:pt>
                <c:pt idx="294">
                  <c:v>3.1050273083388178</c:v>
                </c:pt>
                <c:pt idx="295">
                  <c:v>3.0995935105492247</c:v>
                </c:pt>
              </c:numCache>
            </c:numRef>
          </c:xVal>
          <c:yVal>
            <c:numRef>
              <c:f>'OH Data'!$R$5:$R$300</c:f>
              <c:numCache>
                <c:formatCode>0.00E+00</c:formatCode>
                <c:ptCount val="296"/>
                <c:pt idx="0">
                  <c:v>1</c:v>
                </c:pt>
                <c:pt idx="1">
                  <c:v>0.95663384926904715</c:v>
                </c:pt>
                <c:pt idx="2">
                  <c:v>0.91228869846919436</c:v>
                </c:pt>
                <c:pt idx="3">
                  <c:v>0.86732995467747365</c:v>
                </c:pt>
                <c:pt idx="4">
                  <c:v>0.82209879538777741</c:v>
                </c:pt>
                <c:pt idx="5">
                  <c:v>0.77691354243185284</c:v>
                </c:pt>
                <c:pt idx="6">
                  <c:v>0.73207097895544515</c:v>
                </c:pt>
                <c:pt idx="7">
                  <c:v>0.68784745034163619</c:v>
                </c:pt>
                <c:pt idx="8">
                  <c:v>0.64449965915682972</c:v>
                </c:pt>
                <c:pt idx="9">
                  <c:v>0.60226512438635182</c:v>
                </c:pt>
                <c:pt idx="10">
                  <c:v>0.56136232337147141</c:v>
                </c:pt>
                <c:pt idx="11">
                  <c:v>0.52199056959054002</c:v>
                </c:pt>
                <c:pt idx="12">
                  <c:v>0.48432970082624333</c:v>
                </c:pt>
                <c:pt idx="13">
                  <c:v>0.44853966153872643</c:v>
                </c:pt>
                <c:pt idx="14">
                  <c:v>0.41476006241104058</c:v>
                </c:pt>
                <c:pt idx="15">
                  <c:v>0.38310979147474955</c:v>
                </c:pt>
                <c:pt idx="16">
                  <c:v>0.35368673751439461</c:v>
                </c:pt>
                <c:pt idx="17">
                  <c:v>0.32656767002265175</c:v>
                </c:pt>
                <c:pt idx="18">
                  <c:v>0.30180830295892097</c:v>
                </c:pt>
                <c:pt idx="19">
                  <c:v>0.2794435536534956</c:v>
                </c:pt>
                <c:pt idx="20">
                  <c:v>0.25948799461708677</c:v>
                </c:pt>
                <c:pt idx="21">
                  <c:v>0.24193648549979266</c:v>
                </c:pt>
                <c:pt idx="22">
                  <c:v>0.22676496528993334</c:v>
                </c:pt>
                <c:pt idx="23">
                  <c:v>0.21393138097325945</c:v>
                </c:pt>
                <c:pt idx="24">
                  <c:v>0.20337672792221229</c:v>
                </c:pt>
                <c:pt idx="25">
                  <c:v>0.19502617869002534</c:v>
                </c:pt>
                <c:pt idx="26">
                  <c:v>0.18879027997864523</c:v>
                </c:pt>
                <c:pt idx="27">
                  <c:v>0.18456620163513784</c:v>
                </c:pt>
                <c:pt idx="28">
                  <c:v>0.18223902595204611</c:v>
                </c:pt>
                <c:pt idx="29">
                  <c:v>0.18168306973303469</c:v>
                </c:pt>
                <c:pt idx="30">
                  <c:v>0.18276323508739664</c:v>
                </c:pt>
                <c:pt idx="31">
                  <c:v>0.18533638742578887</c:v>
                </c:pt>
                <c:pt idx="32">
                  <c:v>0.18925276047468073</c:v>
                </c:pt>
                <c:pt idx="33">
                  <c:v>0.1943573882725404</c:v>
                </c:pt>
                <c:pt idx="34">
                  <c:v>0.20049156313524258</c:v>
                </c:pt>
                <c:pt idx="35">
                  <c:v>0.20749431665297696</c:v>
                </c:pt>
                <c:pt idx="36">
                  <c:v>0.21520391814443268</c:v>
                </c:pt>
                <c:pt idx="37">
                  <c:v>0.22345938192296247</c:v>
                </c:pt>
                <c:pt idx="38">
                  <c:v>0.23210197151598022</c:v>
                </c:pt>
                <c:pt idx="39">
                  <c:v>0.24097668590515875</c:v>
                </c:pt>
                <c:pt idx="40">
                  <c:v>0.24993371017570232</c:v>
                </c:pt>
                <c:pt idx="41">
                  <c:v>0.25882981089055357</c:v>
                </c:pt>
                <c:pt idx="42">
                  <c:v>0.26752965519933913</c:v>
                </c:pt>
                <c:pt idx="43">
                  <c:v>0.27590703225503282</c:v>
                </c:pt>
                <c:pt idx="44">
                  <c:v>0.28384595598699036</c:v>
                </c:pt>
                <c:pt idx="45">
                  <c:v>0.29124162965573941</c:v>
                </c:pt>
                <c:pt idx="46">
                  <c:v>0.29800125483037221</c:v>
                </c:pt>
                <c:pt idx="47">
                  <c:v>0.30404467037904415</c:v>
                </c:pt>
                <c:pt idx="48">
                  <c:v>0.3093048106104323</c:v>
                </c:pt>
                <c:pt idx="49">
                  <c:v>0.31372797568845756</c:v>
                </c:pt>
                <c:pt idx="50">
                  <c:v>0.31727391169269903</c:v>
                </c:pt>
                <c:pt idx="51">
                  <c:v>0.31991570203681929</c:v>
                </c:pt>
                <c:pt idx="52">
                  <c:v>0.32163947621872385</c:v>
                </c:pt>
                <c:pt idx="53">
                  <c:v>0.32244394590314418</c:v>
                </c:pt>
                <c:pt idx="54">
                  <c:v>0.32233978199345881</c:v>
                </c:pt>
                <c:pt idx="55">
                  <c:v>0.32134884952332426</c:v>
                </c:pt>
                <c:pt idx="56">
                  <c:v>0.31950331980338731</c:v>
                </c:pt>
                <c:pt idx="57">
                  <c:v>0.31684468123638387</c:v>
                </c:pt>
                <c:pt idx="58">
                  <c:v>0.31342267153496206</c:v>
                </c:pt>
                <c:pt idx="59">
                  <c:v>0.30929415473549626</c:v>
                </c:pt>
                <c:pt idx="60">
                  <c:v>0.30452196641806345</c:v>
                </c:pt>
                <c:pt idx="61">
                  <c:v>0.29917374995741691</c:v>
                </c:pt>
                <c:pt idx="62">
                  <c:v>0.29332080549907086</c:v>
                </c:pt>
                <c:pt idx="63">
                  <c:v>0.28703697174921544</c:v>
                </c:pt>
                <c:pt idx="64">
                  <c:v>0.28039755866639809</c:v>
                </c:pt>
                <c:pt idx="65">
                  <c:v>0.2734783468319999</c:v>
                </c:pt>
                <c:pt idx="66">
                  <c:v>0.26635466674221991</c:v>
                </c:pt>
                <c:pt idx="67">
                  <c:v>0.2591005685926544</c:v>
                </c:pt>
                <c:pt idx="68">
                  <c:v>0.25178809039926431</c:v>
                </c:pt>
                <c:pt idx="69">
                  <c:v>0.24448662959210948</c:v>
                </c:pt>
                <c:pt idx="70">
                  <c:v>0.23726242059873218</c:v>
                </c:pt>
                <c:pt idx="71">
                  <c:v>0.23017811846121206</c:v>
                </c:pt>
                <c:pt idx="72">
                  <c:v>0.22329248625333264</c:v>
                </c:pt>
                <c:pt idx="73">
                  <c:v>0.216660182021121</c:v>
                </c:pt>
                <c:pt idx="74">
                  <c:v>0.21033163919009615</c:v>
                </c:pt>
                <c:pt idx="75">
                  <c:v>0.20435303288453471</c:v>
                </c:pt>
                <c:pt idx="76">
                  <c:v>0.19876632339892264</c:v>
                </c:pt>
                <c:pt idx="77">
                  <c:v>0.19360936715022001</c:v>
                </c:pt>
                <c:pt idx="78">
                  <c:v>0.18891608481775463</c:v>
                </c:pt>
                <c:pt idx="79">
                  <c:v>0.18471667603219366</c:v>
                </c:pt>
                <c:pt idx="80">
                  <c:v>0.18103786989098558</c:v>
                </c:pt>
                <c:pt idx="81">
                  <c:v>0.17790320073237517</c:v>
                </c:pt>
                <c:pt idx="82">
                  <c:v>0.17533329897074251</c:v>
                </c:pt>
                <c:pt idx="83">
                  <c:v>0.17334618735524632</c:v>
                </c:pt>
                <c:pt idx="84">
                  <c:v>0.17195757373411533</c:v>
                </c:pt>
                <c:pt idx="85">
                  <c:v>0.17118113226033474</c:v>
                </c:pt>
                <c:pt idx="86">
                  <c:v>0.17102876593166896</c:v>
                </c:pt>
                <c:pt idx="87">
                  <c:v>0.17151084439199296</c:v>
                </c:pt>
                <c:pt idx="88">
                  <c:v>0.17263641200473298</c:v>
                </c:pt>
                <c:pt idx="89">
                  <c:v>0.17441336231717636</c:v>
                </c:pt>
                <c:pt idx="90">
                  <c:v>0.17684857614381697</c:v>
                </c:pt>
                <c:pt idx="91">
                  <c:v>0.17994802158556039</c:v>
                </c:pt>
                <c:pt idx="92">
                  <c:v>0.1837168153505884</c:v>
                </c:pt>
                <c:pt idx="93">
                  <c:v>0.18815924573500439</c:v>
                </c:pt>
                <c:pt idx="94">
                  <c:v>0.19327875854200591</c:v>
                </c:pt>
                <c:pt idx="95">
                  <c:v>0.19907790805571121</c:v>
                </c:pt>
                <c:pt idx="96">
                  <c:v>0.20555827592937997</c:v>
                </c:pt>
                <c:pt idx="97">
                  <c:v>0.21272036149007967</c:v>
                </c:pt>
                <c:pt idx="98">
                  <c:v>0.22056344749853271</c:v>
                </c:pt>
                <c:pt idx="99">
                  <c:v>0.22908544582916321</c:v>
                </c:pt>
                <c:pt idx="100">
                  <c:v>0.23828272785177385</c:v>
                </c:pt>
                <c:pt idx="101">
                  <c:v>0.24814994450279765</c:v>
                </c:pt>
                <c:pt idx="102">
                  <c:v>0.25867984113349757</c:v>
                </c:pt>
                <c:pt idx="103">
                  <c:v>0.26986307221906203</c:v>
                </c:pt>
                <c:pt idx="104">
                  <c:v>0.2816880209124204</c:v>
                </c:pt>
                <c:pt idx="105">
                  <c:v>0.29414062823603704</c:v>
                </c:pt>
                <c:pt idx="106">
                  <c:v>0.30720423643242895</c:v>
                </c:pt>
                <c:pt idx="107">
                  <c:v>0.32085945064904109</c:v>
                </c:pt>
                <c:pt idx="108">
                  <c:v>0.3350840227241938</c:v>
                </c:pt>
                <c:pt idx="109">
                  <c:v>0.3498527603791467</c:v>
                </c:pt>
                <c:pt idx="110">
                  <c:v>0.36513746461700891</c:v>
                </c:pt>
                <c:pt idx="111">
                  <c:v>0.38090689759310892</c:v>
                </c:pt>
                <c:pt idx="112">
                  <c:v>0.39712678266390206</c:v>
                </c:pt>
                <c:pt idx="113">
                  <c:v>0.41375983775357156</c:v>
                </c:pt>
                <c:pt idx="114">
                  <c:v>0.43076584260814221</c:v>
                </c:pt>
                <c:pt idx="115">
                  <c:v>0.44810173994719354</c:v>
                </c:pt>
                <c:pt idx="116">
                  <c:v>0.46572176998055509</c:v>
                </c:pt>
                <c:pt idx="117">
                  <c:v>0.48357763724083241</c:v>
                </c:pt>
                <c:pt idx="118">
                  <c:v>0.50161870819910748</c:v>
                </c:pt>
                <c:pt idx="119">
                  <c:v>0.51979223768728966</c:v>
                </c:pt>
                <c:pt idx="120">
                  <c:v>0.53804362175127873</c:v>
                </c:pt>
                <c:pt idx="121">
                  <c:v>0.55631667420945496</c:v>
                </c:pt>
                <c:pt idx="122">
                  <c:v>0.57455392389362381</c:v>
                </c:pt>
                <c:pt idx="123">
                  <c:v>0.5926969293071741</c:v>
                </c:pt>
                <c:pt idx="124">
                  <c:v>0.61068660724909785</c:v>
                </c:pt>
                <c:pt idx="125">
                  <c:v>0.62846357182261059</c:v>
                </c:pt>
                <c:pt idx="126">
                  <c:v>0.64596848017357633</c:v>
                </c:pt>
                <c:pt idx="127">
                  <c:v>0.66314238128432024</c:v>
                </c:pt>
                <c:pt idx="128">
                  <c:v>0.67992706418127313</c:v>
                </c:pt>
                <c:pt idx="129">
                  <c:v>0.69626540199694376</c:v>
                </c:pt>
                <c:pt idx="130">
                  <c:v>0.71210168845425426</c:v>
                </c:pt>
                <c:pt idx="131">
                  <c:v>0.72738196351064088</c:v>
                </c:pt>
                <c:pt idx="132">
                  <c:v>0.74205432510553104</c:v>
                </c:pt>
                <c:pt idx="133">
                  <c:v>0.7560692241934811</c:v>
                </c:pt>
                <c:pt idx="134">
                  <c:v>0.76937974051116553</c:v>
                </c:pt>
                <c:pt idx="135">
                  <c:v>0.78194183681433493</c:v>
                </c:pt>
                <c:pt idx="136">
                  <c:v>0.79371458962583941</c:v>
                </c:pt>
                <c:pt idx="137">
                  <c:v>0.80466039485266305</c:v>
                </c:pt>
                <c:pt idx="138">
                  <c:v>0.81474514695338407</c:v>
                </c:pt>
                <c:pt idx="139">
                  <c:v>0.82393839066338559</c:v>
                </c:pt>
                <c:pt idx="140">
                  <c:v>0.83221344460811986</c:v>
                </c:pt>
                <c:pt idx="141">
                  <c:v>0.83954749645162507</c:v>
                </c:pt>
                <c:pt idx="142">
                  <c:v>0.84592166953333203</c:v>
                </c:pt>
                <c:pt idx="143">
                  <c:v>0.85132106123863127</c:v>
                </c:pt>
                <c:pt idx="144">
                  <c:v>0.8557347536237343</c:v>
                </c:pt>
                <c:pt idx="145">
                  <c:v>0.85915579707137391</c:v>
                </c:pt>
                <c:pt idx="146">
                  <c:v>0.861581167987719</c:v>
                </c:pt>
                <c:pt idx="147">
                  <c:v>0.86301170176195141</c:v>
                </c:pt>
                <c:pt idx="148">
                  <c:v>0.8634520023959722</c:v>
                </c:pt>
                <c:pt idx="149">
                  <c:v>0.86291033037267628</c:v>
                </c:pt>
                <c:pt idx="150">
                  <c:v>0.86139847046610485</c:v>
                </c:pt>
                <c:pt idx="151">
                  <c:v>0.85893158130601244</c:v>
                </c:pt>
                <c:pt idx="152">
                  <c:v>0.85552802859305221</c:v>
                </c:pt>
                <c:pt idx="153">
                  <c:v>0.85120920391925903</c:v>
                </c:pt>
                <c:pt idx="154">
                  <c:v>0.84599933118340487</c:v>
                </c:pt>
                <c:pt idx="155">
                  <c:v>0.83992526260255929</c:v>
                </c:pt>
                <c:pt idx="156">
                  <c:v>0.83301626631151349</c:v>
                </c:pt>
                <c:pt idx="157">
                  <c:v>0.82530380751239507</c:v>
                </c:pt>
                <c:pt idx="158">
                  <c:v>0.81682132508881533</c:v>
                </c:pt>
                <c:pt idx="159">
                  <c:v>0.80760400553499534</c:v>
                </c:pt>
                <c:pt idx="160">
                  <c:v>0.79768855597152866</c:v>
                </c:pt>
                <c:pt idx="161">
                  <c:v>0.78711297792805301</c:v>
                </c:pt>
                <c:pt idx="162">
                  <c:v>0.77591634347122718</c:v>
                </c:pt>
                <c:pt idx="163">
                  <c:v>0.76413857514541772</c:v>
                </c:pt>
                <c:pt idx="164">
                  <c:v>0.75182023107574147</c:v>
                </c:pt>
                <c:pt idx="165">
                  <c:v>0.73900229646019044</c:v>
                </c:pt>
                <c:pt idx="166">
                  <c:v>0.72572598255099963</c:v>
                </c:pt>
                <c:pt idx="167">
                  <c:v>0.71203253409733114</c:v>
                </c:pt>
                <c:pt idx="168">
                  <c:v>0.69796304609258186</c:v>
                </c:pt>
                <c:pt idx="169">
                  <c:v>0.68355829054224271</c:v>
                </c:pt>
                <c:pt idx="170">
                  <c:v>0.66885855384294091</c:v>
                </c:pt>
                <c:pt idx="171">
                  <c:v>0.65390348524152264</c:v>
                </c:pt>
                <c:pt idx="172">
                  <c:v>0.63873195672578953</c:v>
                </c:pt>
                <c:pt idx="173">
                  <c:v>0.62338193458623781</c:v>
                </c:pt>
                <c:pt idx="174">
                  <c:v>0.60789036278244513</c:v>
                </c:pt>
                <c:pt idx="175">
                  <c:v>0.59229305814797972</c:v>
                </c:pt>
                <c:pt idx="176">
                  <c:v>0.57662461737562087</c:v>
                </c:pt>
                <c:pt idx="177">
                  <c:v>0.56091833563952642</c:v>
                </c:pt>
                <c:pt idx="178">
                  <c:v>0.54520613663389406</c:v>
                </c:pt>
                <c:pt idx="179">
                  <c:v>0.52951851373807213</c:v>
                </c:pt>
                <c:pt idx="180">
                  <c:v>0.51388448195630365</c:v>
                </c:pt>
                <c:pt idx="181">
                  <c:v>0.49833154022655091</c:v>
                </c:pt>
                <c:pt idx="182">
                  <c:v>0.48288564364640835</c:v>
                </c:pt>
                <c:pt idx="183">
                  <c:v>0.46757118512528456</c:v>
                </c:pt>
                <c:pt idx="184">
                  <c:v>0.45241098594031565</c:v>
                </c:pt>
                <c:pt idx="185">
                  <c:v>0.43742629464856192</c:v>
                </c:pt>
                <c:pt idx="186">
                  <c:v>0.42263679378973129</c:v>
                </c:pt>
                <c:pt idx="187">
                  <c:v>0.40806061380128655</c:v>
                </c:pt>
                <c:pt idx="188">
                  <c:v>0.39371435356120399</c:v>
                </c:pt>
                <c:pt idx="189">
                  <c:v>0.379613106972292</c:v>
                </c:pt>
                <c:pt idx="190">
                  <c:v>0.36577049500528314</c:v>
                </c:pt>
                <c:pt idx="191">
                  <c:v>0.35219870262580516</c:v>
                </c:pt>
                <c:pt idx="192">
                  <c:v>0.33890852004173649</c:v>
                </c:pt>
                <c:pt idx="193">
                  <c:v>0.32590938772261008</c:v>
                </c:pt>
                <c:pt idx="194">
                  <c:v>0.31320944466070599</c:v>
                </c:pt>
                <c:pt idx="195">
                  <c:v>0.30081557936396924</c:v>
                </c:pt>
                <c:pt idx="196">
                  <c:v>0.28873348309369795</c:v>
                </c:pt>
                <c:pt idx="197">
                  <c:v>0.27696770488417166</c:v>
                </c:pt>
                <c:pt idx="198">
                  <c:v>0.2655217079075407</c:v>
                </c:pt>
                <c:pt idx="199">
                  <c:v>0.2543979267737938</c:v>
                </c:pt>
                <c:pt idx="200">
                  <c:v>0.24359782538330696</c:v>
                </c:pt>
                <c:pt idx="201">
                  <c:v>0.23312195497762303</c:v>
                </c:pt>
                <c:pt idx="202">
                  <c:v>0.22297001206174452</c:v>
                </c:pt>
                <c:pt idx="203">
                  <c:v>0.21314089589975163</c:v>
                </c:pt>
                <c:pt idx="204">
                  <c:v>0.20363276531263147</c:v>
                </c:pt>
                <c:pt idx="205">
                  <c:v>0.19444309453487946</c:v>
                </c:pt>
                <c:pt idx="206">
                  <c:v>0.18556872791234116</c:v>
                </c:pt>
                <c:pt idx="207">
                  <c:v>0.17700593324967953</c:v>
                </c:pt>
                <c:pt idx="208">
                  <c:v>0.16875045364036032</c:v>
                </c:pt>
                <c:pt idx="209">
                  <c:v>0.16079755763547038</c:v>
                </c:pt>
                <c:pt idx="210">
                  <c:v>0.15314208763013812</c:v>
                </c:pt>
                <c:pt idx="211">
                  <c:v>0.14577850636760487</c:v>
                </c:pt>
                <c:pt idx="212">
                  <c:v>0.13870094148059375</c:v>
                </c:pt>
                <c:pt idx="213">
                  <c:v>0.13190322800844345</c:v>
                </c:pt>
                <c:pt idx="214">
                  <c:v>0.12537894884574155</c:v>
                </c:pt>
                <c:pt idx="215">
                  <c:v>0.11912147309395443</c:v>
                </c:pt>
                <c:pt idx="216">
                  <c:v>0.1131239923024866</c:v>
                </c:pt>
                <c:pt idx="217">
                  <c:v>0.10737955459870423</c:v>
                </c:pt>
                <c:pt idx="218">
                  <c:v>0.10188109671879328</c:v>
                </c:pt>
                <c:pt idx="219">
                  <c:v>9.6621473961945134E-2</c:v>
                </c:pt>
                <c:pt idx="220">
                  <c:v>9.1593488100354017E-2</c:v>
                </c:pt>
                <c:pt idx="221">
                  <c:v>8.6789913285802184E-2</c:v>
                </c:pt>
                <c:pt idx="222">
                  <c:v>8.2203520001229075E-2</c:v>
                </c:pt>
                <c:pt idx="223">
                  <c:v>7.7827097112126362E-2</c:v>
                </c:pt>
                <c:pt idx="224">
                  <c:v>7.365347207797765E-2</c:v>
                </c:pt>
                <c:pt idx="225">
                  <c:v>6.9675529388636082E-2</c:v>
                </c:pt>
                <c:pt idx="226">
                  <c:v>6.5886227294177702E-2</c:v>
                </c:pt>
                <c:pt idx="227">
                  <c:v>6.2278612899706084E-2</c:v>
                </c:pt>
                <c:pt idx="228">
                  <c:v>5.8845835698752139E-2</c:v>
                </c:pt>
                <c:pt idx="229">
                  <c:v>5.558115962053705E-2</c:v>
                </c:pt>
                <c:pt idx="230">
                  <c:v>5.2477973667073678E-2</c:v>
                </c:pt>
                <c:pt idx="231">
                  <c:v>4.9529801216633619E-2</c:v>
                </c:pt>
                <c:pt idx="232">
                  <c:v>4.6730308069878823E-2</c:v>
                </c:pt>
                <c:pt idx="233">
                  <c:v>4.4073309314336201E-2</c:v>
                </c:pt>
                <c:pt idx="234">
                  <c:v>4.1552775081937526E-2</c:v>
                </c:pt>
                <c:pt idx="235">
                  <c:v>3.9162835273073647E-2</c:v>
                </c:pt>
                <c:pt idx="236">
                  <c:v>3.6897783318786126E-2</c:v>
                </c:pt>
                <c:pt idx="237">
                  <c:v>3.4752079051103002E-2</c:v>
                </c:pt>
                <c:pt idx="238">
                  <c:v>3.2720350749093297E-2</c:v>
                </c:pt>
                <c:pt idx="239">
                  <c:v>3.0797396426166947E-2</c:v>
                </c:pt>
                <c:pt idx="240">
                  <c:v>2.8978184421620673E-2</c:v>
                </c:pt>
                <c:pt idx="241">
                  <c:v>2.7257853356728978E-2</c:v>
                </c:pt>
                <c:pt idx="242">
                  <c:v>2.5631711513281072E-2</c:v>
                </c:pt>
                <c:pt idx="243">
                  <c:v>2.4095235689547835E-2</c:v>
                </c:pt>
                <c:pt idx="244">
                  <c:v>2.2644069586001691E-2</c:v>
                </c:pt>
                <c:pt idx="245">
                  <c:v>2.1274021770323608E-2</c:v>
                </c:pt>
                <c:pt idx="246">
                  <c:v>1.9981063268502883E-2</c:v>
                </c:pt>
                <c:pt idx="247">
                  <c:v>1.8761324826019648E-2</c:v>
                </c:pt>
                <c:pt idx="248">
                  <c:v>1.7611093880587198E-2</c:v>
                </c:pt>
                <c:pt idx="249">
                  <c:v>1.6526811284913276E-2</c:v>
                </c:pt>
                <c:pt idx="250">
                  <c:v>1.5505067815837647E-2</c:v>
                </c:pt>
                <c:pt idx="251">
                  <c:v>1.454260050325268E-2</c:v>
                </c:pt>
                <c:pt idx="252">
                  <c:v>1.363628880992318E-2</c:v>
                </c:pt>
                <c:pt idx="253">
                  <c:v>1.2783150691132356E-2</c:v>
                </c:pt>
                <c:pt idx="254">
                  <c:v>1.1980338560493957E-2</c:v>
                </c:pt>
                <c:pt idx="255">
                  <c:v>1.1225135186330481E-2</c:v>
                </c:pt>
                <c:pt idx="256">
                  <c:v>1.0514949540841412E-2</c:v>
                </c:pt>
                <c:pt idx="257">
                  <c:v>9.8473126223318878E-3</c:v>
                </c:pt>
                <c:pt idx="258">
                  <c:v>9.2198732688926234E-3</c:v>
                </c:pt>
                <c:pt idx="259">
                  <c:v>8.6303939801165991E-3</c:v>
                </c:pt>
                <c:pt idx="260">
                  <c:v>8.0767467617807454E-3</c:v>
                </c:pt>
                <c:pt idx="261">
                  <c:v>7.5569090068243047E-3</c:v>
                </c:pt>
                <c:pt idx="262">
                  <c:v>7.0689594244870459E-3</c:v>
                </c:pt>
                <c:pt idx="263">
                  <c:v>6.6110740280556912E-3</c:v>
                </c:pt>
                <c:pt idx="264">
                  <c:v>6.1815221904207955E-3</c:v>
                </c:pt>
                <c:pt idx="265">
                  <c:v>5.7786627753190897E-3</c:v>
                </c:pt>
                <c:pt idx="266">
                  <c:v>5.4009403511999935E-3</c:v>
                </c:pt>
                <c:pt idx="267">
                  <c:v>5.0468814934289119E-3</c:v>
                </c:pt>
                <c:pt idx="268">
                  <c:v>4.7150911796978575E-3</c:v>
                </c:pt>
                <c:pt idx="269">
                  <c:v>4.4042492826651472E-3</c:v>
                </c:pt>
                <c:pt idx="270">
                  <c:v>4.1131071628286728E-3</c:v>
                </c:pt>
                <c:pt idx="271">
                  <c:v>3.8404843642465642E-3</c:v>
                </c:pt>
                <c:pt idx="272">
                  <c:v>3.5852654146613628E-3</c:v>
                </c:pt>
                <c:pt idx="273">
                  <c:v>3.346396731314422E-3</c:v>
                </c:pt>
                <c:pt idx="274">
                  <c:v>3.1228836329827048E-3</c:v>
                </c:pt>
                <c:pt idx="275">
                  <c:v>2.913787458258198E-3</c:v>
                </c:pt>
                <c:pt idx="276">
                  <c:v>2.7182227899217328E-3</c:v>
                </c:pt>
                <c:pt idx="277">
                  <c:v>2.5353547843939965E-3</c:v>
                </c:pt>
                <c:pt idx="278">
                  <c:v>2.3643966054890139E-3</c:v>
                </c:pt>
                <c:pt idx="279">
                  <c:v>2.2046069607657599E-3</c:v>
                </c:pt>
                <c:pt idx="280">
                  <c:v>2.0552877390430011E-3</c:v>
                </c:pt>
                <c:pt idx="281">
                  <c:v>1.9157817471102873E-3</c:v>
                </c:pt>
                <c:pt idx="282">
                  <c:v>1.7854705434457053E-3</c:v>
                </c:pt>
                <c:pt idx="283">
                  <c:v>1.6637723668857366E-3</c:v>
                </c:pt>
                <c:pt idx="284">
                  <c:v>1.5501401576334289E-3</c:v>
                </c:pt>
                <c:pt idx="285">
                  <c:v>1.4440596682268616E-3</c:v>
                </c:pt>
                <c:pt idx="286">
                  <c:v>1.3450476618406476E-3</c:v>
                </c:pt>
                <c:pt idx="287">
                  <c:v>1.252650195219094E-3</c:v>
                </c:pt>
                <c:pt idx="288">
                  <c:v>1.1664409835127143E-3</c:v>
                </c:pt>
                <c:pt idx="289">
                  <c:v>1.0860198443032429E-3</c:v>
                </c:pt>
                <c:pt idx="290">
                  <c:v>1.0110112180551601E-3</c:v>
                </c:pt>
                <c:pt idx="291">
                  <c:v>9.4106276211720365E-4</c:v>
                </c:pt>
                <c:pt idx="292">
                  <c:v>8.7584401563312812E-4</c:v>
                </c:pt>
                <c:pt idx="293">
                  <c:v>8.1504513257276876E-4</c:v>
                </c:pt>
                <c:pt idx="294">
                  <c:v>7.5837568010120088E-4</c:v>
                </c:pt>
                <c:pt idx="295">
                  <c:v>7.0556349970588483E-4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2-458E-B227-599C11CD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'OH Data'!$K$5:$K$185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2.4559687508891401</c:v>
                      </c:pt>
                      <c:pt idx="1">
                        <c:v>2.5154347357767302</c:v>
                      </c:pt>
                      <c:pt idx="2">
                        <c:v>2.5749007206643202</c:v>
                      </c:pt>
                      <c:pt idx="3">
                        <c:v>2.63436670555192</c:v>
                      </c:pt>
                      <c:pt idx="4">
                        <c:v>2.69383269043951</c:v>
                      </c:pt>
                      <c:pt idx="5">
                        <c:v>2.7532986753271</c:v>
                      </c:pt>
                      <c:pt idx="6">
                        <c:v>2.8127646602146901</c:v>
                      </c:pt>
                      <c:pt idx="7">
                        <c:v>2.8722306451022801</c:v>
                      </c:pt>
                      <c:pt idx="8">
                        <c:v>2.9316966299898701</c:v>
                      </c:pt>
                      <c:pt idx="9">
                        <c:v>2.9911626148774699</c:v>
                      </c:pt>
                      <c:pt idx="10">
                        <c:v>3.05062859976506</c:v>
                      </c:pt>
                      <c:pt idx="11">
                        <c:v>3.1046885860265099</c:v>
                      </c:pt>
                      <c:pt idx="12">
                        <c:v>3.14793657503566</c:v>
                      </c:pt>
                      <c:pt idx="13">
                        <c:v>3.1830755661055998</c:v>
                      </c:pt>
                      <c:pt idx="14">
                        <c:v>3.2128085585494</c:v>
                      </c:pt>
                      <c:pt idx="15">
                        <c:v>3.2371355523670502</c:v>
                      </c:pt>
                      <c:pt idx="16">
                        <c:v>3.2587595468716302</c:v>
                      </c:pt>
                      <c:pt idx="17">
                        <c:v>3.2776805420631399</c:v>
                      </c:pt>
                      <c:pt idx="18">
                        <c:v>3.2938985379415699</c:v>
                      </c:pt>
                      <c:pt idx="19">
                        <c:v>3.31011653382</c:v>
                      </c:pt>
                      <c:pt idx="20">
                        <c:v>3.3263345296984399</c:v>
                      </c:pt>
                      <c:pt idx="21">
                        <c:v>3.34255252557687</c:v>
                      </c:pt>
                      <c:pt idx="22">
                        <c:v>3.3587705214553099</c:v>
                      </c:pt>
                      <c:pt idx="23">
                        <c:v>3.3749885173337399</c:v>
                      </c:pt>
                      <c:pt idx="24">
                        <c:v>3.39120651321217</c:v>
                      </c:pt>
                      <c:pt idx="25">
                        <c:v>3.4074245090906099</c:v>
                      </c:pt>
                      <c:pt idx="26">
                        <c:v>3.42364250496904</c:v>
                      </c:pt>
                      <c:pt idx="27">
                        <c:v>3.4398605008474799</c:v>
                      </c:pt>
                      <c:pt idx="28">
                        <c:v>3.4560784967259099</c:v>
                      </c:pt>
                      <c:pt idx="29">
                        <c:v>3.4695934932912702</c:v>
                      </c:pt>
                      <c:pt idx="30">
                        <c:v>3.48310848985663</c:v>
                      </c:pt>
                      <c:pt idx="31">
                        <c:v>3.4993264857350699</c:v>
                      </c:pt>
                      <c:pt idx="32">
                        <c:v>3.5155444816135</c:v>
                      </c:pt>
                      <c:pt idx="33">
                        <c:v>3.5317624774919398</c:v>
                      </c:pt>
                      <c:pt idx="34">
                        <c:v>3.5479804733703699</c:v>
                      </c:pt>
                      <c:pt idx="35">
                        <c:v>3.5641984692488098</c:v>
                      </c:pt>
                      <c:pt idx="36">
                        <c:v>3.5804164651272399</c:v>
                      </c:pt>
                      <c:pt idx="37">
                        <c:v>3.59933746031875</c:v>
                      </c:pt>
                      <c:pt idx="38">
                        <c:v>3.6209614548233202</c:v>
                      </c:pt>
                      <c:pt idx="39">
                        <c:v>3.6479914479540501</c:v>
                      </c:pt>
                      <c:pt idx="40">
                        <c:v>3.6939424362762798</c:v>
                      </c:pt>
                      <c:pt idx="41">
                        <c:v>3.7480024225377302</c:v>
                      </c:pt>
                      <c:pt idx="42">
                        <c:v>3.7858444129207398</c:v>
                      </c:pt>
                      <c:pt idx="43">
                        <c:v>3.8101714067383901</c:v>
                      </c:pt>
                      <c:pt idx="44">
                        <c:v>3.83179540124297</c:v>
                      </c:pt>
                      <c:pt idx="45">
                        <c:v>3.8507163964344699</c:v>
                      </c:pt>
                      <c:pt idx="46">
                        <c:v>3.8669343923129098</c:v>
                      </c:pt>
                      <c:pt idx="47">
                        <c:v>3.8831523881913399</c:v>
                      </c:pt>
                      <c:pt idx="48">
                        <c:v>3.8993703840697802</c:v>
                      </c:pt>
                      <c:pt idx="49">
                        <c:v>3.9155883799482099</c:v>
                      </c:pt>
                      <c:pt idx="50">
                        <c:v>3.9318063758266502</c:v>
                      </c:pt>
                      <c:pt idx="51">
                        <c:v>3.9480243717050798</c:v>
                      </c:pt>
                      <c:pt idx="52">
                        <c:v>3.9642423675835099</c:v>
                      </c:pt>
                      <c:pt idx="53">
                        <c:v>3.9804603634619502</c:v>
                      </c:pt>
                      <c:pt idx="54">
                        <c:v>3.9966783593403798</c:v>
                      </c:pt>
                      <c:pt idx="55">
                        <c:v>4.0128963552188202</c:v>
                      </c:pt>
                      <c:pt idx="56">
                        <c:v>4.0291143510972498</c:v>
                      </c:pt>
                      <c:pt idx="57">
                        <c:v>4.0453323469756803</c:v>
                      </c:pt>
                      <c:pt idx="58">
                        <c:v>4.0642533421671896</c:v>
                      </c:pt>
                      <c:pt idx="59">
                        <c:v>4.0858773366717704</c:v>
                      </c:pt>
                      <c:pt idx="60">
                        <c:v>4.1075013311763504</c:v>
                      </c:pt>
                      <c:pt idx="61">
                        <c:v>4.1318283249940002</c:v>
                      </c:pt>
                      <c:pt idx="62">
                        <c:v>4.1588583181247198</c:v>
                      </c:pt>
                      <c:pt idx="63">
                        <c:v>4.18859131056852</c:v>
                      </c:pt>
                      <c:pt idx="64">
                        <c:v>4.2264333009515296</c:v>
                      </c:pt>
                      <c:pt idx="65">
                        <c:v>4.2750872885868301</c:v>
                      </c:pt>
                      <c:pt idx="66">
                        <c:v>4.3318502741613498</c:v>
                      </c:pt>
                      <c:pt idx="67">
                        <c:v>4.3913162590489501</c:v>
                      </c:pt>
                      <c:pt idx="68">
                        <c:v>4.4507822439365397</c:v>
                      </c:pt>
                      <c:pt idx="69">
                        <c:v>4.5102482288241301</c:v>
                      </c:pt>
                      <c:pt idx="70">
                        <c:v>4.5697142137117197</c:v>
                      </c:pt>
                      <c:pt idx="71">
                        <c:v>4.6291801985993102</c:v>
                      </c:pt>
                      <c:pt idx="72">
                        <c:v>4.6832401848607601</c:v>
                      </c:pt>
                      <c:pt idx="73">
                        <c:v>4.7318941724960597</c:v>
                      </c:pt>
                      <c:pt idx="74">
                        <c:v>4.7805481601313602</c:v>
                      </c:pt>
                      <c:pt idx="75">
                        <c:v>4.8346081463928101</c:v>
                      </c:pt>
                      <c:pt idx="76">
                        <c:v>4.8940741312803997</c:v>
                      </c:pt>
                      <c:pt idx="77">
                        <c:v>4.9535401161679999</c:v>
                      </c:pt>
                      <c:pt idx="78">
                        <c:v>5.0130061010555904</c:v>
                      </c:pt>
                      <c:pt idx="79">
                        <c:v>5.0643630880039598</c:v>
                      </c:pt>
                      <c:pt idx="80">
                        <c:v>5.10490807770005</c:v>
                      </c:pt>
                      <c:pt idx="81">
                        <c:v>5.1400470687699897</c:v>
                      </c:pt>
                      <c:pt idx="82">
                        <c:v>5.1751860598399304</c:v>
                      </c:pt>
                      <c:pt idx="83">
                        <c:v>5.2103250509098702</c:v>
                      </c:pt>
                      <c:pt idx="84">
                        <c:v>5.24546404197981</c:v>
                      </c:pt>
                      <c:pt idx="85">
                        <c:v>5.2833060323628196</c:v>
                      </c:pt>
                      <c:pt idx="86">
                        <c:v>5.3238510220589097</c:v>
                      </c:pt>
                      <c:pt idx="87">
                        <c:v>5.37520800900728</c:v>
                      </c:pt>
                      <c:pt idx="88">
                        <c:v>5.4346739938948696</c:v>
                      </c:pt>
                      <c:pt idx="89">
                        <c:v>5.4941399787824698</c:v>
                      </c:pt>
                      <c:pt idx="90">
                        <c:v>5.5536059636700603</c:v>
                      </c:pt>
                      <c:pt idx="91">
                        <c:v>5.6130719485576499</c:v>
                      </c:pt>
                      <c:pt idx="92">
                        <c:v>5.6644289355060202</c:v>
                      </c:pt>
                      <c:pt idx="93">
                        <c:v>5.7049739252021103</c:v>
                      </c:pt>
                      <c:pt idx="94">
                        <c:v>5.7401129162720501</c:v>
                      </c:pt>
                      <c:pt idx="95">
                        <c:v>5.7698459087158502</c:v>
                      </c:pt>
                      <c:pt idx="96">
                        <c:v>5.7941729025335</c:v>
                      </c:pt>
                      <c:pt idx="97">
                        <c:v>5.81579689703808</c:v>
                      </c:pt>
                      <c:pt idx="98">
                        <c:v>5.83742089154266</c:v>
                      </c:pt>
                      <c:pt idx="99">
                        <c:v>5.8590448860472302</c:v>
                      </c:pt>
                      <c:pt idx="100">
                        <c:v>5.8779658812387403</c:v>
                      </c:pt>
                      <c:pt idx="101">
                        <c:v>5.8941838771171797</c:v>
                      </c:pt>
                      <c:pt idx="102">
                        <c:v>5.9104018729956103</c:v>
                      </c:pt>
                      <c:pt idx="103">
                        <c:v>5.9266198688740399</c:v>
                      </c:pt>
                      <c:pt idx="104">
                        <c:v>5.9428378647524802</c:v>
                      </c:pt>
                      <c:pt idx="105">
                        <c:v>5.9590558606309099</c:v>
                      </c:pt>
                      <c:pt idx="106">
                        <c:v>5.9752738565093502</c:v>
                      </c:pt>
                      <c:pt idx="107">
                        <c:v>5.9914918523877798</c:v>
                      </c:pt>
                      <c:pt idx="108">
                        <c:v>6.0077098482662104</c:v>
                      </c:pt>
                      <c:pt idx="109">
                        <c:v>6.0239278441446498</c:v>
                      </c:pt>
                      <c:pt idx="110">
                        <c:v>6.0401458400230803</c:v>
                      </c:pt>
                      <c:pt idx="111">
                        <c:v>6.0563638359015197</c:v>
                      </c:pt>
                      <c:pt idx="112">
                        <c:v>6.0725818317799503</c:v>
                      </c:pt>
                      <c:pt idx="113">
                        <c:v>6.0860968283453101</c:v>
                      </c:pt>
                      <c:pt idx="114">
                        <c:v>6.0996118249106699</c:v>
                      </c:pt>
                      <c:pt idx="115">
                        <c:v>6.1131268214760404</c:v>
                      </c:pt>
                      <c:pt idx="116">
                        <c:v>6.1266418180414002</c:v>
                      </c:pt>
                      <c:pt idx="117">
                        <c:v>6.14015681460676</c:v>
                      </c:pt>
                      <c:pt idx="118">
                        <c:v>6.1536718111721198</c:v>
                      </c:pt>
                      <c:pt idx="119">
                        <c:v>6.1698898070505503</c:v>
                      </c:pt>
                      <c:pt idx="120">
                        <c:v>6.1861078029289898</c:v>
                      </c:pt>
                      <c:pt idx="121">
                        <c:v>6.2023257988074203</c:v>
                      </c:pt>
                      <c:pt idx="122">
                        <c:v>6.2185437946858597</c:v>
                      </c:pt>
                      <c:pt idx="123">
                        <c:v>6.2347617905642903</c:v>
                      </c:pt>
                      <c:pt idx="124">
                        <c:v>6.2509797864427297</c:v>
                      </c:pt>
                      <c:pt idx="125">
                        <c:v>6.2671977823211602</c:v>
                      </c:pt>
                      <c:pt idx="126">
                        <c:v>6.2888217768257402</c:v>
                      </c:pt>
                      <c:pt idx="127">
                        <c:v>6.3185547692695296</c:v>
                      </c:pt>
                      <c:pt idx="128">
                        <c:v>6.3645057575917603</c:v>
                      </c:pt>
                      <c:pt idx="129">
                        <c:v>6.4158627445401404</c:v>
                      </c:pt>
                      <c:pt idx="130">
                        <c:v>6.4482987362970103</c:v>
                      </c:pt>
                      <c:pt idx="131">
                        <c:v>6.4699227308015903</c:v>
                      </c:pt>
                      <c:pt idx="132">
                        <c:v>6.4888437259930898</c:v>
                      </c:pt>
                      <c:pt idx="133">
                        <c:v>6.5050617218715301</c:v>
                      </c:pt>
                      <c:pt idx="134">
                        <c:v>6.5212797177499597</c:v>
                      </c:pt>
                      <c:pt idx="135">
                        <c:v>6.5374977136284</c:v>
                      </c:pt>
                      <c:pt idx="136">
                        <c:v>6.5510127101937599</c:v>
                      </c:pt>
                      <c:pt idx="137">
                        <c:v>6.5618247074460498</c:v>
                      </c:pt>
                      <c:pt idx="138">
                        <c:v>6.5726367046983398</c:v>
                      </c:pt>
                      <c:pt idx="139">
                        <c:v>6.5834487019506298</c:v>
                      </c:pt>
                      <c:pt idx="140">
                        <c:v>6.59426069920291</c:v>
                      </c:pt>
                      <c:pt idx="141">
                        <c:v>6.6050726964552</c:v>
                      </c:pt>
                      <c:pt idx="142">
                        <c:v>6.61588469370749</c:v>
                      </c:pt>
                      <c:pt idx="143">
                        <c:v>6.62669669095978</c:v>
                      </c:pt>
                      <c:pt idx="144">
                        <c:v>6.63750868821207</c:v>
                      </c:pt>
                      <c:pt idx="145">
                        <c:v>6.6483206854643599</c:v>
                      </c:pt>
                      <c:pt idx="146">
                        <c:v>6.6591326827166499</c:v>
                      </c:pt>
                      <c:pt idx="147">
                        <c:v>6.6699446799689399</c:v>
                      </c:pt>
                      <c:pt idx="148">
                        <c:v>6.6807566772212299</c:v>
                      </c:pt>
                      <c:pt idx="149">
                        <c:v>6.6915686744735199</c:v>
                      </c:pt>
                      <c:pt idx="150">
                        <c:v>6.7023806717258099</c:v>
                      </c:pt>
                      <c:pt idx="151">
                        <c:v>6.7131926689780999</c:v>
                      </c:pt>
                      <c:pt idx="152">
                        <c:v>6.7240046662303898</c:v>
                      </c:pt>
                      <c:pt idx="153">
                        <c:v>6.7348166634826798</c:v>
                      </c:pt>
                      <c:pt idx="154">
                        <c:v>6.7456286607349698</c:v>
                      </c:pt>
                      <c:pt idx="155">
                        <c:v>6.7564406579872598</c:v>
                      </c:pt>
                      <c:pt idx="156">
                        <c:v>6.7672526552395498</c:v>
                      </c:pt>
                      <c:pt idx="157">
                        <c:v>6.7807676518049096</c:v>
                      </c:pt>
                      <c:pt idx="158">
                        <c:v>6.7942826483702703</c:v>
                      </c:pt>
                      <c:pt idx="159">
                        <c:v>6.8077976449356301</c:v>
                      </c:pt>
                      <c:pt idx="160">
                        <c:v>6.8240156408140598</c:v>
                      </c:pt>
                      <c:pt idx="161">
                        <c:v>6.8402336366925001</c:v>
                      </c:pt>
                      <c:pt idx="162">
                        <c:v>6.8564516325709297</c:v>
                      </c:pt>
                      <c:pt idx="163">
                        <c:v>6.87266962844937</c:v>
                      </c:pt>
                      <c:pt idx="164">
                        <c:v>6.8915906236408704</c:v>
                      </c:pt>
                      <c:pt idx="165">
                        <c:v>6.9132146181454504</c:v>
                      </c:pt>
                      <c:pt idx="166">
                        <c:v>6.9375416119631002</c:v>
                      </c:pt>
                      <c:pt idx="167">
                        <c:v>6.9672746044069003</c:v>
                      </c:pt>
                      <c:pt idx="168">
                        <c:v>7.0024135954768401</c:v>
                      </c:pt>
                      <c:pt idx="169">
                        <c:v>7.0510675831121397</c:v>
                      </c:pt>
                      <c:pt idx="170">
                        <c:v>7.1105335679997301</c:v>
                      </c:pt>
                      <c:pt idx="171">
                        <c:v>7.1699995528873304</c:v>
                      </c:pt>
                      <c:pt idx="172">
                        <c:v>7.22946553777492</c:v>
                      </c:pt>
                      <c:pt idx="173">
                        <c:v>7.2889315226625104</c:v>
                      </c:pt>
                      <c:pt idx="174">
                        <c:v>7.3483975075501</c:v>
                      </c:pt>
                      <c:pt idx="175">
                        <c:v>7.4078634924376896</c:v>
                      </c:pt>
                      <c:pt idx="176">
                        <c:v>7.4673294773252898</c:v>
                      </c:pt>
                      <c:pt idx="177">
                        <c:v>7.5267954622128803</c:v>
                      </c:pt>
                      <c:pt idx="178">
                        <c:v>7.5862614471004699</c:v>
                      </c:pt>
                      <c:pt idx="179">
                        <c:v>7.6457274319880604</c:v>
                      </c:pt>
                      <c:pt idx="180">
                        <c:v>7.6808664230580002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'OH Data'!$M$5:$M$185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1.3633671564553499E-3</c:v>
                      </c:pt>
                      <c:pt idx="1">
                        <c:v>1.8138934728153327E-3</c:v>
                      </c:pt>
                      <c:pt idx="2">
                        <c:v>1.2732618931834924E-3</c:v>
                      </c:pt>
                      <c:pt idx="3">
                        <c:v>1.8138934728153327E-3</c:v>
                      </c:pt>
                      <c:pt idx="4">
                        <c:v>1.8138934728153327E-3</c:v>
                      </c:pt>
                      <c:pt idx="5">
                        <c:v>1.8138934728153327E-3</c:v>
                      </c:pt>
                      <c:pt idx="6">
                        <c:v>1.6336829462712701E-3</c:v>
                      </c:pt>
                      <c:pt idx="7">
                        <c:v>4.0665250546152304E-3</c:v>
                      </c:pt>
                      <c:pt idx="8">
                        <c:v>7.5806303222232183E-3</c:v>
                      </c:pt>
                      <c:pt idx="9">
                        <c:v>1.4518735594166998E-2</c:v>
                      </c:pt>
                      <c:pt idx="10">
                        <c:v>2.6773051399158698E-2</c:v>
                      </c:pt>
                      <c:pt idx="11">
                        <c:v>4.5094454931131206E-2</c:v>
                      </c:pt>
                      <c:pt idx="12">
                        <c:v>6.7230314608285227E-2</c:v>
                      </c:pt>
                      <c:pt idx="13">
                        <c:v>9.0687718146761784E-2</c:v>
                      </c:pt>
                      <c:pt idx="14">
                        <c:v>0.11421119887830472</c:v>
                      </c:pt>
                      <c:pt idx="15">
                        <c:v>0.13735473574971699</c:v>
                      </c:pt>
                      <c:pt idx="16">
                        <c:v>0.16139031472752272</c:v>
                      </c:pt>
                      <c:pt idx="17">
                        <c:v>0.18286540247401517</c:v>
                      </c:pt>
                      <c:pt idx="18">
                        <c:v>0.20467087618583857</c:v>
                      </c:pt>
                      <c:pt idx="19">
                        <c:v>0.2268067358629926</c:v>
                      </c:pt>
                      <c:pt idx="20">
                        <c:v>0.24960336747080789</c:v>
                      </c:pt>
                      <c:pt idx="21">
                        <c:v>0.27570385873192982</c:v>
                      </c:pt>
                      <c:pt idx="22">
                        <c:v>0.3011435780623905</c:v>
                      </c:pt>
                      <c:pt idx="23">
                        <c:v>0.32922638511549346</c:v>
                      </c:pt>
                      <c:pt idx="24">
                        <c:v>0.35830035006459293</c:v>
                      </c:pt>
                      <c:pt idx="25">
                        <c:v>0.38737431501368935</c:v>
                      </c:pt>
                      <c:pt idx="26">
                        <c:v>0.41710905189344955</c:v>
                      </c:pt>
                      <c:pt idx="27">
                        <c:v>0.44684378877320974</c:v>
                      </c:pt>
                      <c:pt idx="28">
                        <c:v>0.47856084144495181</c:v>
                      </c:pt>
                      <c:pt idx="29">
                        <c:v>0.50333978884475084</c:v>
                      </c:pt>
                      <c:pt idx="30">
                        <c:v>0.53010105203653501</c:v>
                      </c:pt>
                      <c:pt idx="31">
                        <c:v>0.55983578891629204</c:v>
                      </c:pt>
                      <c:pt idx="32">
                        <c:v>0.58924013983072188</c:v>
                      </c:pt>
                      <c:pt idx="33">
                        <c:v>0.61732294688382727</c:v>
                      </c:pt>
                      <c:pt idx="34">
                        <c:v>0.64441459604094176</c:v>
                      </c:pt>
                      <c:pt idx="35">
                        <c:v>0.67084547326739563</c:v>
                      </c:pt>
                      <c:pt idx="36">
                        <c:v>0.692981332944549</c:v>
                      </c:pt>
                      <c:pt idx="37">
                        <c:v>0.71842105227500874</c:v>
                      </c:pt>
                      <c:pt idx="38">
                        <c:v>0.74245663125281547</c:v>
                      </c:pt>
                      <c:pt idx="39">
                        <c:v>0.76665740321328568</c:v>
                      </c:pt>
                      <c:pt idx="40">
                        <c:v>0.78732154359033046</c:v>
                      </c:pt>
                      <c:pt idx="41">
                        <c:v>0.78273618685937585</c:v>
                      </c:pt>
                      <c:pt idx="42">
                        <c:v>0.75945498916907594</c:v>
                      </c:pt>
                      <c:pt idx="43">
                        <c:v>0.73799642072085136</c:v>
                      </c:pt>
                      <c:pt idx="44">
                        <c:v>0.71321747332105234</c:v>
                      </c:pt>
                      <c:pt idx="45">
                        <c:v>0.69033824522190335</c:v>
                      </c:pt>
                      <c:pt idx="46">
                        <c:v>0.66688084168342554</c:v>
                      </c:pt>
                      <c:pt idx="47">
                        <c:v>0.64474498200627217</c:v>
                      </c:pt>
                      <c:pt idx="48">
                        <c:v>0.61996603460647304</c:v>
                      </c:pt>
                      <c:pt idx="49">
                        <c:v>0.5948567012413436</c:v>
                      </c:pt>
                      <c:pt idx="50">
                        <c:v>0.56908659594555044</c:v>
                      </c:pt>
                      <c:pt idx="51">
                        <c:v>0.54397726258042101</c:v>
                      </c:pt>
                      <c:pt idx="52">
                        <c:v>0.51787677131930065</c:v>
                      </c:pt>
                      <c:pt idx="53">
                        <c:v>0.49309782391950152</c:v>
                      </c:pt>
                      <c:pt idx="54">
                        <c:v>0.46831887651970244</c:v>
                      </c:pt>
                      <c:pt idx="55">
                        <c:v>0.44486147298122458</c:v>
                      </c:pt>
                      <c:pt idx="56">
                        <c:v>0.42140406944274683</c:v>
                      </c:pt>
                      <c:pt idx="57">
                        <c:v>0.39959859573092377</c:v>
                      </c:pt>
                      <c:pt idx="58">
                        <c:v>0.37498484131379134</c:v>
                      </c:pt>
                      <c:pt idx="59">
                        <c:v>0.34946252549199669</c:v>
                      </c:pt>
                      <c:pt idx="60">
                        <c:v>0.32617031493618559</c:v>
                      </c:pt>
                      <c:pt idx="61">
                        <c:v>0.3019365043791839</c:v>
                      </c:pt>
                      <c:pt idx="62">
                        <c:v>0.27894164119217013</c:v>
                      </c:pt>
                      <c:pt idx="63">
                        <c:v>0.25736743765607856</c:v>
                      </c:pt>
                      <c:pt idx="64">
                        <c:v>0.23424042008293233</c:v>
                      </c:pt>
                      <c:pt idx="65">
                        <c:v>0.21174113584391463</c:v>
                      </c:pt>
                      <c:pt idx="66">
                        <c:v>0.19238652529308956</c:v>
                      </c:pt>
                      <c:pt idx="67">
                        <c:v>0.178239998959386</c:v>
                      </c:pt>
                      <c:pt idx="68">
                        <c:v>0.17004042000163413</c:v>
                      </c:pt>
                      <c:pt idx="69">
                        <c:v>0.16850863052601026</c:v>
                      </c:pt>
                      <c:pt idx="70">
                        <c:v>0.17481599895505007</c:v>
                      </c:pt>
                      <c:pt idx="71">
                        <c:v>0.18959326213165772</c:v>
                      </c:pt>
                      <c:pt idx="72">
                        <c:v>0.20896589373513713</c:v>
                      </c:pt>
                      <c:pt idx="73">
                        <c:v>0.22978020955096862</c:v>
                      </c:pt>
                      <c:pt idx="74">
                        <c:v>0.25081478267702018</c:v>
                      </c:pt>
                      <c:pt idx="75">
                        <c:v>0.27149894644590333</c:v>
                      </c:pt>
                      <c:pt idx="76">
                        <c:v>0.28591578856942296</c:v>
                      </c:pt>
                      <c:pt idx="77">
                        <c:v>0.28816842015122274</c:v>
                      </c:pt>
                      <c:pt idx="78">
                        <c:v>0.27708547276876727</c:v>
                      </c:pt>
                      <c:pt idx="79">
                        <c:v>0.25691315695374867</c:v>
                      </c:pt>
                      <c:pt idx="80">
                        <c:v>0.23558556294177874</c:v>
                      </c:pt>
                      <c:pt idx="81">
                        <c:v>0.21441726216309306</c:v>
                      </c:pt>
                      <c:pt idx="82">
                        <c:v>0.19211620950327385</c:v>
                      </c:pt>
                      <c:pt idx="83">
                        <c:v>0.1689891919301276</c:v>
                      </c:pt>
                      <c:pt idx="84">
                        <c:v>0.1462397583173595</c:v>
                      </c:pt>
                      <c:pt idx="85">
                        <c:v>0.12330153272440265</c:v>
                      </c:pt>
                      <c:pt idx="86">
                        <c:v>0.10167305149400636</c:v>
                      </c:pt>
                      <c:pt idx="87">
                        <c:v>7.957473567654888E-2</c:v>
                      </c:pt>
                      <c:pt idx="88">
                        <c:v>6.173389354869372E-2</c:v>
                      </c:pt>
                      <c:pt idx="89">
                        <c:v>5.3714525117485777E-2</c:v>
                      </c:pt>
                      <c:pt idx="90">
                        <c:v>5.6057261962557683E-2</c:v>
                      </c:pt>
                      <c:pt idx="91">
                        <c:v>6.9122525136997237E-2</c:v>
                      </c:pt>
                      <c:pt idx="92">
                        <c:v>8.9035788320108611E-2</c:v>
                      </c:pt>
                      <c:pt idx="93">
                        <c:v>0.1114076379724989</c:v>
                      </c:pt>
                      <c:pt idx="94">
                        <c:v>0.13562020943173109</c:v>
                      </c:pt>
                      <c:pt idx="95">
                        <c:v>0.15960623051473713</c:v>
                      </c:pt>
                      <c:pt idx="96">
                        <c:v>0.18146126212135991</c:v>
                      </c:pt>
                      <c:pt idx="97">
                        <c:v>0.20376231478117937</c:v>
                      </c:pt>
                      <c:pt idx="98">
                        <c:v>0.2268067358629926</c:v>
                      </c:pt>
                      <c:pt idx="99">
                        <c:v>0.25282463063278177</c:v>
                      </c:pt>
                      <c:pt idx="100">
                        <c:v>0.27636463066259109</c:v>
                      </c:pt>
                      <c:pt idx="101">
                        <c:v>0.29817010437441449</c:v>
                      </c:pt>
                      <c:pt idx="102">
                        <c:v>0.32030596405156853</c:v>
                      </c:pt>
                      <c:pt idx="103">
                        <c:v>0.34409375355537353</c:v>
                      </c:pt>
                      <c:pt idx="104">
                        <c:v>0.36920308692050291</c:v>
                      </c:pt>
                      <c:pt idx="105">
                        <c:v>0.39398203432030515</c:v>
                      </c:pt>
                      <c:pt idx="106">
                        <c:v>0.42107368347741647</c:v>
                      </c:pt>
                      <c:pt idx="107">
                        <c:v>0.44816533263453096</c:v>
                      </c:pt>
                      <c:pt idx="108">
                        <c:v>0.47657852565296677</c:v>
                      </c:pt>
                      <c:pt idx="109">
                        <c:v>0.50532210463673588</c:v>
                      </c:pt>
                      <c:pt idx="110">
                        <c:v>0.53505684151649291</c:v>
                      </c:pt>
                      <c:pt idx="111">
                        <c:v>0.56578273629224407</c:v>
                      </c:pt>
                      <c:pt idx="112">
                        <c:v>0.59551747317200421</c:v>
                      </c:pt>
                      <c:pt idx="113">
                        <c:v>0.62079199951980046</c:v>
                      </c:pt>
                      <c:pt idx="114">
                        <c:v>0.64705768376358752</c:v>
                      </c:pt>
                      <c:pt idx="115">
                        <c:v>0.67282778905937757</c:v>
                      </c:pt>
                      <c:pt idx="116">
                        <c:v>0.69859789435517072</c:v>
                      </c:pt>
                      <c:pt idx="117">
                        <c:v>0.72337684175496986</c:v>
                      </c:pt>
                      <c:pt idx="118">
                        <c:v>0.7491469470507599</c:v>
                      </c:pt>
                      <c:pt idx="119">
                        <c:v>0.77888168393052004</c:v>
                      </c:pt>
                      <c:pt idx="120">
                        <c:v>0.80729487694895574</c:v>
                      </c:pt>
                      <c:pt idx="121">
                        <c:v>0.83570806996739155</c:v>
                      </c:pt>
                      <c:pt idx="122">
                        <c:v>0.86147817526318471</c:v>
                      </c:pt>
                      <c:pt idx="123">
                        <c:v>0.88658750862831415</c:v>
                      </c:pt>
                      <c:pt idx="124">
                        <c:v>0.90971452620145865</c:v>
                      </c:pt>
                      <c:pt idx="125">
                        <c:v>0.93052884201729069</c:v>
                      </c:pt>
                      <c:pt idx="126">
                        <c:v>0.95491132625869279</c:v>
                      </c:pt>
                      <c:pt idx="127">
                        <c:v>0.98091270173021616</c:v>
                      </c:pt>
                      <c:pt idx="128">
                        <c:v>1</c:v>
                      </c:pt>
                      <c:pt idx="129">
                        <c:v>0.99334347367578169</c:v>
                      </c:pt>
                      <c:pt idx="130">
                        <c:v>0.97190968417495627</c:v>
                      </c:pt>
                      <c:pt idx="131">
                        <c:v>0.94936084204113769</c:v>
                      </c:pt>
                      <c:pt idx="132">
                        <c:v>0.92656421043332371</c:v>
                      </c:pt>
                      <c:pt idx="133">
                        <c:v>0.90211564899885488</c:v>
                      </c:pt>
                      <c:pt idx="134">
                        <c:v>0.87700631563372555</c:v>
                      </c:pt>
                      <c:pt idx="135">
                        <c:v>0.84727157875396542</c:v>
                      </c:pt>
                      <c:pt idx="136">
                        <c:v>0.82249263135416628</c:v>
                      </c:pt>
                      <c:pt idx="137">
                        <c:v>0.80118273659033701</c:v>
                      </c:pt>
                      <c:pt idx="138">
                        <c:v>0.77888168393052004</c:v>
                      </c:pt>
                      <c:pt idx="139">
                        <c:v>0.75558947337470894</c:v>
                      </c:pt>
                      <c:pt idx="140">
                        <c:v>0.73279284176689186</c:v>
                      </c:pt>
                      <c:pt idx="141">
                        <c:v>0.70950063121108076</c:v>
                      </c:pt>
                      <c:pt idx="142">
                        <c:v>0.68521726275927863</c:v>
                      </c:pt>
                      <c:pt idx="143">
                        <c:v>0.65994273641148249</c:v>
                      </c:pt>
                      <c:pt idx="144">
                        <c:v>0.63565936795968048</c:v>
                      </c:pt>
                      <c:pt idx="145">
                        <c:v>0.61088042055988145</c:v>
                      </c:pt>
                      <c:pt idx="146">
                        <c:v>0.5861014731600791</c:v>
                      </c:pt>
                      <c:pt idx="147">
                        <c:v>0.56082694681228618</c:v>
                      </c:pt>
                      <c:pt idx="148">
                        <c:v>0.53604799941248704</c:v>
                      </c:pt>
                      <c:pt idx="149">
                        <c:v>0.51126905201268791</c:v>
                      </c:pt>
                      <c:pt idx="150">
                        <c:v>0.4874812625088798</c:v>
                      </c:pt>
                      <c:pt idx="151">
                        <c:v>0.46369347300507169</c:v>
                      </c:pt>
                      <c:pt idx="152">
                        <c:v>0.43990568350126358</c:v>
                      </c:pt>
                      <c:pt idx="153">
                        <c:v>0.41661347294545248</c:v>
                      </c:pt>
                      <c:pt idx="154">
                        <c:v>0.39381684133763845</c:v>
                      </c:pt>
                      <c:pt idx="155">
                        <c:v>0.37201136762581533</c:v>
                      </c:pt>
                      <c:pt idx="156">
                        <c:v>0.35020589391399232</c:v>
                      </c:pt>
                      <c:pt idx="157">
                        <c:v>0.32493136756619612</c:v>
                      </c:pt>
                      <c:pt idx="158">
                        <c:v>0.30064799911439444</c:v>
                      </c:pt>
                      <c:pt idx="159">
                        <c:v>0.27570385873192982</c:v>
                      </c:pt>
                      <c:pt idx="160">
                        <c:v>0.24927298150547725</c:v>
                      </c:pt>
                      <c:pt idx="161">
                        <c:v>0.2241636481403475</c:v>
                      </c:pt>
                      <c:pt idx="162">
                        <c:v>0.20037585863654001</c:v>
                      </c:pt>
                      <c:pt idx="163">
                        <c:v>0.17923115685537788</c:v>
                      </c:pt>
                      <c:pt idx="164">
                        <c:v>0.15569115682556858</c:v>
                      </c:pt>
                      <c:pt idx="165">
                        <c:v>0.13239894626975751</c:v>
                      </c:pt>
                      <c:pt idx="166">
                        <c:v>0.10885894623994821</c:v>
                      </c:pt>
                      <c:pt idx="167">
                        <c:v>8.4905963753475533E-2</c:v>
                      </c:pt>
                      <c:pt idx="168">
                        <c:v>6.2557713098608858E-2</c:v>
                      </c:pt>
                      <c:pt idx="169">
                        <c:v>3.956799878378222E-2</c:v>
                      </c:pt>
                      <c:pt idx="170">
                        <c:v>2.1546946129382818E-2</c:v>
                      </c:pt>
                      <c:pt idx="171">
                        <c:v>1.0884489975529588E-2</c:v>
                      </c:pt>
                      <c:pt idx="172">
                        <c:v>5.9587355833273662E-3</c:v>
                      </c:pt>
                      <c:pt idx="173">
                        <c:v>3.2555776851672887E-3</c:v>
                      </c:pt>
                      <c:pt idx="174">
                        <c:v>1.8138934728153327E-3</c:v>
                      </c:pt>
                      <c:pt idx="175">
                        <c:v>1.2732618931834924E-3</c:v>
                      </c:pt>
                      <c:pt idx="176">
                        <c:v>1.8138934728153327E-3</c:v>
                      </c:pt>
                      <c:pt idx="177">
                        <c:v>1.8138934728153327E-3</c:v>
                      </c:pt>
                      <c:pt idx="178">
                        <c:v>1.2732618931834924E-3</c:v>
                      </c:pt>
                      <c:pt idx="179">
                        <c:v>1.8138934728153327E-3</c:v>
                      </c:pt>
                      <c:pt idx="180">
                        <c:v>1.8138934728153327E-3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735-485B-8D3B-8D0EDE2BC604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6.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'OCH3 Data'!$C$7:$C$160</c:f>
              <c:numCache>
                <c:formatCode>0.00</c:formatCode>
                <c:ptCount val="154"/>
                <c:pt idx="0">
                  <c:v>2.7146931977559601</c:v>
                </c:pt>
                <c:pt idx="1">
                  <c:v>2.7813797335203301</c:v>
                </c:pt>
                <c:pt idx="2">
                  <c:v>2.8480662692847099</c:v>
                </c:pt>
                <c:pt idx="3">
                  <c:v>2.9147528050490799</c:v>
                </c:pt>
                <c:pt idx="4">
                  <c:v>2.9814393408134601</c:v>
                </c:pt>
                <c:pt idx="5">
                  <c:v>3.0481258765778398</c:v>
                </c:pt>
                <c:pt idx="6">
                  <c:v>3.1148124123422098</c:v>
                </c:pt>
                <c:pt idx="7">
                  <c:v>3.1814989481065901</c:v>
                </c:pt>
                <c:pt idx="8">
                  <c:v>3.2481854838709601</c:v>
                </c:pt>
                <c:pt idx="9">
                  <c:v>3.3148720196353398</c:v>
                </c:pt>
                <c:pt idx="10">
                  <c:v>3.3785273492286101</c:v>
                </c:pt>
                <c:pt idx="11">
                  <c:v>3.43005785413744</c:v>
                </c:pt>
                <c:pt idx="12">
                  <c:v>3.4694635343618501</c:v>
                </c:pt>
                <c:pt idx="13">
                  <c:v>3.50280680224403</c:v>
                </c:pt>
                <c:pt idx="14">
                  <c:v>3.5300876577840099</c:v>
                </c:pt>
                <c:pt idx="15">
                  <c:v>3.5543373071528701</c:v>
                </c:pt>
                <c:pt idx="16">
                  <c:v>3.5755557503506301</c:v>
                </c:pt>
                <c:pt idx="17">
                  <c:v>3.5937429873772699</c:v>
                </c:pt>
                <c:pt idx="18">
                  <c:v>3.61193022440392</c:v>
                </c:pt>
                <c:pt idx="19">
                  <c:v>3.63011746143057</c:v>
                </c:pt>
                <c:pt idx="20">
                  <c:v>3.6483046984572201</c:v>
                </c:pt>
                <c:pt idx="21">
                  <c:v>3.6664919354838701</c:v>
                </c:pt>
                <c:pt idx="22">
                  <c:v>3.6846791725105099</c:v>
                </c:pt>
                <c:pt idx="23">
                  <c:v>3.69983520336605</c:v>
                </c:pt>
                <c:pt idx="24">
                  <c:v>3.7149912342215901</c:v>
                </c:pt>
                <c:pt idx="25">
                  <c:v>3.7301472650771301</c:v>
                </c:pt>
                <c:pt idx="26">
                  <c:v>3.74227208976157</c:v>
                </c:pt>
                <c:pt idx="27">
                  <c:v>3.7543969144460001</c:v>
                </c:pt>
                <c:pt idx="28">
                  <c:v>3.7665217391304302</c:v>
                </c:pt>
                <c:pt idx="29">
                  <c:v>3.7786465638148599</c:v>
                </c:pt>
                <c:pt idx="30">
                  <c:v>3.79077138849929</c:v>
                </c:pt>
                <c:pt idx="31">
                  <c:v>3.8028962131837298</c:v>
                </c:pt>
                <c:pt idx="32">
                  <c:v>3.8150210378681599</c:v>
                </c:pt>
                <c:pt idx="33">
                  <c:v>3.8301770687237</c:v>
                </c:pt>
                <c:pt idx="34">
                  <c:v>3.84836430575035</c:v>
                </c:pt>
                <c:pt idx="35">
                  <c:v>3.8665515427769899</c:v>
                </c:pt>
                <c:pt idx="36">
                  <c:v>3.8847387798036399</c:v>
                </c:pt>
                <c:pt idx="37">
                  <c:v>3.9029260168302899</c:v>
                </c:pt>
                <c:pt idx="38">
                  <c:v>3.92414446002805</c:v>
                </c:pt>
                <c:pt idx="39">
                  <c:v>3.9483941093969102</c:v>
                </c:pt>
                <c:pt idx="40">
                  <c:v>3.9787061711079899</c:v>
                </c:pt>
                <c:pt idx="41">
                  <c:v>4.0302366760168304</c:v>
                </c:pt>
                <c:pt idx="42">
                  <c:v>4.0878295932678803</c:v>
                </c:pt>
                <c:pt idx="43">
                  <c:v>4.1272352734922801</c:v>
                </c:pt>
                <c:pt idx="44">
                  <c:v>4.1545161290322499</c:v>
                </c:pt>
                <c:pt idx="45">
                  <c:v>4.1757345722300103</c:v>
                </c:pt>
                <c:pt idx="46">
                  <c:v>4.1939218092566604</c:v>
                </c:pt>
                <c:pt idx="47">
                  <c:v>4.2121090462832997</c:v>
                </c:pt>
                <c:pt idx="48">
                  <c:v>4.2302962833099498</c:v>
                </c:pt>
                <c:pt idx="49">
                  <c:v>4.2484835203365998</c:v>
                </c:pt>
                <c:pt idx="50">
                  <c:v>4.2666707573632499</c:v>
                </c:pt>
                <c:pt idx="51">
                  <c:v>4.2848579943898999</c:v>
                </c:pt>
                <c:pt idx="52">
                  <c:v>4.3000140252454404</c:v>
                </c:pt>
                <c:pt idx="53">
                  <c:v>4.31517005610098</c:v>
                </c:pt>
                <c:pt idx="54">
                  <c:v>4.3303260869565197</c:v>
                </c:pt>
                <c:pt idx="55">
                  <c:v>4.3454821178120602</c:v>
                </c:pt>
                <c:pt idx="56">
                  <c:v>4.3636693548387004</c:v>
                </c:pt>
                <c:pt idx="57">
                  <c:v>4.3818565918653496</c:v>
                </c:pt>
                <c:pt idx="58">
                  <c:v>4.4000438288919996</c:v>
                </c:pt>
                <c:pt idx="59">
                  <c:v>4.4182310659186497</c:v>
                </c:pt>
                <c:pt idx="60">
                  <c:v>4.4364183029452997</c:v>
                </c:pt>
                <c:pt idx="61">
                  <c:v>4.45460553997194</c:v>
                </c:pt>
                <c:pt idx="62">
                  <c:v>4.47279277699859</c:v>
                </c:pt>
                <c:pt idx="63">
                  <c:v>4.4940112201963496</c:v>
                </c:pt>
                <c:pt idx="64">
                  <c:v>4.5182608695652098</c:v>
                </c:pt>
                <c:pt idx="65">
                  <c:v>4.5425105189340798</c:v>
                </c:pt>
                <c:pt idx="66">
                  <c:v>4.5697913744740504</c:v>
                </c:pt>
                <c:pt idx="67">
                  <c:v>4.60313464235624</c:v>
                </c:pt>
                <c:pt idx="68">
                  <c:v>4.6455715287517503</c:v>
                </c:pt>
                <c:pt idx="69">
                  <c:v>4.7031644460028001</c:v>
                </c:pt>
                <c:pt idx="70">
                  <c:v>4.7698509817671804</c:v>
                </c:pt>
                <c:pt idx="71">
                  <c:v>4.8365375175315499</c:v>
                </c:pt>
                <c:pt idx="72">
                  <c:v>4.9032240532959301</c:v>
                </c:pt>
                <c:pt idx="73">
                  <c:v>4.96081697054698</c:v>
                </c:pt>
                <c:pt idx="74">
                  <c:v>5.0062850631135998</c:v>
                </c:pt>
                <c:pt idx="75">
                  <c:v>5.0456907433379996</c:v>
                </c:pt>
                <c:pt idx="76">
                  <c:v>5.0820652173912997</c:v>
                </c:pt>
                <c:pt idx="77">
                  <c:v>5.1154084852734902</c:v>
                </c:pt>
                <c:pt idx="78">
                  <c:v>5.1487517531556799</c:v>
                </c:pt>
                <c:pt idx="79" formatCode="General">
                  <c:v>5.1851262272089702</c:v>
                </c:pt>
                <c:pt idx="80" formatCode="General">
                  <c:v>5.2215007012622703</c:v>
                </c:pt>
                <c:pt idx="81" formatCode="General">
                  <c:v>5.2609063814866701</c:v>
                </c:pt>
                <c:pt idx="82" formatCode="General">
                  <c:v>5.3033432678821804</c:v>
                </c:pt>
                <c:pt idx="83" formatCode="General">
                  <c:v>5.3518425666199096</c:v>
                </c:pt>
                <c:pt idx="84" formatCode="General">
                  <c:v>5.4064042776998598</c:v>
                </c:pt>
                <c:pt idx="85" formatCode="General">
                  <c:v>5.4609659887798001</c:v>
                </c:pt>
                <c:pt idx="86" formatCode="General">
                  <c:v>5.51249649368863</c:v>
                </c:pt>
                <c:pt idx="87" formatCode="General">
                  <c:v>5.5579645862552596</c:v>
                </c:pt>
                <c:pt idx="88" formatCode="General">
                  <c:v>5.5943390603085499</c:v>
                </c:pt>
                <c:pt idx="89" formatCode="General">
                  <c:v>5.62465112201963</c:v>
                </c:pt>
                <c:pt idx="90" formatCode="General">
                  <c:v>5.6519319775595998</c:v>
                </c:pt>
                <c:pt idx="91" formatCode="General">
                  <c:v>5.6761816269284697</c:v>
                </c:pt>
                <c:pt idx="92" formatCode="General">
                  <c:v>5.9065532959326701</c:v>
                </c:pt>
                <c:pt idx="93" formatCode="General">
                  <c:v>5.9550525946704003</c:v>
                </c:pt>
                <c:pt idx="94" formatCode="General">
                  <c:v>6.0187079242636701</c:v>
                </c:pt>
                <c:pt idx="95" formatCode="General">
                  <c:v>6.0853944600280503</c:v>
                </c:pt>
                <c:pt idx="96" formatCode="General">
                  <c:v>6.1520809957924198</c:v>
                </c:pt>
                <c:pt idx="97" formatCode="General">
                  <c:v>6.2187675315568001</c:v>
                </c:pt>
              </c:numCache>
            </c:numRef>
          </c:xVal>
          <c:yVal>
            <c:numRef>
              <c:f>'OCH3 Data'!$F$7:$F$160</c:f>
              <c:numCache>
                <c:formatCode>0.00</c:formatCode>
                <c:ptCount val="154"/>
                <c:pt idx="0">
                  <c:v>2.6047747402592322E-3</c:v>
                </c:pt>
                <c:pt idx="1">
                  <c:v>2.1901984298806736E-3</c:v>
                </c:pt>
                <c:pt idx="2">
                  <c:v>3.1701060725935881E-3</c:v>
                </c:pt>
                <c:pt idx="3">
                  <c:v>3.1701060725935881E-3</c:v>
                </c:pt>
                <c:pt idx="4">
                  <c:v>2.1901984298806736E-3</c:v>
                </c:pt>
                <c:pt idx="5">
                  <c:v>3.1701060725935881E-3</c:v>
                </c:pt>
                <c:pt idx="6">
                  <c:v>4.7530338031297505E-3</c:v>
                </c:pt>
                <c:pt idx="7">
                  <c:v>7.3535579318677255E-3</c:v>
                </c:pt>
                <c:pt idx="8">
                  <c:v>1.5268196584548539E-2</c:v>
                </c:pt>
                <c:pt idx="9">
                  <c:v>2.8723082294105966E-2</c:v>
                </c:pt>
                <c:pt idx="10">
                  <c:v>5.0680551241972072E-2</c:v>
                </c:pt>
                <c:pt idx="11">
                  <c:v>7.7793841940726971E-2</c:v>
                </c:pt>
                <c:pt idx="12">
                  <c:v>0.10639960735684498</c:v>
                </c:pt>
                <c:pt idx="13">
                  <c:v>0.1360003559178713</c:v>
                </c:pt>
                <c:pt idx="14">
                  <c:v>0.16516579935300021</c:v>
                </c:pt>
                <c:pt idx="15">
                  <c:v>0.19532622593303775</c:v>
                </c:pt>
                <c:pt idx="16">
                  <c:v>0.22331012688358803</c:v>
                </c:pt>
                <c:pt idx="17">
                  <c:v>0.25025758705819184</c:v>
                </c:pt>
                <c:pt idx="18">
                  <c:v>0.27969250509506682</c:v>
                </c:pt>
                <c:pt idx="19">
                  <c:v>0.31037115206307714</c:v>
                </c:pt>
                <c:pt idx="20">
                  <c:v>0.34312268058297923</c:v>
                </c:pt>
                <c:pt idx="21">
                  <c:v>0.37753251434439522</c:v>
                </c:pt>
                <c:pt idx="22">
                  <c:v>0.41401522965770648</c:v>
                </c:pt>
                <c:pt idx="23">
                  <c:v>0.4446938766257163</c:v>
                </c:pt>
                <c:pt idx="24">
                  <c:v>0.47703082883523995</c:v>
                </c:pt>
                <c:pt idx="25">
                  <c:v>0.50998964551033421</c:v>
                </c:pt>
                <c:pt idx="26">
                  <c:v>0.53610795306418069</c:v>
                </c:pt>
                <c:pt idx="27">
                  <c:v>0.56284812508359505</c:v>
                </c:pt>
                <c:pt idx="28">
                  <c:v>0.59021016156857709</c:v>
                </c:pt>
                <c:pt idx="29">
                  <c:v>0.61757219805355912</c:v>
                </c:pt>
                <c:pt idx="30">
                  <c:v>0.64431237007297326</c:v>
                </c:pt>
                <c:pt idx="31">
                  <c:v>0.67167440655795818</c:v>
                </c:pt>
                <c:pt idx="32">
                  <c:v>0.69841457857737255</c:v>
                </c:pt>
                <c:pt idx="33">
                  <c:v>0.73116610709727459</c:v>
                </c:pt>
                <c:pt idx="34">
                  <c:v>0.7688925513417213</c:v>
                </c:pt>
                <c:pt idx="35">
                  <c:v>0.80537526665502968</c:v>
                </c:pt>
                <c:pt idx="36">
                  <c:v>0.83978510041644561</c:v>
                </c:pt>
                <c:pt idx="37">
                  <c:v>0.8721220526259722</c:v>
                </c:pt>
                <c:pt idx="38">
                  <c:v>0.90642824230979502</c:v>
                </c:pt>
                <c:pt idx="39">
                  <c:v>0.94000892345045417</c:v>
                </c:pt>
                <c:pt idx="40">
                  <c:v>0.97203494342719532</c:v>
                </c:pt>
                <c:pt idx="41">
                  <c:v>1</c:v>
                </c:pt>
                <c:pt idx="42">
                  <c:v>0.9928674030237149</c:v>
                </c:pt>
                <c:pt idx="43">
                  <c:v>0.96407507826792815</c:v>
                </c:pt>
                <c:pt idx="44">
                  <c:v>0.93223561763085638</c:v>
                </c:pt>
                <c:pt idx="45">
                  <c:v>0.90445900483549591</c:v>
                </c:pt>
                <c:pt idx="46">
                  <c:v>0.87419493417786454</c:v>
                </c:pt>
                <c:pt idx="47">
                  <c:v>0.84434543983061172</c:v>
                </c:pt>
                <c:pt idx="48">
                  <c:v>0.81117933500032824</c:v>
                </c:pt>
                <c:pt idx="49">
                  <c:v>0.77594034861815531</c:v>
                </c:pt>
                <c:pt idx="50">
                  <c:v>0.74028678592560093</c:v>
                </c:pt>
                <c:pt idx="51">
                  <c:v>0.70338949430191422</c:v>
                </c:pt>
                <c:pt idx="52">
                  <c:v>0.67229627102352596</c:v>
                </c:pt>
                <c:pt idx="53">
                  <c:v>0.63995931881399937</c:v>
                </c:pt>
                <c:pt idx="54">
                  <c:v>0.60824423107004344</c:v>
                </c:pt>
                <c:pt idx="55">
                  <c:v>0.57694371963646596</c:v>
                </c:pt>
                <c:pt idx="56">
                  <c:v>0.54046100432315469</c:v>
                </c:pt>
                <c:pt idx="57">
                  <c:v>0.50480744163060332</c:v>
                </c:pt>
                <c:pt idx="58">
                  <c:v>0.46956845524842744</c:v>
                </c:pt>
                <c:pt idx="59">
                  <c:v>0.43681692672852529</c:v>
                </c:pt>
                <c:pt idx="60">
                  <c:v>0.40406539820862319</c:v>
                </c:pt>
                <c:pt idx="61">
                  <c:v>0.37504505648212444</c:v>
                </c:pt>
                <c:pt idx="62">
                  <c:v>0.34561013844525007</c:v>
                </c:pt>
                <c:pt idx="63">
                  <c:v>0.31441327108926576</c:v>
                </c:pt>
                <c:pt idx="64">
                  <c:v>0.28207631887974327</c:v>
                </c:pt>
                <c:pt idx="65">
                  <c:v>0.25378148569640913</c:v>
                </c:pt>
                <c:pt idx="66">
                  <c:v>0.22480260160095081</c:v>
                </c:pt>
                <c:pt idx="67">
                  <c:v>0.19532622593303775</c:v>
                </c:pt>
                <c:pt idx="68">
                  <c:v>0.16656499440052797</c:v>
                </c:pt>
                <c:pt idx="69">
                  <c:v>0.13998028849750518</c:v>
                </c:pt>
                <c:pt idx="70">
                  <c:v>0.12607313772208026</c:v>
                </c:pt>
                <c:pt idx="71">
                  <c:v>0.12856059558435165</c:v>
                </c:pt>
                <c:pt idx="72">
                  <c:v>0.14676426448551755</c:v>
                </c:pt>
                <c:pt idx="73">
                  <c:v>0.17340550352177364</c:v>
                </c:pt>
                <c:pt idx="74">
                  <c:v>0.20163370836951103</c:v>
                </c:pt>
                <c:pt idx="75">
                  <c:v>0.22994334784964443</c:v>
                </c:pt>
                <c:pt idx="76">
                  <c:v>0.25854911326576213</c:v>
                </c:pt>
                <c:pt idx="77">
                  <c:v>0.28574531922659335</c:v>
                </c:pt>
                <c:pt idx="78">
                  <c:v>0.31389505070129414</c:v>
                </c:pt>
                <c:pt idx="79">
                  <c:v>0.34395183320373618</c:v>
                </c:pt>
                <c:pt idx="80">
                  <c:v>0.37152115784390743</c:v>
                </c:pt>
                <c:pt idx="81">
                  <c:v>0.40063033735119952</c:v>
                </c:pt>
                <c:pt idx="82">
                  <c:v>0.42781469827459195</c:v>
                </c:pt>
                <c:pt idx="83">
                  <c:v>0.45533466859209892</c:v>
                </c:pt>
                <c:pt idx="84">
                  <c:v>0.48269670507708096</c:v>
                </c:pt>
                <c:pt idx="85">
                  <c:v>0.5084004363205491</c:v>
                </c:pt>
                <c:pt idx="86">
                  <c:v>0.53626341918057197</c:v>
                </c:pt>
                <c:pt idx="87">
                  <c:v>0.56533558294586583</c:v>
                </c:pt>
                <c:pt idx="88">
                  <c:v>0.59419009414821211</c:v>
                </c:pt>
                <c:pt idx="89">
                  <c:v>0.62130338484696523</c:v>
                </c:pt>
                <c:pt idx="90">
                  <c:v>0.64897635356473249</c:v>
                </c:pt>
                <c:pt idx="91">
                  <c:v>0.67571652558414685</c:v>
                </c:pt>
                <c:pt idx="92">
                  <c:v>0.93845426228653628</c:v>
                </c:pt>
                <c:pt idx="93">
                  <c:v>0.96867687531312796</c:v>
                </c:pt>
                <c:pt idx="94">
                  <c:v>0.98492449780441804</c:v>
                </c:pt>
                <c:pt idx="95">
                  <c:v>0.9780274555499382</c:v>
                </c:pt>
                <c:pt idx="96">
                  <c:v>0.95665793118770193</c:v>
                </c:pt>
                <c:pt idx="97">
                  <c:v>0.93687133455599947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36-4AE4-BD5A-32E67392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Abs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'OCH3 Data'!$G$9:$G$51</c:f>
              <c:numCache>
                <c:formatCode>General</c:formatCode>
                <c:ptCount val="43"/>
                <c:pt idx="0">
                  <c:v>3.7535706214713001</c:v>
                </c:pt>
                <c:pt idx="1">
                  <c:v>3.7537706214713</c:v>
                </c:pt>
                <c:pt idx="2">
                  <c:v>4.0454773530812993</c:v>
                </c:pt>
                <c:pt idx="3">
                  <c:v>4.0456773530812997</c:v>
                </c:pt>
                <c:pt idx="4">
                  <c:v>4.0458773530813001</c:v>
                </c:pt>
                <c:pt idx="5">
                  <c:v>4.4456950513461999</c:v>
                </c:pt>
                <c:pt idx="6">
                  <c:v>4.4458950513462003</c:v>
                </c:pt>
                <c:pt idx="7">
                  <c:v>4.4460950513462008</c:v>
                </c:pt>
                <c:pt idx="8">
                  <c:v>4.6207963589403995</c:v>
                </c:pt>
                <c:pt idx="9">
                  <c:v>4.6209963589404</c:v>
                </c:pt>
                <c:pt idx="10">
                  <c:v>4.6211963589404004</c:v>
                </c:pt>
                <c:pt idx="11">
                  <c:v>5.3074712930722994</c:v>
                </c:pt>
                <c:pt idx="12">
                  <c:v>5.3076712930722998</c:v>
                </c:pt>
                <c:pt idx="13">
                  <c:v>5.3078712930723002</c:v>
                </c:pt>
                <c:pt idx="14">
                  <c:v>5.3661083200868998</c:v>
                </c:pt>
                <c:pt idx="15">
                  <c:v>5.3663083200869002</c:v>
                </c:pt>
                <c:pt idx="16">
                  <c:v>5.3665083200869006</c:v>
                </c:pt>
                <c:pt idx="17">
                  <c:v>5.9553140125883992</c:v>
                </c:pt>
                <c:pt idx="18">
                  <c:v>5.9555140125883996</c:v>
                </c:pt>
                <c:pt idx="19">
                  <c:v>5.9557140125884001</c:v>
                </c:pt>
                <c:pt idx="20">
                  <c:v>5.9819458632780993</c:v>
                </c:pt>
                <c:pt idx="21">
                  <c:v>5.9821458632780997</c:v>
                </c:pt>
                <c:pt idx="22">
                  <c:v>5.9823458632781001</c:v>
                </c:pt>
                <c:pt idx="23">
                  <c:v>6.1045622246148996</c:v>
                </c:pt>
                <c:pt idx="24">
                  <c:v>6.1047622246149</c:v>
                </c:pt>
                <c:pt idx="25">
                  <c:v>6.1049622246149005</c:v>
                </c:pt>
                <c:pt idx="26">
                  <c:v>6.1986135553659993</c:v>
                </c:pt>
                <c:pt idx="27">
                  <c:v>6.1988135553659998</c:v>
                </c:pt>
                <c:pt idx="28">
                  <c:v>6.1990135553660002</c:v>
                </c:pt>
              </c:numCache>
            </c:numRef>
          </c:xVal>
          <c:yVal>
            <c:numRef>
              <c:f>'OCH3 Data'!$I$9:$I$51</c:f>
              <c:numCache>
                <c:formatCode>0.00E+00</c:formatCode>
                <c:ptCount val="43"/>
                <c:pt idx="0">
                  <c:v>2.841768224211966E-5</c:v>
                </c:pt>
                <c:pt idx="1">
                  <c:v>0</c:v>
                </c:pt>
                <c:pt idx="2">
                  <c:v>0</c:v>
                </c:pt>
                <c:pt idx="3">
                  <c:v>0.99810984047375817</c:v>
                </c:pt>
                <c:pt idx="4">
                  <c:v>0</c:v>
                </c:pt>
                <c:pt idx="5">
                  <c:v>0</c:v>
                </c:pt>
                <c:pt idx="6">
                  <c:v>1.4464135930427615E-3</c:v>
                </c:pt>
                <c:pt idx="7">
                  <c:v>0</c:v>
                </c:pt>
                <c:pt idx="8">
                  <c:v>0</c:v>
                </c:pt>
                <c:pt idx="9">
                  <c:v>6.6909222530701362E-2</c:v>
                </c:pt>
                <c:pt idx="10">
                  <c:v>0</c:v>
                </c:pt>
                <c:pt idx="11">
                  <c:v>0</c:v>
                </c:pt>
                <c:pt idx="12">
                  <c:v>7.5510019873113829E-2</c:v>
                </c:pt>
                <c:pt idx="13">
                  <c:v>0</c:v>
                </c:pt>
                <c:pt idx="14">
                  <c:v>0</c:v>
                </c:pt>
                <c:pt idx="15">
                  <c:v>0.31411920501124735</c:v>
                </c:pt>
                <c:pt idx="16">
                  <c:v>0</c:v>
                </c:pt>
                <c:pt idx="17">
                  <c:v>0</c:v>
                </c:pt>
                <c:pt idx="18">
                  <c:v>0.56291759659767349</c:v>
                </c:pt>
                <c:pt idx="19">
                  <c:v>0</c:v>
                </c:pt>
                <c:pt idx="20">
                  <c:v>0</c:v>
                </c:pt>
                <c:pt idx="21">
                  <c:v>0.22598101336967985</c:v>
                </c:pt>
                <c:pt idx="22">
                  <c:v>0</c:v>
                </c:pt>
                <c:pt idx="23">
                  <c:v>0</c:v>
                </c:pt>
                <c:pt idx="24">
                  <c:v>1.2108696375910978E-2</c:v>
                </c:pt>
                <c:pt idx="25">
                  <c:v>0</c:v>
                </c:pt>
                <c:pt idx="26">
                  <c:v>0</c:v>
                </c:pt>
                <c:pt idx="27">
                  <c:v>0.153158906222574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36-4AE4-BD5A-32E673920DC1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'OCH3 Data'!$R$5:$R$300</c:f>
              <c:numCache>
                <c:formatCode>General</c:formatCode>
                <c:ptCount val="296"/>
                <c:pt idx="0">
                  <c:v>6.407428445579793</c:v>
                </c:pt>
                <c:pt idx="1">
                  <c:v>6.3843326684845003</c:v>
                </c:pt>
                <c:pt idx="2">
                  <c:v>6.3614027923021546</c:v>
                </c:pt>
                <c:pt idx="3">
                  <c:v>6.3386370358879853</c:v>
                </c:pt>
                <c:pt idx="4">
                  <c:v>6.3160336435032596</c:v>
                </c:pt>
                <c:pt idx="5">
                  <c:v>6.2935908843639083</c:v>
                </c:pt>
                <c:pt idx="6">
                  <c:v>6.2713070521987353</c:v>
                </c:pt>
                <c:pt idx="7">
                  <c:v>6.2491804648169849</c:v>
                </c:pt>
                <c:pt idx="8">
                  <c:v>6.2272094636850328</c:v>
                </c:pt>
                <c:pt idx="9">
                  <c:v>6.2053924135119614</c:v>
                </c:pt>
                <c:pt idx="10">
                  <c:v>6.1837277018438401</c:v>
                </c:pt>
                <c:pt idx="11">
                  <c:v>6.1622137386664511</c:v>
                </c:pt>
                <c:pt idx="12">
                  <c:v>6.1408489560162947</c:v>
                </c:pt>
                <c:pt idx="13">
                  <c:v>6.1196318075996539</c:v>
                </c:pt>
                <c:pt idx="14">
                  <c:v>6.0985607684195271</c:v>
                </c:pt>
                <c:pt idx="15">
                  <c:v>6.077634334410245</c:v>
                </c:pt>
                <c:pt idx="16">
                  <c:v>6.0568510220795799</c:v>
                </c:pt>
                <c:pt idx="17">
                  <c:v>6.036209368158179</c:v>
                </c:pt>
                <c:pt idx="18">
                  <c:v>6.0157079292561377</c:v>
                </c:pt>
                <c:pt idx="19">
                  <c:v>5.9953452815265464</c:v>
                </c:pt>
                <c:pt idx="20">
                  <c:v>5.9751200203358552</c:v>
                </c:pt>
                <c:pt idx="21">
                  <c:v>5.9550307599408745</c:v>
                </c:pt>
                <c:pt idx="22">
                  <c:v>5.9350761331722826</c:v>
                </c:pt>
                <c:pt idx="23">
                  <c:v>5.9152547911244753</c:v>
                </c:pt>
                <c:pt idx="24">
                  <c:v>5.8955654028515925</c:v>
                </c:pt>
                <c:pt idx="25">
                  <c:v>5.8760066550696202</c:v>
                </c:pt>
                <c:pt idx="26">
                  <c:v>5.8565772518643833</c:v>
                </c:pt>
                <c:pt idx="27">
                  <c:v>5.8372759144053195</c:v>
                </c:pt>
                <c:pt idx="28">
                  <c:v>5.8181013806648991</c:v>
                </c:pt>
                <c:pt idx="29">
                  <c:v>5.799052405143545</c:v>
                </c:pt>
                <c:pt idx="30">
                  <c:v>5.7801277585999529</c:v>
                </c:pt>
                <c:pt idx="31">
                  <c:v>5.7613262277866637</c:v>
                </c:pt>
                <c:pt idx="32">
                  <c:v>5.7426466151907825</c:v>
                </c:pt>
                <c:pt idx="33">
                  <c:v>5.7240877387797324</c:v>
                </c:pt>
                <c:pt idx="34">
                  <c:v>5.7056484317519089</c:v>
                </c:pt>
                <c:pt idx="35">
                  <c:v>5.6873275422921559</c:v>
                </c:pt>
                <c:pt idx="36">
                  <c:v>5.6691239333319157</c:v>
                </c:pt>
                <c:pt idx="37">
                  <c:v>5.6510364823139918</c:v>
                </c:pt>
                <c:pt idx="38">
                  <c:v>5.6330640809617902</c:v>
                </c:pt>
                <c:pt idx="39">
                  <c:v>5.6152056350529431</c:v>
                </c:pt>
                <c:pt idx="40">
                  <c:v>5.5974600641972456</c:v>
                </c:pt>
                <c:pt idx="41">
                  <c:v>5.579826301618767</c:v>
                </c:pt>
                <c:pt idx="42">
                  <c:v>5.5623032939420813</c:v>
                </c:pt>
                <c:pt idx="43">
                  <c:v>5.5448900009825133</c:v>
                </c:pt>
                <c:pt idx="44">
                  <c:v>5.5275853955403029</c:v>
                </c:pt>
                <c:pt idx="45">
                  <c:v>5.5103884631986215</c:v>
                </c:pt>
                <c:pt idx="46">
                  <c:v>5.4932982021253434</c:v>
                </c:pt>
                <c:pt idx="47">
                  <c:v>5.4763136228784886</c:v>
                </c:pt>
                <c:pt idx="48">
                  <c:v>5.4594337482152797</c:v>
                </c:pt>
                <c:pt idx="49">
                  <c:v>5.4426576129046964</c:v>
                </c:pt>
                <c:pt idx="50">
                  <c:v>5.4259842635435005</c:v>
                </c:pt>
                <c:pt idx="51">
                  <c:v>5.4094127583756109</c:v>
                </c:pt>
                <c:pt idx="52">
                  <c:v>5.3929421671147884</c:v>
                </c:pt>
                <c:pt idx="53">
                  <c:v>5.3765715707705546</c:v>
                </c:pt>
                <c:pt idx="54">
                  <c:v>5.3603000614772585</c:v>
                </c:pt>
                <c:pt idx="55">
                  <c:v>5.3441267423262495</c:v>
                </c:pt>
                <c:pt idx="56">
                  <c:v>5.3280507272010746</c:v>
                </c:pt>
                <c:pt idx="57">
                  <c:v>5.3120711406156378</c:v>
                </c:pt>
                <c:pt idx="58">
                  <c:v>5.2961871175552755</c:v>
                </c:pt>
                <c:pt idx="59">
                  <c:v>5.2803978033206551</c:v>
                </c:pt>
                <c:pt idx="60">
                  <c:v>5.2647023533744797</c:v>
                </c:pt>
                <c:pt idx="61">
                  <c:v>5.2490999331908972</c:v>
                </c:pt>
                <c:pt idx="62">
                  <c:v>5.2335897181075977</c:v>
                </c:pt>
                <c:pt idx="63">
                  <c:v>5.2181708931805133</c:v>
                </c:pt>
                <c:pt idx="64">
                  <c:v>5.2028426530410821</c:v>
                </c:pt>
                <c:pt idx="65">
                  <c:v>5.1876042017560247</c:v>
                </c:pt>
                <c:pt idx="66">
                  <c:v>5.1724547526895703</c:v>
                </c:pt>
                <c:pt idx="67">
                  <c:v>5.1573935283680941</c:v>
                </c:pt>
                <c:pt idx="68">
                  <c:v>5.1424197603471171</c:v>
                </c:pt>
                <c:pt idx="69">
                  <c:v>5.1275326890806028</c:v>
                </c:pt>
                <c:pt idx="70">
                  <c:v>5.1127315637925355</c:v>
                </c:pt>
                <c:pt idx="71">
                  <c:v>5.098015642350699</c:v>
                </c:pt>
                <c:pt idx="72">
                  <c:v>5.0833841911426401</c:v>
                </c:pt>
                <c:pt idx="73">
                  <c:v>5.0688364849537608</c:v>
                </c:pt>
                <c:pt idx="74">
                  <c:v>5.0543718068474925</c:v>
                </c:pt>
                <c:pt idx="75">
                  <c:v>5.0399894480475202</c:v>
                </c:pt>
                <c:pt idx="76">
                  <c:v>5.0256887078220105</c:v>
                </c:pt>
                <c:pt idx="77">
                  <c:v>5.0114688933698055</c:v>
                </c:pt>
                <c:pt idx="78">
                  <c:v>4.9973293197085447</c:v>
                </c:pt>
                <c:pt idx="79">
                  <c:v>4.9832693095646698</c:v>
                </c:pt>
                <c:pt idx="80">
                  <c:v>4.9692881932652906</c:v>
                </c:pt>
                <c:pt idx="81">
                  <c:v>4.955385308631854</c:v>
                </c:pt>
                <c:pt idx="82">
                  <c:v>4.9415600008756071</c:v>
                </c:pt>
                <c:pt idx="83">
                  <c:v>4.9278116224947928</c:v>
                </c:pt>
                <c:pt idx="84">
                  <c:v>4.9141395331735627</c:v>
                </c:pt>
                <c:pt idx="85">
                  <c:v>4.9005430996825687</c:v>
                </c:pt>
                <c:pt idx="86">
                  <c:v>4.8870216957811978</c:v>
                </c:pt>
                <c:pt idx="87">
                  <c:v>4.8735747021214229</c:v>
                </c:pt>
                <c:pt idx="88">
                  <c:v>4.860201506153234</c:v>
                </c:pt>
                <c:pt idx="89">
                  <c:v>4.846901502031626</c:v>
                </c:pt>
                <c:pt idx="90">
                  <c:v>4.8336740905251068</c:v>
                </c:pt>
                <c:pt idx="91">
                  <c:v>4.8205186789256995</c:v>
                </c:pt>
                <c:pt idx="92">
                  <c:v>4.8074346809604114</c:v>
                </c:pt>
                <c:pt idx="93">
                  <c:v>4.7944215167041371</c:v>
                </c:pt>
                <c:pt idx="94">
                  <c:v>4.7814786124939834</c:v>
                </c:pt>
                <c:pt idx="95">
                  <c:v>4.7686054008449617</c:v>
                </c:pt>
                <c:pt idx="96">
                  <c:v>4.7558013203670502</c:v>
                </c:pt>
                <c:pt idx="97">
                  <c:v>4.7430658156835888</c:v>
                </c:pt>
                <c:pt idx="98">
                  <c:v>4.7303983373509721</c:v>
                </c:pt>
                <c:pt idx="99">
                  <c:v>4.7177983417796421</c:v>
                </c:pt>
                <c:pt idx="100">
                  <c:v>4.7052652911563184</c:v>
                </c:pt>
                <c:pt idx="101">
                  <c:v>4.692798653367487</c:v>
                </c:pt>
                <c:pt idx="102">
                  <c:v>4.6803979019240849</c:v>
                </c:pt>
                <c:pt idx="103">
                  <c:v>4.6680625158873861</c:v>
                </c:pt>
                <c:pt idx="104">
                  <c:v>4.6557919797960565</c:v>
                </c:pt>
                <c:pt idx="105">
                  <c:v>4.6435857835943439</c:v>
                </c:pt>
                <c:pt idx="106">
                  <c:v>4.6314434225614116</c:v>
                </c:pt>
                <c:pt idx="107">
                  <c:v>4.6193643972417657</c:v>
                </c:pt>
                <c:pt idx="108">
                  <c:v>4.607348213376774</c:v>
                </c:pt>
                <c:pt idx="109">
                  <c:v>4.5953943818372496</c:v>
                </c:pt>
                <c:pt idx="110">
                  <c:v>4.583502418557079</c:v>
                </c:pt>
                <c:pt idx="111">
                  <c:v>4.5716718444678834</c:v>
                </c:pt>
                <c:pt idx="112">
                  <c:v>4.559902185434682</c:v>
                </c:pt>
                <c:pt idx="113">
                  <c:v>4.5481929721925525</c:v>
                </c:pt>
                <c:pt idx="114">
                  <c:v>4.5365437402842659</c:v>
                </c:pt>
                <c:pt idx="115">
                  <c:v>4.5249540299988684</c:v>
                </c:pt>
                <c:pt idx="116">
                  <c:v>4.5134233863112119</c:v>
                </c:pt>
                <c:pt idx="117">
                  <c:v>4.5019513588224038</c:v>
                </c:pt>
                <c:pt idx="118">
                  <c:v>4.4905375017011586</c:v>
                </c:pt>
                <c:pt idx="119">
                  <c:v>4.4791813736260471</c:v>
                </c:pt>
                <c:pt idx="120">
                  <c:v>4.4678825377286122</c:v>
                </c:pt>
                <c:pt idx="121">
                  <c:v>4.4566405615373474</c:v>
                </c:pt>
                <c:pt idx="122">
                  <c:v>4.4454550169225167</c:v>
                </c:pt>
                <c:pt idx="123">
                  <c:v>4.4343254800418093</c:v>
                </c:pt>
                <c:pt idx="124">
                  <c:v>4.423251531286799</c:v>
                </c:pt>
                <c:pt idx="125">
                  <c:v>4.412232755230213</c:v>
                </c:pt>
                <c:pt idx="126">
                  <c:v>4.401268740573979</c:v>
                </c:pt>
                <c:pt idx="127">
                  <c:v>4.3903590800980528</c:v>
                </c:pt>
                <c:pt idx="128">
                  <c:v>4.3795033706099957</c:v>
                </c:pt>
                <c:pt idx="129">
                  <c:v>4.3687012128953135</c:v>
                </c:pt>
                <c:pt idx="130">
                  <c:v>4.3579522116685059</c:v>
                </c:pt>
                <c:pt idx="131">
                  <c:v>4.3472559755248597</c:v>
                </c:pt>
                <c:pt idx="132">
                  <c:v>4.336612116892935</c:v>
                </c:pt>
                <c:pt idx="133">
                  <c:v>4.3260202519877522</c:v>
                </c:pt>
                <c:pt idx="134">
                  <c:v>4.315480000764671</c:v>
                </c:pt>
                <c:pt idx="135">
                  <c:v>4.3049909868739231</c:v>
                </c:pt>
                <c:pt idx="136">
                  <c:v>4.2945528376158295</c:v>
                </c:pt>
                <c:pt idx="137">
                  <c:v>4.2841651838966479</c:v>
                </c:pt>
                <c:pt idx="138">
                  <c:v>4.2738276601850735</c:v>
                </c:pt>
                <c:pt idx="139">
                  <c:v>4.2635399044693596</c:v>
                </c:pt>
                <c:pt idx="140">
                  <c:v>4.2533015582150595</c:v>
                </c:pt>
                <c:pt idx="141">
                  <c:v>4.243112266323374</c:v>
                </c:pt>
                <c:pt idx="142">
                  <c:v>4.2329716770900987</c:v>
                </c:pt>
                <c:pt idx="143">
                  <c:v>4.2228794421651559</c:v>
                </c:pt>
                <c:pt idx="144">
                  <c:v>4.2128352165127074</c:v>
                </c:pt>
                <c:pt idx="145">
                  <c:v>4.2028386583718298</c:v>
                </c:pt>
                <c:pt idx="146">
                  <c:v>4.1928894292177548</c:v>
                </c:pt>
                <c:pt idx="147">
                  <c:v>4.1829871937236502</c:v>
                </c:pt>
                <c:pt idx="148">
                  <c:v>4.1731316197229544</c:v>
                </c:pt>
                <c:pt idx="149">
                  <c:v>4.1633223781722295</c:v>
                </c:pt>
                <c:pt idx="150">
                  <c:v>4.1535591431145393</c:v>
                </c:pt>
                <c:pt idx="151">
                  <c:v>4.1438415916433486</c:v>
                </c:pt>
                <c:pt idx="152">
                  <c:v>4.1341694038669221</c:v>
                </c:pt>
                <c:pt idx="153">
                  <c:v>4.12454226287322</c:v>
                </c:pt>
                <c:pt idx="154">
                  <c:v>4.1149598546952868</c:v>
                </c:pt>
                <c:pt idx="155">
                  <c:v>4.1054218682771193</c:v>
                </c:pt>
                <c:pt idx="156">
                  <c:v>4.0959279954400065</c:v>
                </c:pt>
                <c:pt idx="157">
                  <c:v>4.0864779308493411</c:v>
                </c:pt>
                <c:pt idx="158">
                  <c:v>4.0770713719818801</c:v>
                </c:pt>
                <c:pt idx="159">
                  <c:v>4.0677080190934705</c:v>
                </c:pt>
                <c:pt idx="160">
                  <c:v>4.0583875751872007</c:v>
                </c:pt>
                <c:pt idx="161">
                  <c:v>4.0491097459820047</c:v>
                </c:pt>
                <c:pt idx="162">
                  <c:v>4.039874239881688</c:v>
                </c:pt>
                <c:pt idx="163">
                  <c:v>4.030680767944375</c:v>
                </c:pt>
                <c:pt idx="164">
                  <c:v>4.0215290438523832</c:v>
                </c:pt>
                <c:pt idx="165">
                  <c:v>4.0124187838824916</c:v>
                </c:pt>
                <c:pt idx="166">
                  <c:v>4.0033497068766222</c:v>
                </c:pt>
                <c:pt idx="167">
                  <c:v>3.994321534212919</c:v>
                </c:pt>
                <c:pt idx="168">
                  <c:v>3.9853339897772093</c:v>
                </c:pt>
                <c:pt idx="169">
                  <c:v>3.9763867999348617</c:v>
                </c:pt>
                <c:pt idx="170">
                  <c:v>3.9674796935030079</c:v>
                </c:pt>
                <c:pt idx="171">
                  <c:v>3.9586124017231481</c:v>
                </c:pt>
                <c:pt idx="172">
                  <c:v>3.949784658234119</c:v>
                </c:pt>
                <c:pt idx="173">
                  <c:v>3.9409961990454221</c:v>
                </c:pt>
                <c:pt idx="174">
                  <c:v>3.9322467625109097</c:v>
                </c:pt>
                <c:pt idx="175">
                  <c:v>3.9235360893028162</c:v>
                </c:pt>
                <c:pt idx="176">
                  <c:v>3.9148639223861381</c:v>
                </c:pt>
                <c:pt idx="177">
                  <c:v>3.9062300069933524</c:v>
                </c:pt>
                <c:pt idx="178">
                  <c:v>3.8976340905994649</c:v>
                </c:pt>
                <c:pt idx="179">
                  <c:v>3.8890759228973959</c:v>
                </c:pt>
                <c:pt idx="180">
                  <c:v>3.8805552557736775</c:v>
                </c:pt>
                <c:pt idx="181">
                  <c:v>3.8720718432844783</c:v>
                </c:pt>
                <c:pt idx="182">
                  <c:v>3.8636254416319415</c:v>
                </c:pt>
                <c:pt idx="183">
                  <c:v>3.8552158091408266</c:v>
                </c:pt>
                <c:pt idx="184">
                  <c:v>3.8468427062354635</c:v>
                </c:pt>
                <c:pt idx="185">
                  <c:v>3.8385058954169966</c:v>
                </c:pt>
                <c:pt idx="186">
                  <c:v>3.830205141240933</c:v>
                </c:pt>
                <c:pt idx="187">
                  <c:v>3.8219402102949753</c:v>
                </c:pt>
                <c:pt idx="188">
                  <c:v>3.813710871177145</c:v>
                </c:pt>
                <c:pt idx="189">
                  <c:v>3.8055168944741862</c:v>
                </c:pt>
                <c:pt idx="190">
                  <c:v>3.7973580527402446</c:v>
                </c:pt>
                <c:pt idx="191">
                  <c:v>3.7892341204758249</c:v>
                </c:pt>
                <c:pt idx="192">
                  <c:v>3.7811448741070142</c:v>
                </c:pt>
                <c:pt idx="193">
                  <c:v>3.7730900919649719</c:v>
                </c:pt>
                <c:pt idx="194">
                  <c:v>3.7650695542656845</c:v>
                </c:pt>
                <c:pt idx="195">
                  <c:v>3.7570830430899695</c:v>
                </c:pt>
                <c:pt idx="196">
                  <c:v>3.7491303423637437</c:v>
                </c:pt>
                <c:pt idx="197">
                  <c:v>3.7412112378385336</c:v>
                </c:pt>
                <c:pt idx="198">
                  <c:v>3.7333255170722368</c:v>
                </c:pt>
                <c:pt idx="199">
                  <c:v>3.7254729694101258</c:v>
                </c:pt>
                <c:pt idx="200">
                  <c:v>3.7176533859660865</c:v>
                </c:pt>
                <c:pt idx="201">
                  <c:v>3.7098665596040994</c:v>
                </c:pt>
                <c:pt idx="202">
                  <c:v>3.7021122849199464</c:v>
                </c:pt>
                <c:pt idx="203">
                  <c:v>3.6943903582231519</c:v>
                </c:pt>
                <c:pt idx="204">
                  <c:v>3.686700577519149</c:v>
                </c:pt>
                <c:pt idx="205">
                  <c:v>3.6790427424916614</c:v>
                </c:pt>
                <c:pt idx="206">
                  <c:v>3.6714166544853124</c:v>
                </c:pt>
                <c:pt idx="207">
                  <c:v>3.6638221164884457</c:v>
                </c:pt>
                <c:pt idx="208">
                  <c:v>3.6562589331161601</c:v>
                </c:pt>
                <c:pt idx="209">
                  <c:v>3.6487269105935547</c:v>
                </c:pt>
                <c:pt idx="210">
                  <c:v>3.6412258567391773</c:v>
                </c:pt>
                <c:pt idx="211">
                  <c:v>3.633755580948681</c:v>
                </c:pt>
                <c:pt idx="212">
                  <c:v>3.6263158941786782</c:v>
                </c:pt>
                <c:pt idx="213">
                  <c:v>3.6189066089307933</c:v>
                </c:pt>
                <c:pt idx="214">
                  <c:v>3.6115275392359156</c:v>
                </c:pt>
                <c:pt idx="215">
                  <c:v>3.6041785006386333</c:v>
                </c:pt>
                <c:pt idx="216">
                  <c:v>3.596859310181868</c:v>
                </c:pt>
                <c:pt idx="217">
                  <c:v>3.5895697863916909</c:v>
                </c:pt>
                <c:pt idx="218">
                  <c:v>3.5823097492623224</c:v>
                </c:pt>
                <c:pt idx="219">
                  <c:v>3.5750790202413203</c:v>
                </c:pt>
                <c:pt idx="220">
                  <c:v>3.5678774222149352</c:v>
                </c:pt>
                <c:pt idx="221">
                  <c:v>3.560704779493653</c:v>
                </c:pt>
                <c:pt idx="222">
                  <c:v>3.5535609177979075</c:v>
                </c:pt>
                <c:pt idx="223">
                  <c:v>3.5464456642439641</c:v>
                </c:pt>
                <c:pt idx="224">
                  <c:v>3.5393588473299737</c:v>
                </c:pt>
                <c:pt idx="225">
                  <c:v>3.5323002969221933</c:v>
                </c:pt>
                <c:pt idx="226">
                  <c:v>3.5252698442413704</c:v>
                </c:pt>
                <c:pt idx="227">
                  <c:v>3.5182673218492906</c:v>
                </c:pt>
                <c:pt idx="228">
                  <c:v>3.511292563635485</c:v>
                </c:pt>
                <c:pt idx="229">
                  <c:v>3.5043454048040981</c:v>
                </c:pt>
                <c:pt idx="230">
                  <c:v>3.4974256818609026</c:v>
                </c:pt>
                <c:pt idx="231">
                  <c:v>3.4905332326004785</c:v>
                </c:pt>
                <c:pt idx="232">
                  <c:v>3.4836678960935377</c:v>
                </c:pt>
                <c:pt idx="233">
                  <c:v>3.4768295126743967</c:v>
                </c:pt>
                <c:pt idx="234">
                  <c:v>3.4700179239286029</c:v>
                </c:pt>
                <c:pt idx="235">
                  <c:v>3.4632329726806983</c:v>
                </c:pt>
                <c:pt idx="236">
                  <c:v>3.4564745029821298</c:v>
                </c:pt>
                <c:pt idx="237">
                  <c:v>3.4497423600993042</c:v>
                </c:pt>
                <c:pt idx="238">
                  <c:v>3.4430363905017769</c:v>
                </c:pt>
                <c:pt idx="239">
                  <c:v>3.4363564418505819</c:v>
                </c:pt>
                <c:pt idx="240">
                  <c:v>3.4297023629866943</c:v>
                </c:pt>
                <c:pt idx="241">
                  <c:v>3.4230740039196301</c:v>
                </c:pt>
                <c:pt idx="242">
                  <c:v>3.4164712158161752</c:v>
                </c:pt>
                <c:pt idx="243">
                  <c:v>3.409893850989246</c:v>
                </c:pt>
                <c:pt idx="244">
                  <c:v>3.4033417628868787</c:v>
                </c:pt>
                <c:pt idx="245">
                  <c:v>3.3968148060813421</c:v>
                </c:pt>
                <c:pt idx="246">
                  <c:v>3.390312836258381</c:v>
                </c:pt>
                <c:pt idx="247">
                  <c:v>3.3838357102065775</c:v>
                </c:pt>
                <c:pt idx="248">
                  <c:v>3.3773832858068369</c:v>
                </c:pt>
                <c:pt idx="249">
                  <c:v>3.3709554220219955</c:v>
                </c:pt>
                <c:pt idx="250">
                  <c:v>3.3645519788865399</c:v>
                </c:pt>
                <c:pt idx="251">
                  <c:v>3.3581728174964516</c:v>
                </c:pt>
                <c:pt idx="252">
                  <c:v>3.3518177999991621</c:v>
                </c:pt>
                <c:pt idx="253">
                  <c:v>3.3454867895836209</c:v>
                </c:pt>
                <c:pt idx="254">
                  <c:v>3.3391796504704816</c:v>
                </c:pt>
                <c:pt idx="255">
                  <c:v>3.3328962479023923</c:v>
                </c:pt>
                <c:pt idx="256">
                  <c:v>3.3266364481343973</c:v>
                </c:pt>
                <c:pt idx="257">
                  <c:v>3.3204001184244509</c:v>
                </c:pt>
                <c:pt idx="258">
                  <c:v>3.3141871270240304</c:v>
                </c:pt>
                <c:pt idx="259">
                  <c:v>3.307997343168863</c:v>
                </c:pt>
                <c:pt idx="260">
                  <c:v>3.301830637069747</c:v>
                </c:pt>
                <c:pt idx="261">
                  <c:v>3.295686879903482</c:v>
                </c:pt>
                <c:pt idx="262">
                  <c:v>3.2895659438039</c:v>
                </c:pt>
                <c:pt idx="263">
                  <c:v>3.2834677018529921</c:v>
                </c:pt>
                <c:pt idx="264">
                  <c:v>3.2773920280721383</c:v>
                </c:pt>
                <c:pt idx="265">
                  <c:v>3.27133879741343</c:v>
                </c:pt>
                <c:pt idx="266">
                  <c:v>3.2653078857510929</c:v>
                </c:pt>
                <c:pt idx="267">
                  <c:v>3.2592991698730023</c:v>
                </c:pt>
                <c:pt idx="268">
                  <c:v>3.2533125274722905</c:v>
                </c:pt>
                <c:pt idx="269">
                  <c:v>3.2473478371390514</c:v>
                </c:pt>
                <c:pt idx="270">
                  <c:v>3.2414049783521306</c:v>
                </c:pt>
                <c:pt idx="271">
                  <c:v>3.235483831471007</c:v>
                </c:pt>
                <c:pt idx="272">
                  <c:v>3.2295842777277675</c:v>
                </c:pt>
                <c:pt idx="273">
                  <c:v>3.2237061992191625</c:v>
                </c:pt>
                <c:pt idx="274">
                  <c:v>3.2178494788987537</c:v>
                </c:pt>
                <c:pt idx="275">
                  <c:v>3.2120140005691447</c:v>
                </c:pt>
                <c:pt idx="276">
                  <c:v>3.206199648874295</c:v>
                </c:pt>
                <c:pt idx="277">
                  <c:v>3.2004063092919206</c:v>
                </c:pt>
                <c:pt idx="278">
                  <c:v>3.1946338681259725</c:v>
                </c:pt>
                <c:pt idx="279">
                  <c:v>3.1888822124992022</c:v>
                </c:pt>
                <c:pt idx="280">
                  <c:v>3.1831512303458021</c:v>
                </c:pt>
                <c:pt idx="281">
                  <c:v>3.1774408104041258</c:v>
                </c:pt>
                <c:pt idx="282">
                  <c:v>3.1717508422094909</c:v>
                </c:pt>
                <c:pt idx="283">
                  <c:v>3.1660812160870528</c:v>
                </c:pt>
                <c:pt idx="284">
                  <c:v>3.1604318231447612</c:v>
                </c:pt>
                <c:pt idx="285">
                  <c:v>3.1548025552663868</c:v>
                </c:pt>
                <c:pt idx="286">
                  <c:v>3.1491933051046228</c:v>
                </c:pt>
                <c:pt idx="287">
                  <c:v>3.1436039660742647</c:v>
                </c:pt>
                <c:pt idx="288">
                  <c:v>3.1380344323454565</c:v>
                </c:pt>
                <c:pt idx="289">
                  <c:v>3.1324845988370131</c:v>
                </c:pt>
                <c:pt idx="290">
                  <c:v>3.1269543612098105</c:v>
                </c:pt>
                <c:pt idx="291">
                  <c:v>3.1214436158602465</c:v>
                </c:pt>
                <c:pt idx="292">
                  <c:v>3.1159522599137723</c:v>
                </c:pt>
                <c:pt idx="293">
                  <c:v>3.1104801912184894</c:v>
                </c:pt>
                <c:pt idx="294">
                  <c:v>3.1050273083388178</c:v>
                </c:pt>
                <c:pt idx="295">
                  <c:v>3.0995935105492247</c:v>
                </c:pt>
              </c:numCache>
            </c:numRef>
          </c:xVal>
          <c:yVal>
            <c:numRef>
              <c:f>'OCH3 Data'!$T$5:$T$300</c:f>
              <c:numCache>
                <c:formatCode>General</c:formatCode>
                <c:ptCount val="296"/>
                <c:pt idx="0">
                  <c:v>1</c:v>
                </c:pt>
                <c:pt idx="1">
                  <c:v>0.95793958399871293</c:v>
                </c:pt>
                <c:pt idx="2">
                  <c:v>0.91489991053331299</c:v>
                </c:pt>
                <c:pt idx="3">
                  <c:v>0.87126431238411151</c:v>
                </c:pt>
                <c:pt idx="4">
                  <c:v>0.82738845761823177</c:v>
                </c:pt>
                <c:pt idx="5">
                  <c:v>0.78360111673035238</c:v>
                </c:pt>
                <c:pt idx="6">
                  <c:v>0.74020528260206619</c:v>
                </c:pt>
                <c:pt idx="7">
                  <c:v>0.69747944479082624</c:v>
                </c:pt>
                <c:pt idx="8">
                  <c:v>0.65567886765158556</c:v>
                </c:pt>
                <c:pt idx="9">
                  <c:v>0.61503676788851869</c:v>
                </c:pt>
                <c:pt idx="10">
                  <c:v>0.57576532822928772</c:v>
                </c:pt>
                <c:pt idx="11">
                  <c:v>0.53805651809638622</c:v>
                </c:pt>
                <c:pt idx="12">
                  <c:v>0.50208271858370435</c:v>
                </c:pt>
                <c:pt idx="13">
                  <c:v>0.46799716778441192</c:v>
                </c:pt>
                <c:pt idx="14">
                  <c:v>0.43593425427782928</c:v>
                </c:pt>
                <c:pt idx="15">
                  <c:v>0.40600969251821994</c:v>
                </c:pt>
                <c:pt idx="16">
                  <c:v>0.37832061534120032</c:v>
                </c:pt>
                <c:pt idx="17">
                  <c:v>0.35294561720699308</c:v>
                </c:pt>
                <c:pt idx="18">
                  <c:v>0.32994477841046976</c:v>
                </c:pt>
                <c:pt idx="19">
                  <c:v>0.30935969637198862</c:v>
                </c:pt>
                <c:pt idx="20">
                  <c:v>0.29121354607892924</c:v>
                </c:pt>
                <c:pt idx="21">
                  <c:v>0.27551118829372484</c:v>
                </c:pt>
                <c:pt idx="22">
                  <c:v>0.26223934153382272</c:v>
                </c:pt>
                <c:pt idx="23">
                  <c:v>0.25136683208985161</c:v>
                </c:pt>
                <c:pt idx="24">
                  <c:v>0.24284493533423307</c:v>
                </c:pt>
                <c:pt idx="25">
                  <c:v>0.23660782102320771</c:v>
                </c:pt>
                <c:pt idx="26">
                  <c:v>0.23257311489196475</c:v>
                </c:pt>
                <c:pt idx="27">
                  <c:v>0.23064258826240225</c:v>
                </c:pt>
                <c:pt idx="28">
                  <c:v>0.23070298633922845</c:v>
                </c:pt>
                <c:pt idx="29">
                  <c:v>0.23262700414521711</c:v>
                </c:pt>
                <c:pt idx="30">
                  <c:v>0.23627441651061487</c:v>
                </c:pt>
                <c:pt idx="31">
                  <c:v>0.24149336515144262</c:v>
                </c:pt>
                <c:pt idx="32">
                  <c:v>0.24812180170692597</c:v>
                </c:pt>
                <c:pt idx="33">
                  <c:v>0.2559890808018816</c:v>
                </c:pt>
                <c:pt idx="34">
                  <c:v>0.2649176919663041</c:v>
                </c:pt>
                <c:pt idx="35">
                  <c:v>0.27472511384023168</c:v>
                </c:pt>
                <c:pt idx="36">
                  <c:v>0.28522576879908845</c:v>
                </c:pt>
                <c:pt idx="37">
                  <c:v>0.2962330512390659</c:v>
                </c:pt>
                <c:pt idx="38">
                  <c:v>0.3075613985306615</c:v>
                </c:pt>
                <c:pt idx="39">
                  <c:v>0.31902837031401249</c:v>
                </c:pt>
                <c:pt idx="40">
                  <c:v>0.33045669955577939</c:v>
                </c:pt>
                <c:pt idx="41">
                  <c:v>0.34167627774041381</c:v>
                </c:pt>
                <c:pt idx="42">
                  <c:v>0.35252603679165084</c:v>
                </c:pt>
                <c:pt idx="43">
                  <c:v>0.3628556918127771</c:v>
                </c:pt>
                <c:pt idx="44">
                  <c:v>0.37252731143661683</c:v>
                </c:pt>
                <c:pt idx="45">
                  <c:v>0.38141668637318682</c:v>
                </c:pt>
                <c:pt idx="46">
                  <c:v>0.38941447147545016</c:v>
                </c:pt>
                <c:pt idx="47">
                  <c:v>0.3964270821165562</c:v>
                </c:pt>
                <c:pt idx="48">
                  <c:v>0.40237733166852679</c:v>
                </c:pt>
                <c:pt idx="49">
                  <c:v>0.40720480316280183</c:v>
                </c:pt>
                <c:pt idx="50">
                  <c:v>0.41086595456756581</c:v>
                </c:pt>
                <c:pt idx="51">
                  <c:v>0.4133339633166932</c:v>
                </c:pt>
                <c:pt idx="52">
                  <c:v>0.41459832156803844</c:v>
                </c:pt>
                <c:pt idx="53">
                  <c:v>0.41466419898041501</c:v>
                </c:pt>
                <c:pt idx="54">
                  <c:v>0.41355159443415257</c:v>
                </c:pt>
                <c:pt idx="55">
                  <c:v>0.41129430197013422</c:v>
                </c:pt>
                <c:pt idx="56">
                  <c:v>0.40793871921171837</c:v>
                </c:pt>
                <c:pt idx="57">
                  <c:v>0.40354252862574086</c:v>
                </c:pt>
                <c:pt idx="58">
                  <c:v>0.39817328316668077</c:v>
                </c:pt>
                <c:pt idx="59">
                  <c:v>0.39190692815917011</c:v>
                </c:pt>
                <c:pt idx="60">
                  <c:v>0.38482629076087721</c:v>
                </c:pt>
                <c:pt idx="61">
                  <c:v>0.37701956708562628</c:v>
                </c:pt>
                <c:pt idx="62">
                  <c:v>0.36857883514817019</c:v>
                </c:pt>
                <c:pt idx="63">
                  <c:v>0.35959861932204062</c:v>
                </c:pt>
                <c:pt idx="64">
                  <c:v>0.35017452909264768</c:v>
                </c:pt>
                <c:pt idx="65">
                  <c:v>0.3404019916538743</c:v>
                </c:pt>
                <c:pt idx="66">
                  <c:v>0.33037509445159785</c:v>
                </c:pt>
                <c:pt idx="67">
                  <c:v>0.32018555022963857</c:v>
                </c:pt>
                <c:pt idx="68">
                  <c:v>0.30992179358351279</c:v>
                </c:pt>
                <c:pt idx="69">
                  <c:v>0.29966821456461035</c:v>
                </c:pt>
                <c:pt idx="70">
                  <c:v>0.28950453158056411</c:v>
                </c:pt>
                <c:pt idx="71">
                  <c:v>0.27950530277169766</c:v>
                </c:pt>
                <c:pt idx="72">
                  <c:v>0.26973957226120188</c:v>
                </c:pt>
                <c:pt idx="73">
                  <c:v>0.26027064521604132</c:v>
                </c:pt>
                <c:pt idx="74">
                  <c:v>0.25115598354431357</c:v>
                </c:pt>
                <c:pt idx="75">
                  <c:v>0.24244721230615551</c:v>
                </c:pt>
                <c:pt idx="76">
                  <c:v>0.23419022553401284</c:v>
                </c:pt>
                <c:pt idx="77">
                  <c:v>0.22642537913865354</c:v>
                </c:pt>
                <c:pt idx="78">
                  <c:v>0.21918775790619183</c:v>
                </c:pt>
                <c:pt idx="79">
                  <c:v>0.21250750324866885</c:v>
                </c:pt>
                <c:pt idx="80">
                  <c:v>0.20641018833124569</c:v>
                </c:pt>
                <c:pt idx="81">
                  <c:v>0.20091722743396692</c:v>
                </c:pt>
                <c:pt idx="82">
                  <c:v>0.19604630688344926</c:v>
                </c:pt>
                <c:pt idx="83">
                  <c:v>0.19181182557668813</c:v>
                </c:pt>
                <c:pt idx="84">
                  <c:v>0.18822533398164012</c:v>
                </c:pt>
                <c:pt idx="85">
                  <c:v>0.18529596150400801</c:v>
                </c:pt>
                <c:pt idx="86">
                  <c:v>0.18303082322384653</c:v>
                </c:pt>
                <c:pt idx="87">
                  <c:v>0.18143539819843343</c:v>
                </c:pt>
                <c:pt idx="88">
                  <c:v>0.18051387276994552</c:v>
                </c:pt>
                <c:pt idx="89">
                  <c:v>0.18026944358094626</c:v>
                </c:pt>
                <c:pt idx="90">
                  <c:v>0.18070457626304751</c:v>
                </c:pt>
                <c:pt idx="91">
                  <c:v>0.1818212170022554</c:v>
                </c:pt>
                <c:pt idx="92">
                  <c:v>0.1836209553790758</c:v>
                </c:pt>
                <c:pt idx="93">
                  <c:v>0.18610513801567208</c:v>
                </c:pt>
                <c:pt idx="94">
                  <c:v>0.18927493362215622</c:v>
                </c:pt>
                <c:pt idx="95">
                  <c:v>0.19313135100719875</c:v>
                </c:pt>
                <c:pt idx="96">
                  <c:v>0.19767521249602552</c:v>
                </c:pt>
                <c:pt idx="97">
                  <c:v>0.2029070859733573</c:v>
                </c:pt>
                <c:pt idx="98">
                  <c:v>0.20882717943590268</c:v>
                </c:pt>
                <c:pt idx="99">
                  <c:v>0.21543520249488626</c:v>
                </c:pt>
                <c:pt idx="100">
                  <c:v>0.22273019971308988</c:v>
                </c:pt>
                <c:pt idx="101">
                  <c:v>0.23071036099319581</c:v>
                </c:pt>
                <c:pt idx="102">
                  <c:v>0.23937281445696493</c:v>
                </c:pt>
                <c:pt idx="103">
                  <c:v>0.24871340737176043</c:v>
                </c:pt>
                <c:pt idx="104">
                  <c:v>0.25872648069628756</c:v>
                </c:pt>
                <c:pt idx="105">
                  <c:v>0.26940464273760356</c:v>
                </c:pt>
                <c:pt idx="106">
                  <c:v>0.28073854724304781</c:v>
                </c:pt>
                <c:pt idx="107">
                  <c:v>0.29271668100123832</c:v>
                </c:pt>
                <c:pt idx="108">
                  <c:v>0.30532516570459683</c:v>
                </c:pt>
                <c:pt idx="109">
                  <c:v>0.31854757844030224</c:v>
                </c:pt>
                <c:pt idx="110">
                  <c:v>0.33236479473691172</c:v>
                </c:pt>
                <c:pt idx="111">
                  <c:v>0.34675485760952313</c:v>
                </c:pt>
                <c:pt idx="112">
                  <c:v>0.36169287552697038</c:v>
                </c:pt>
                <c:pt idx="113">
                  <c:v>0.37715095168001589</c:v>
                </c:pt>
                <c:pt idx="114">
                  <c:v>0.39309814636911017</c:v>
                </c:pt>
                <c:pt idx="115">
                  <c:v>0.4095004737636524</c:v>
                </c:pt>
                <c:pt idx="116">
                  <c:v>0.4263209337203957</c:v>
                </c:pt>
                <c:pt idx="117">
                  <c:v>0.44351957879528531</c:v>
                </c:pt>
                <c:pt idx="118">
                  <c:v>0.46105361604822576</c:v>
                </c:pt>
                <c:pt idx="119">
                  <c:v>0.47887754273171734</c:v>
                </c:pt>
                <c:pt idx="120">
                  <c:v>0.49694331447729861</c:v>
                </c:pt>
                <c:pt idx="121">
                  <c:v>0.51520054415520566</c:v>
                </c:pt>
                <c:pt idx="122">
                  <c:v>0.53359672918621315</c:v>
                </c:pt>
                <c:pt idx="123">
                  <c:v>0.552077504734798</c:v>
                </c:pt>
                <c:pt idx="124">
                  <c:v>0.57058691991228183</c:v>
                </c:pt>
                <c:pt idx="125">
                  <c:v>0.58906773386947764</c:v>
                </c:pt>
                <c:pt idx="126">
                  <c:v>0.60746172846208868</c:v>
                </c:pt>
                <c:pt idx="127">
                  <c:v>0.62571003402857106</c:v>
                </c:pt>
                <c:pt idx="128">
                  <c:v>0.64375346472957196</c:v>
                </c:pt>
                <c:pt idx="129">
                  <c:v>0.66153285985839516</c:v>
                </c:pt>
                <c:pt idx="130">
                  <c:v>0.67898942754222735</c:v>
                </c:pt>
                <c:pt idx="131">
                  <c:v>0.69606508731058847</c:v>
                </c:pt>
                <c:pt idx="132">
                  <c:v>0.71270280810851783</c:v>
                </c:pt>
                <c:pt idx="133">
                  <c:v>0.72884693847311843</c:v>
                </c:pt>
                <c:pt idx="134">
                  <c:v>0.74444352576954065</c:v>
                </c:pt>
                <c:pt idx="135">
                  <c:v>0.75944062159231374</c:v>
                </c:pt>
                <c:pt idx="136">
                  <c:v>0.77378857067510942</c:v>
                </c:pt>
                <c:pt idx="137">
                  <c:v>0.78744028091250351</c:v>
                </c:pt>
                <c:pt idx="138">
                  <c:v>0.80035147237602133</c:v>
                </c:pt>
                <c:pt idx="139">
                  <c:v>0.81248090349912261</c:v>
                </c:pt>
                <c:pt idx="140">
                  <c:v>0.82379057290746238</c:v>
                </c:pt>
                <c:pt idx="141">
                  <c:v>0.83424589567692031</c:v>
                </c:pt>
                <c:pt idx="142">
                  <c:v>0.84381585310883944</c:v>
                </c:pt>
                <c:pt idx="143">
                  <c:v>0.85247311541474569</c:v>
                </c:pt>
                <c:pt idx="144">
                  <c:v>0.86019413699936098</c:v>
                </c:pt>
                <c:pt idx="145">
                  <c:v>0.86695922431576489</c:v>
                </c:pt>
                <c:pt idx="146">
                  <c:v>0.87275257653886473</c:v>
                </c:pt>
                <c:pt idx="147">
                  <c:v>0.87756229955895193</c:v>
                </c:pt>
                <c:pt idx="148">
                  <c:v>0.88138039403472612</c:v>
                </c:pt>
                <c:pt idx="149">
                  <c:v>0.88420271846241094</c:v>
                </c:pt>
                <c:pt idx="150">
                  <c:v>0.88602892841307068</c:v>
                </c:pt>
                <c:pt idx="151">
                  <c:v>0.88686239326345573</c:v>
                </c:pt>
                <c:pt idx="152">
                  <c:v>0.88671009189498429</c:v>
                </c:pt>
                <c:pt idx="153">
                  <c:v>0.88558248896146607</c:v>
                </c:pt>
                <c:pt idx="154">
                  <c:v>0.88349339342822764</c:v>
                </c:pt>
                <c:pt idx="155">
                  <c:v>0.88045980116408074</c:v>
                </c:pt>
                <c:pt idx="156">
                  <c:v>0.87650172342346111</c:v>
                </c:pt>
                <c:pt idx="157">
                  <c:v>0.87164200308987061</c:v>
                </c:pt>
                <c:pt idx="158">
                  <c:v>0.86590612056487792</c:v>
                </c:pt>
                <c:pt idx="159">
                  <c:v>0.85932199118018671</c:v>
                </c:pt>
                <c:pt idx="160">
                  <c:v>0.85191975598509384</c:v>
                </c:pt>
                <c:pt idx="161">
                  <c:v>0.84373156772005098</c:v>
                </c:pt>
                <c:pt idx="162">
                  <c:v>0.83479137372992984</c:v>
                </c:pt>
                <c:pt idx="163">
                  <c:v>0.82513469750008239</c:v>
                </c:pt>
                <c:pt idx="164">
                  <c:v>0.81479842041610095</c:v>
                </c:pt>
                <c:pt idx="165">
                  <c:v>0.80382056525574475</c:v>
                </c:pt>
                <c:pt idx="166">
                  <c:v>0.79224008282068514</c:v>
                </c:pt>
                <c:pt idx="167">
                  <c:v>0.78009664300857784</c:v>
                </c:pt>
                <c:pt idx="168">
                  <c:v>0.7674304315131889</c:v>
                </c:pt>
                <c:pt idx="169">
                  <c:v>0.75428195322445701</c:v>
                </c:pt>
                <c:pt idx="170">
                  <c:v>0.74069184328237336</c:v>
                </c:pt>
                <c:pt idx="171">
                  <c:v>0.72670068661960474</c:v>
                </c:pt>
                <c:pt idx="172">
                  <c:v>0.71234884671002408</c:v>
                </c:pt>
                <c:pt idx="173">
                  <c:v>0.69767630412356729</c:v>
                </c:pt>
                <c:pt idx="174">
                  <c:v>0.68272250537444257</c:v>
                </c:pt>
                <c:pt idx="175">
                  <c:v>0.66752622243989801</c:v>
                </c:pt>
                <c:pt idx="176">
                  <c:v>0.65212542322133693</c:v>
                </c:pt>
                <c:pt idx="177">
                  <c:v>0.63655715311936889</c:v>
                </c:pt>
                <c:pt idx="178">
                  <c:v>0.62085742780031483</c:v>
                </c:pt>
                <c:pt idx="179">
                  <c:v>0.60506113714334642</c:v>
                </c:pt>
                <c:pt idx="180">
                  <c:v>0.58920196027609262</c:v>
                </c:pt>
                <c:pt idx="181">
                  <c:v>0.57331229153185415</c:v>
                </c:pt>
                <c:pt idx="182">
                  <c:v>0.55742317709399025</c:v>
                </c:pt>
                <c:pt idx="183">
                  <c:v>0.54156426203246799</c:v>
                </c:pt>
                <c:pt idx="184">
                  <c:v>0.52576374738402121</c:v>
                </c:pt>
                <c:pt idx="185">
                  <c:v>0.51004835688104511</c:v>
                </c:pt>
                <c:pt idx="186">
                  <c:v>0.49444331289431404</c:v>
                </c:pt>
                <c:pt idx="187">
                  <c:v>0.47897232112192689</c:v>
                </c:pt>
                <c:pt idx="188">
                  <c:v>0.46365756352995996</c:v>
                </c:pt>
                <c:pt idx="189">
                  <c:v>0.44851969902960348</c:v>
                </c:pt>
                <c:pt idx="190">
                  <c:v>0.43357787136082404</c:v>
                </c:pt>
                <c:pt idx="191">
                  <c:v>0.41884972364297807</c:v>
                </c:pt>
                <c:pt idx="192">
                  <c:v>0.4043514190480767</c:v>
                </c:pt>
                <c:pt idx="193">
                  <c:v>0.39009766705273408</c:v>
                </c:pt>
                <c:pt idx="194">
                  <c:v>0.37610175472882917</c:v>
                </c:pt>
                <c:pt idx="195">
                  <c:v>0.36237558254098445</c:v>
                </c:pt>
                <c:pt idx="196">
                  <c:v>0.34892970413048374</c:v>
                </c:pt>
                <c:pt idx="197">
                  <c:v>0.33577336957937615</c:v>
                </c:pt>
                <c:pt idx="198">
                  <c:v>0.32291457166580795</c:v>
                </c:pt>
                <c:pt idx="199">
                  <c:v>0.31036009464051739</c:v>
                </c:pt>
                <c:pt idx="200">
                  <c:v>0.29811556507566078</c:v>
                </c:pt>
                <c:pt idx="201">
                  <c:v>0.28618550435961232</c:v>
                </c:pt>
                <c:pt idx="202">
                  <c:v>0.27457338243517421</c:v>
                </c:pt>
                <c:pt idx="203">
                  <c:v>0.26328167240308714</c:v>
                </c:pt>
                <c:pt idx="204">
                  <c:v>0.25231190563823319</c:v>
                </c:pt>
                <c:pt idx="205">
                  <c:v>0.24166472709111947</c:v>
                </c:pt>
                <c:pt idx="206">
                  <c:v>0.2313399504731779</c:v>
                </c:pt>
                <c:pt idx="207">
                  <c:v>0.2213366130497183</c:v>
                </c:pt>
                <c:pt idx="208">
                  <c:v>0.21165302978973402</c:v>
                </c:pt>
                <c:pt idx="209">
                  <c:v>0.20228684664637292</c:v>
                </c:pt>
                <c:pt idx="210">
                  <c:v>0.19323509276608275</c:v>
                </c:pt>
                <c:pt idx="211">
                  <c:v>0.18449423144765237</c:v>
                </c:pt>
                <c:pt idx="212">
                  <c:v>0.17606020969496569</c:v>
                </c:pt>
                <c:pt idx="213">
                  <c:v>0.16792850622868988</c:v>
                </c:pt>
                <c:pt idx="214">
                  <c:v>0.16009417784255636</c:v>
                </c:pt>
                <c:pt idx="215">
                  <c:v>0.15255190400945026</c:v>
                </c:pt>
                <c:pt idx="216">
                  <c:v>0.14529602966049895</c:v>
                </c:pt>
                <c:pt idx="217">
                  <c:v>0.138320606077553</c:v>
                </c:pt>
                <c:pt idx="218">
                  <c:v>0.13161942985546768</c:v>
                </c:pt>
                <c:pt idx="219">
                  <c:v>0.12518607990510791</c:v>
                </c:pt>
                <c:pt idx="220">
                  <c:v>0.11901395248154167</c:v>
                </c:pt>
                <c:pt idx="221">
                  <c:v>0.11309629423456728</c:v>
                </c:pt>
                <c:pt idx="222">
                  <c:v>0.10742623328953932</c:v>
                </c:pt>
                <c:pt idx="223">
                  <c:v>0.101996808376954</c:v>
                </c:pt>
                <c:pt idx="224">
                  <c:v>9.6800996038063108E-2</c:v>
                </c:pt>
                <c:pt idx="225">
                  <c:v>9.1831735942143944E-2</c:v>
                </c:pt>
                <c:pt idx="226">
                  <c:v>8.7081954357710517E-2</c:v>
                </c:pt>
                <c:pt idx="227">
                  <c:v>8.2544585826467551E-2</c:v>
                </c:pt>
                <c:pt idx="228">
                  <c:v>7.8212593093779439E-2</c:v>
                </c:pt>
                <c:pt idx="229">
                  <c:v>7.4078985354037452E-2</c:v>
                </c:pt>
                <c:pt idx="230">
                  <c:v>7.0136834872739459E-2</c:v>
                </c:pt>
                <c:pt idx="231">
                  <c:v>6.6379292050231797E-2</c:v>
                </c:pt>
                <c:pt idx="232">
                  <c:v>6.2799598994087075E-2</c:v>
                </c:pt>
                <c:pt idx="233">
                  <c:v>5.9391101668849797E-2</c:v>
                </c:pt>
                <c:pt idx="234">
                  <c:v>5.6147260692893622E-2</c:v>
                </c:pt>
                <c:pt idx="235">
                  <c:v>5.3061660852647324E-2</c:v>
                </c:pt>
                <c:pt idx="236">
                  <c:v>5.0128019404516826E-2</c:v>
                </c:pt>
                <c:pt idx="237">
                  <c:v>4.7340193234535526E-2</c:v>
                </c:pt>
                <c:pt idx="238">
                  <c:v>4.4692184944966545E-2</c:v>
                </c:pt>
                <c:pt idx="239">
                  <c:v>4.2178147936082315E-2</c:v>
                </c:pt>
                <c:pt idx="240">
                  <c:v>3.9792390549990266E-2</c:v>
                </c:pt>
                <c:pt idx="241">
                  <c:v>3.7529379341721111E-2</c:v>
                </c:pt>
                <c:pt idx="242">
                  <c:v>3.5383741541158573E-2</c:v>
                </c:pt>
                <c:pt idx="243">
                  <c:v>3.3350266767097236E-2</c:v>
                </c:pt>
                <c:pt idx="244">
                  <c:v>3.1423908052901919E-2</c:v>
                </c:pt>
                <c:pt idx="245">
                  <c:v>2.9599782240781084E-2</c:v>
                </c:pt>
                <c:pt idx="246">
                  <c:v>2.7873169799332166E-2</c:v>
                </c:pt>
                <c:pt idx="247">
                  <c:v>2.6239514116745632E-2</c:v>
                </c:pt>
                <c:pt idx="248">
                  <c:v>2.4694420319446853E-2</c:v>
                </c:pt>
                <c:pt idx="249">
                  <c:v>2.3233653663437874E-2</c:v>
                </c:pt>
                <c:pt idx="250">
                  <c:v>2.185313754331665E-2</c:v>
                </c:pt>
                <c:pt idx="251">
                  <c:v>2.0548951161160227E-2</c:v>
                </c:pt>
                <c:pt idx="252">
                  <c:v>1.9317326895279315E-2</c:v>
                </c:pt>
                <c:pt idx="253">
                  <c:v>1.815464740614493E-2</c:v>
                </c:pt>
                <c:pt idx="254">
                  <c:v>1.7057442514657888E-2</c:v>
                </c:pt>
                <c:pt idx="255">
                  <c:v>1.6022385885401103E-2</c:v>
                </c:pt>
                <c:pt idx="256">
                  <c:v>1.5046291545398629E-2</c:v>
                </c:pt>
                <c:pt idx="257">
                  <c:v>1.412611026652923E-2</c:v>
                </c:pt>
                <c:pt idx="258">
                  <c:v>1.3258925837886487E-2</c:v>
                </c:pt>
                <c:pt idx="259">
                  <c:v>1.2441951252071473E-2</c:v>
                </c:pt>
                <c:pt idx="260">
                  <c:v>1.1672524827583415E-2</c:v>
                </c:pt>
                <c:pt idx="261">
                  <c:v>1.0948106287631819E-2</c:v>
                </c:pt>
                <c:pt idx="262">
                  <c:v>1.026627281380256E-2</c:v>
                </c:pt>
                <c:pt idx="263">
                  <c:v>9.624715091484895E-3</c:v>
                </c:pt>
                <c:pt idx="264">
                  <c:v>9.0212333621174923E-3</c:v>
                </c:pt>
                <c:pt idx="265">
                  <c:v>8.4537334960813858E-3</c:v>
                </c:pt>
                <c:pt idx="266">
                  <c:v>7.9202230984226438E-3</c:v>
                </c:pt>
                <c:pt idx="267">
                  <c:v>7.4188076583152933E-3</c:v>
                </c:pt>
                <c:pt idx="268">
                  <c:v>6.9476867520430457E-3</c:v>
                </c:pt>
                <c:pt idx="269">
                  <c:v>6.5051503078092385E-3</c:v>
                </c:pt>
                <c:pt idx="270">
                  <c:v>6.0895749399391954E-3</c:v>
                </c:pt>
                <c:pt idx="271">
                  <c:v>5.6994203587597426E-3</c:v>
                </c:pt>
                <c:pt idx="272">
                  <c:v>5.3332258616532961E-3</c:v>
                </c:pt>
                <c:pt idx="273">
                  <c:v>4.9896069097505186E-3</c:v>
                </c:pt>
                <c:pt idx="274">
                  <c:v>4.667251794219401E-3</c:v>
                </c:pt>
                <c:pt idx="275">
                  <c:v>4.36491839492758E-3</c:v>
                </c:pt>
                <c:pt idx="276">
                  <c:v>4.0814310340649158E-3</c:v>
                </c:pt>
                <c:pt idx="277">
                  <c:v>3.8156774263221113E-3</c:v>
                </c:pt>
                <c:pt idx="278">
                  <c:v>3.5666057268556252E-3</c:v>
                </c:pt>
                <c:pt idx="279">
                  <c:v>3.3332216776926476E-3</c:v>
                </c:pt>
                <c:pt idx="280">
                  <c:v>3.1145858528573407E-3</c:v>
                </c:pt>
                <c:pt idx="281">
                  <c:v>2.9098110018809156E-3</c:v>
                </c:pt>
                <c:pt idx="282">
                  <c:v>2.7180594913088839E-3</c:v>
                </c:pt>
                <c:pt idx="283">
                  <c:v>2.5385408432002177E-3</c:v>
                </c:pt>
                <c:pt idx="284">
                  <c:v>2.3705093694795657E-3</c:v>
                </c:pt>
                <c:pt idx="285">
                  <c:v>2.2132619007295077E-3</c:v>
                </c:pt>
                <c:pt idx="286">
                  <c:v>2.066135607742694E-3</c:v>
                </c:pt>
                <c:pt idx="287">
                  <c:v>1.9285059140342182E-3</c:v>
                </c:pt>
                <c:pt idx="288">
                  <c:v>1.79978449732474E-3</c:v>
                </c:pt>
                <c:pt idx="289">
                  <c:v>1.6794173777940013E-3</c:v>
                </c:pt>
                <c:pt idx="290">
                  <c:v>1.5668830909465433E-3</c:v>
                </c:pt>
                <c:pt idx="291">
                  <c:v>1.4616909426853905E-3</c:v>
                </c:pt>
                <c:pt idx="292">
                  <c:v>1.3633793442738276E-3</c:v>
                </c:pt>
                <c:pt idx="293">
                  <c:v>1.271514224570131E-3</c:v>
                </c:pt>
                <c:pt idx="294">
                  <c:v>1.1856875172645972E-3</c:v>
                </c:pt>
                <c:pt idx="295">
                  <c:v>1.1055157203490658E-3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1-40B0-ADF3-1AA0809E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'OCH3 Data'!$L$5:$L$183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2.4161682025865399</c:v>
                      </c:pt>
                      <c:pt idx="1">
                        <c:v>2.4750824750251601</c:v>
                      </c:pt>
                      <c:pt idx="2">
                        <c:v>2.5339967474637901</c:v>
                      </c:pt>
                      <c:pt idx="3">
                        <c:v>2.5929110199024201</c:v>
                      </c:pt>
                      <c:pt idx="4">
                        <c:v>2.6518252923410501</c:v>
                      </c:pt>
                      <c:pt idx="5">
                        <c:v>2.7107395647796699</c:v>
                      </c:pt>
                      <c:pt idx="6">
                        <c:v>2.7696538372182999</c:v>
                      </c:pt>
                      <c:pt idx="7">
                        <c:v>2.82856810965693</c:v>
                      </c:pt>
                      <c:pt idx="8">
                        <c:v>2.88748238209556</c:v>
                      </c:pt>
                      <c:pt idx="9">
                        <c:v>2.94639665453419</c:v>
                      </c:pt>
                      <c:pt idx="10">
                        <c:v>3.0053109269728102</c:v>
                      </c:pt>
                      <c:pt idx="11">
                        <c:v>3.0615472779369601</c:v>
                      </c:pt>
                      <c:pt idx="12">
                        <c:v>3.1097498644776498</c:v>
                      </c:pt>
                      <c:pt idx="13">
                        <c:v>3.1472407651204199</c:v>
                      </c:pt>
                      <c:pt idx="14">
                        <c:v>3.1766979013397298</c:v>
                      </c:pt>
                      <c:pt idx="15">
                        <c:v>3.20079919461008</c:v>
                      </c:pt>
                      <c:pt idx="16">
                        <c:v>3.2222225664059398</c:v>
                      </c:pt>
                      <c:pt idx="17">
                        <c:v>3.2436459382018099</c:v>
                      </c:pt>
                      <c:pt idx="18">
                        <c:v>3.2623913885231901</c:v>
                      </c:pt>
                      <c:pt idx="19">
                        <c:v>3.2784589173700902</c:v>
                      </c:pt>
                      <c:pt idx="20">
                        <c:v>3.2945264462169899</c:v>
                      </c:pt>
                      <c:pt idx="21">
                        <c:v>3.3105939750638802</c:v>
                      </c:pt>
                      <c:pt idx="22">
                        <c:v>3.3266615039107799</c:v>
                      </c:pt>
                      <c:pt idx="23">
                        <c:v>3.34272903275768</c:v>
                      </c:pt>
                      <c:pt idx="24">
                        <c:v>3.3587965616045801</c:v>
                      </c:pt>
                      <c:pt idx="25">
                        <c:v>3.3748640904514802</c:v>
                      </c:pt>
                      <c:pt idx="26">
                        <c:v>3.3909316192983798</c:v>
                      </c:pt>
                      <c:pt idx="27">
                        <c:v>3.4069991481452799</c:v>
                      </c:pt>
                      <c:pt idx="28">
                        <c:v>3.4230666769921698</c:v>
                      </c:pt>
                      <c:pt idx="29">
                        <c:v>3.4391342058390699</c:v>
                      </c:pt>
                      <c:pt idx="30">
                        <c:v>3.45520173468597</c:v>
                      </c:pt>
                      <c:pt idx="31">
                        <c:v>3.4712692635328701</c:v>
                      </c:pt>
                      <c:pt idx="32">
                        <c:v>3.4873367923797698</c:v>
                      </c:pt>
                      <c:pt idx="33">
                        <c:v>3.5034043212266699</c:v>
                      </c:pt>
                      <c:pt idx="34">
                        <c:v>3.5194718500735598</c:v>
                      </c:pt>
                      <c:pt idx="35">
                        <c:v>3.5355393789204599</c:v>
                      </c:pt>
                      <c:pt idx="36">
                        <c:v>3.55160690776736</c:v>
                      </c:pt>
                      <c:pt idx="37">
                        <c:v>3.5703523580887402</c:v>
                      </c:pt>
                      <c:pt idx="38">
                        <c:v>3.5944536513590899</c:v>
                      </c:pt>
                      <c:pt idx="39">
                        <c:v>3.6265887090528901</c:v>
                      </c:pt>
                      <c:pt idx="40">
                        <c:v>3.6747912955935802</c:v>
                      </c:pt>
                      <c:pt idx="41">
                        <c:v>3.7256718036087602</c:v>
                      </c:pt>
                      <c:pt idx="42">
                        <c:v>3.76048478277704</c:v>
                      </c:pt>
                      <c:pt idx="43">
                        <c:v>3.7845860760473902</c:v>
                      </c:pt>
                      <c:pt idx="44">
                        <c:v>3.80600944784325</c:v>
                      </c:pt>
                      <c:pt idx="45">
                        <c:v>3.82475489816464</c:v>
                      </c:pt>
                      <c:pt idx="46">
                        <c:v>3.8408224270115299</c:v>
                      </c:pt>
                      <c:pt idx="47">
                        <c:v>3.85688995585843</c:v>
                      </c:pt>
                      <c:pt idx="48">
                        <c:v>3.8729574847053301</c:v>
                      </c:pt>
                      <c:pt idx="49">
                        <c:v>3.8890250135522302</c:v>
                      </c:pt>
                      <c:pt idx="50">
                        <c:v>3.9050925423991298</c:v>
                      </c:pt>
                      <c:pt idx="51">
                        <c:v>3.9211600712460299</c:v>
                      </c:pt>
                      <c:pt idx="52">
                        <c:v>3.9372276000929198</c:v>
                      </c:pt>
                      <c:pt idx="53">
                        <c:v>3.9532951289398199</c:v>
                      </c:pt>
                      <c:pt idx="54">
                        <c:v>3.96936265778672</c:v>
                      </c:pt>
                      <c:pt idx="55">
                        <c:v>3.9881081081080998</c:v>
                      </c:pt>
                      <c:pt idx="56">
                        <c:v>4.0095314799039699</c:v>
                      </c:pt>
                      <c:pt idx="57">
                        <c:v>4.0309548516998301</c:v>
                      </c:pt>
                      <c:pt idx="58">
                        <c:v>4.0523782234957002</c:v>
                      </c:pt>
                      <c:pt idx="59">
                        <c:v>4.0764795167660397</c:v>
                      </c:pt>
                      <c:pt idx="60">
                        <c:v>4.1059366529853598</c:v>
                      </c:pt>
                      <c:pt idx="61">
                        <c:v>4.1407496321536401</c:v>
                      </c:pt>
                      <c:pt idx="62">
                        <c:v>4.1835963757453696</c:v>
                      </c:pt>
                      <c:pt idx="63">
                        <c:v>4.2371548052350301</c:v>
                      </c:pt>
                      <c:pt idx="64">
                        <c:v>4.2960690776736596</c:v>
                      </c:pt>
                      <c:pt idx="65">
                        <c:v>4.3549833501122901</c:v>
                      </c:pt>
                      <c:pt idx="66">
                        <c:v>4.4138976225509099</c:v>
                      </c:pt>
                      <c:pt idx="67">
                        <c:v>4.4728118949895403</c:v>
                      </c:pt>
                      <c:pt idx="68">
                        <c:v>4.5317261674281699</c:v>
                      </c:pt>
                      <c:pt idx="69">
                        <c:v>4.5906404398668004</c:v>
                      </c:pt>
                      <c:pt idx="70">
                        <c:v>4.6468767908309401</c:v>
                      </c:pt>
                      <c:pt idx="71">
                        <c:v>4.6950793773716404</c:v>
                      </c:pt>
                      <c:pt idx="72">
                        <c:v>4.73524819948888</c:v>
                      </c:pt>
                      <c:pt idx="73">
                        <c:v>4.7727391001316501</c:v>
                      </c:pt>
                      <c:pt idx="74">
                        <c:v>4.8129079222488897</c:v>
                      </c:pt>
                      <c:pt idx="75">
                        <c:v>4.8584325873151002</c:v>
                      </c:pt>
                      <c:pt idx="76">
                        <c:v>4.9119910168047696</c:v>
                      </c:pt>
                      <c:pt idx="77">
                        <c:v>4.9709052892433903</c:v>
                      </c:pt>
                      <c:pt idx="78">
                        <c:v>5.0298195616820198</c:v>
                      </c:pt>
                      <c:pt idx="79">
                        <c:v>5.0833779911716803</c:v>
                      </c:pt>
                      <c:pt idx="80">
                        <c:v>5.1262247347634098</c:v>
                      </c:pt>
                      <c:pt idx="81">
                        <c:v>5.1610377139316901</c:v>
                      </c:pt>
                      <c:pt idx="82">
                        <c:v>5.1931727716254903</c:v>
                      </c:pt>
                      <c:pt idx="83">
                        <c:v>5.2253078293192896</c:v>
                      </c:pt>
                      <c:pt idx="84">
                        <c:v>5.25744288701308</c:v>
                      </c:pt>
                      <c:pt idx="85">
                        <c:v>5.2922558661813603</c:v>
                      </c:pt>
                      <c:pt idx="86">
                        <c:v>5.3297467668241296</c:v>
                      </c:pt>
                      <c:pt idx="87">
                        <c:v>5.3699155889413701</c:v>
                      </c:pt>
                      <c:pt idx="88">
                        <c:v>5.4207960969565496</c:v>
                      </c:pt>
                      <c:pt idx="89">
                        <c:v>5.4797103693951801</c:v>
                      </c:pt>
                      <c:pt idx="90">
                        <c:v>5.5386246418338096</c:v>
                      </c:pt>
                      <c:pt idx="91">
                        <c:v>5.5975389142724303</c:v>
                      </c:pt>
                      <c:pt idx="92">
                        <c:v>5.6510973437620997</c:v>
                      </c:pt>
                      <c:pt idx="93">
                        <c:v>5.6939440873538203</c:v>
                      </c:pt>
                      <c:pt idx="94">
                        <c:v>5.7287570665220997</c:v>
                      </c:pt>
                      <c:pt idx="95">
                        <c:v>5.7582142027414198</c:v>
                      </c:pt>
                      <c:pt idx="96">
                        <c:v>5.78231549601177</c:v>
                      </c:pt>
                      <c:pt idx="97">
                        <c:v>5.8037388678076303</c:v>
                      </c:pt>
                      <c:pt idx="98">
                        <c:v>5.8251622396035003</c:v>
                      </c:pt>
                      <c:pt idx="99">
                        <c:v>5.8465856113993597</c:v>
                      </c:pt>
                      <c:pt idx="100">
                        <c:v>5.8653310617207399</c:v>
                      </c:pt>
                      <c:pt idx="101">
                        <c:v>5.88139859056764</c:v>
                      </c:pt>
                      <c:pt idx="102">
                        <c:v>5.8974661194145401</c:v>
                      </c:pt>
                      <c:pt idx="103">
                        <c:v>5.9135336482614402</c:v>
                      </c:pt>
                      <c:pt idx="104">
                        <c:v>5.9296011771083403</c:v>
                      </c:pt>
                      <c:pt idx="105">
                        <c:v>5.9456687059552298</c:v>
                      </c:pt>
                      <c:pt idx="106">
                        <c:v>5.9617362348021299</c:v>
                      </c:pt>
                      <c:pt idx="107">
                        <c:v>5.97780376364903</c:v>
                      </c:pt>
                      <c:pt idx="108">
                        <c:v>5.9938712924959301</c:v>
                      </c:pt>
                      <c:pt idx="109">
                        <c:v>6.0099388213428302</c:v>
                      </c:pt>
                      <c:pt idx="110">
                        <c:v>6.0260063501897303</c:v>
                      </c:pt>
                      <c:pt idx="111">
                        <c:v>6.0420738790366197</c:v>
                      </c:pt>
                      <c:pt idx="112">
                        <c:v>6.0581414078835198</c:v>
                      </c:pt>
                      <c:pt idx="113">
                        <c:v>6.0742089367304199</c:v>
                      </c:pt>
                      <c:pt idx="114">
                        <c:v>6.0902764655773201</c:v>
                      </c:pt>
                      <c:pt idx="115">
                        <c:v>6.1063439944242202</c:v>
                      </c:pt>
                      <c:pt idx="116">
                        <c:v>6.1224115232711203</c:v>
                      </c:pt>
                      <c:pt idx="117">
                        <c:v>6.1384790521180204</c:v>
                      </c:pt>
                      <c:pt idx="118">
                        <c:v>6.1545465809649098</c:v>
                      </c:pt>
                      <c:pt idx="119">
                        <c:v>6.1706141098118099</c:v>
                      </c:pt>
                      <c:pt idx="120">
                        <c:v>6.18668163865871</c:v>
                      </c:pt>
                      <c:pt idx="121">
                        <c:v>6.2027491675056101</c:v>
                      </c:pt>
                      <c:pt idx="122">
                        <c:v>6.2188166963525102</c:v>
                      </c:pt>
                      <c:pt idx="123">
                        <c:v>6.2348842251994103</c:v>
                      </c:pt>
                      <c:pt idx="124">
                        <c:v>6.2536296755207896</c:v>
                      </c:pt>
                      <c:pt idx="125">
                        <c:v>6.2777309687911398</c:v>
                      </c:pt>
                      <c:pt idx="126">
                        <c:v>6.3125439479594201</c:v>
                      </c:pt>
                      <c:pt idx="127">
                        <c:v>6.3634244559745898</c:v>
                      </c:pt>
                      <c:pt idx="128">
                        <c:v>6.40894912104081</c:v>
                      </c:pt>
                      <c:pt idx="129">
                        <c:v>6.4357283357856403</c:v>
                      </c:pt>
                      <c:pt idx="130">
                        <c:v>6.4571517075814997</c:v>
                      </c:pt>
                      <c:pt idx="131">
                        <c:v>6.4758971579028799</c:v>
                      </c:pt>
                      <c:pt idx="132">
                        <c:v>6.49196468674978</c:v>
                      </c:pt>
                      <c:pt idx="133">
                        <c:v>6.5080322155966801</c:v>
                      </c:pt>
                      <c:pt idx="134">
                        <c:v>6.5240997444435802</c:v>
                      </c:pt>
                      <c:pt idx="135">
                        <c:v>6.5374893518159896</c:v>
                      </c:pt>
                      <c:pt idx="136">
                        <c:v>6.5482010377139304</c:v>
                      </c:pt>
                      <c:pt idx="137">
                        <c:v>6.5589127236118596</c:v>
                      </c:pt>
                      <c:pt idx="138">
                        <c:v>6.5696244095097898</c:v>
                      </c:pt>
                      <c:pt idx="139">
                        <c:v>6.5803360954077199</c:v>
                      </c:pt>
                      <c:pt idx="140">
                        <c:v>6.5910477813056598</c:v>
                      </c:pt>
                      <c:pt idx="141">
                        <c:v>6.60175946720359</c:v>
                      </c:pt>
                      <c:pt idx="142">
                        <c:v>6.6124711531015201</c:v>
                      </c:pt>
                      <c:pt idx="143">
                        <c:v>6.6231828389994503</c:v>
                      </c:pt>
                      <c:pt idx="144">
                        <c:v>6.6338945248973804</c:v>
                      </c:pt>
                      <c:pt idx="145">
                        <c:v>6.6446062107953203</c:v>
                      </c:pt>
                      <c:pt idx="146">
                        <c:v>6.6553178966932496</c:v>
                      </c:pt>
                      <c:pt idx="147">
                        <c:v>6.6660295825911797</c:v>
                      </c:pt>
                      <c:pt idx="148">
                        <c:v>6.6767412684891099</c:v>
                      </c:pt>
                      <c:pt idx="149">
                        <c:v>6.6874529543870498</c:v>
                      </c:pt>
                      <c:pt idx="150">
                        <c:v>6.6981646402849799</c:v>
                      </c:pt>
                      <c:pt idx="151">
                        <c:v>6.7088763261829101</c:v>
                      </c:pt>
                      <c:pt idx="152">
                        <c:v>6.7195880120808402</c:v>
                      </c:pt>
                      <c:pt idx="153">
                        <c:v>6.7302996979787801</c:v>
                      </c:pt>
                      <c:pt idx="154">
                        <c:v>6.7410113838767103</c:v>
                      </c:pt>
                      <c:pt idx="155">
                        <c:v>6.7544009912491196</c:v>
                      </c:pt>
                      <c:pt idx="156">
                        <c:v>6.7704685200960197</c:v>
                      </c:pt>
                      <c:pt idx="157">
                        <c:v>6.7865360489429198</c:v>
                      </c:pt>
                      <c:pt idx="158">
                        <c:v>6.8026035777898199</c:v>
                      </c:pt>
                      <c:pt idx="159">
                        <c:v>6.81867110663672</c:v>
                      </c:pt>
                      <c:pt idx="160">
                        <c:v>6.8347386354836202</c:v>
                      </c:pt>
                      <c:pt idx="161">
                        <c:v>6.8508061643305096</c:v>
                      </c:pt>
                      <c:pt idx="162">
                        <c:v>6.8695516146518996</c:v>
                      </c:pt>
                      <c:pt idx="163">
                        <c:v>6.8909749864477599</c:v>
                      </c:pt>
                      <c:pt idx="164">
                        <c:v>6.91507627971811</c:v>
                      </c:pt>
                      <c:pt idx="165">
                        <c:v>6.9445334159374204</c:v>
                      </c:pt>
                      <c:pt idx="166">
                        <c:v>6.9793463951056998</c:v>
                      </c:pt>
                      <c:pt idx="167">
                        <c:v>7.02487106017192</c:v>
                      </c:pt>
                      <c:pt idx="168">
                        <c:v>7.0811074111360597</c:v>
                      </c:pt>
                      <c:pt idx="169">
                        <c:v>7.1400216835746901</c:v>
                      </c:pt>
                      <c:pt idx="170">
                        <c:v>7.1989359560133197</c:v>
                      </c:pt>
                      <c:pt idx="171">
                        <c:v>7.2578502284519404</c:v>
                      </c:pt>
                      <c:pt idx="172">
                        <c:v>7.31676450089057</c:v>
                      </c:pt>
                      <c:pt idx="173">
                        <c:v>7.3756787733292004</c:v>
                      </c:pt>
                      <c:pt idx="174">
                        <c:v>7.43459304576783</c:v>
                      </c:pt>
                      <c:pt idx="175">
                        <c:v>7.4935073182064498</c:v>
                      </c:pt>
                      <c:pt idx="176">
                        <c:v>7.5524215906450802</c:v>
                      </c:pt>
                      <c:pt idx="177">
                        <c:v>7.6113358630837098</c:v>
                      </c:pt>
                      <c:pt idx="178">
                        <c:v>7.6595384496244101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'OCH3 Data'!$N$5:$N$183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2.1892364540318783E-4</c:v>
                      </c:pt>
                      <c:pt idx="1">
                        <c:v>1.2160758659038283E-3</c:v>
                      </c:pt>
                      <c:pt idx="2">
                        <c:v>1.2160758659038283E-3</c:v>
                      </c:pt>
                      <c:pt idx="3">
                        <c:v>1.2160758659038283E-3</c:v>
                      </c:pt>
                      <c:pt idx="4">
                        <c:v>1.2160758659038283E-3</c:v>
                      </c:pt>
                      <c:pt idx="5">
                        <c:v>1.2160758659038283E-3</c:v>
                      </c:pt>
                      <c:pt idx="6">
                        <c:v>1.3973762696312504E-3</c:v>
                      </c:pt>
                      <c:pt idx="7">
                        <c:v>2.8477794994502732E-3</c:v>
                      </c:pt>
                      <c:pt idx="8">
                        <c:v>5.9298863628155386E-3</c:v>
                      </c:pt>
                      <c:pt idx="9">
                        <c:v>1.1640849080227757E-2</c:v>
                      </c:pt>
                      <c:pt idx="10">
                        <c:v>2.2156272496415243E-2</c:v>
                      </c:pt>
                      <c:pt idx="11">
                        <c:v>3.9107860244924464E-2</c:v>
                      </c:pt>
                      <c:pt idx="12">
                        <c:v>6.0671277013249064E-2</c:v>
                      </c:pt>
                      <c:pt idx="13">
                        <c:v>8.364732609394919E-2</c:v>
                      </c:pt>
                      <c:pt idx="14">
                        <c:v>0.10631591990666162</c:v>
                      </c:pt>
                      <c:pt idx="15">
                        <c:v>0.12710654370409824</c:v>
                      </c:pt>
                      <c:pt idx="16">
                        <c:v>0.14929318061023542</c:v>
                      </c:pt>
                      <c:pt idx="17">
                        <c:v>0.1729755458471236</c:v>
                      </c:pt>
                      <c:pt idx="18">
                        <c:v>0.19599314293701117</c:v>
                      </c:pt>
                      <c:pt idx="19">
                        <c:v>0.21693333956752292</c:v>
                      </c:pt>
                      <c:pt idx="20">
                        <c:v>0.23953545656553543</c:v>
                      </c:pt>
                      <c:pt idx="21">
                        <c:v>0.26346710985754856</c:v>
                      </c:pt>
                      <c:pt idx="22">
                        <c:v>0.28773114722306192</c:v>
                      </c:pt>
                      <c:pt idx="23">
                        <c:v>0.31398948902957591</c:v>
                      </c:pt>
                      <c:pt idx="24">
                        <c:v>0.34091259898309145</c:v>
                      </c:pt>
                      <c:pt idx="25">
                        <c:v>0.36816809301010656</c:v>
                      </c:pt>
                      <c:pt idx="26">
                        <c:v>0.39642073925762028</c:v>
                      </c:pt>
                      <c:pt idx="27">
                        <c:v>0.42533815365213617</c:v>
                      </c:pt>
                      <c:pt idx="28">
                        <c:v>0.45392318397315251</c:v>
                      </c:pt>
                      <c:pt idx="29">
                        <c:v>0.48317298244116796</c:v>
                      </c:pt>
                      <c:pt idx="30">
                        <c:v>0.51175801276218436</c:v>
                      </c:pt>
                      <c:pt idx="31">
                        <c:v>0.53967827493619858</c:v>
                      </c:pt>
                      <c:pt idx="32">
                        <c:v>0.56660138488971401</c:v>
                      </c:pt>
                      <c:pt idx="33">
                        <c:v>0.59319211076973011</c:v>
                      </c:pt>
                      <c:pt idx="34">
                        <c:v>0.61878568442924442</c:v>
                      </c:pt>
                      <c:pt idx="35">
                        <c:v>0.64205256957425572</c:v>
                      </c:pt>
                      <c:pt idx="36">
                        <c:v>0.66332515027826666</c:v>
                      </c:pt>
                      <c:pt idx="37">
                        <c:v>0.68725680357028007</c:v>
                      </c:pt>
                      <c:pt idx="38">
                        <c:v>0.71059016552999565</c:v>
                      </c:pt>
                      <c:pt idx="39">
                        <c:v>0.73440785856823576</c:v>
                      </c:pt>
                      <c:pt idx="40">
                        <c:v>0.74806042647034843</c:v>
                      </c:pt>
                      <c:pt idx="41">
                        <c:v>0.73823621084337143</c:v>
                      </c:pt>
                      <c:pt idx="42">
                        <c:v>0.71537649618839771</c:v>
                      </c:pt>
                      <c:pt idx="43">
                        <c:v>0.69423686911378601</c:v>
                      </c:pt>
                      <c:pt idx="44">
                        <c:v>0.67055450387689719</c:v>
                      </c:pt>
                      <c:pt idx="45">
                        <c:v>0.64836786697075932</c:v>
                      </c:pt>
                      <c:pt idx="46">
                        <c:v>0.62742767034024793</c:v>
                      </c:pt>
                      <c:pt idx="47">
                        <c:v>0.60582270556273743</c:v>
                      </c:pt>
                      <c:pt idx="48">
                        <c:v>0.58288820449122258</c:v>
                      </c:pt>
                      <c:pt idx="49">
                        <c:v>0.56095085564021263</c:v>
                      </c:pt>
                      <c:pt idx="50">
                        <c:v>0.53735158642169867</c:v>
                      </c:pt>
                      <c:pt idx="51">
                        <c:v>0.51474946942368638</c:v>
                      </c:pt>
                      <c:pt idx="52">
                        <c:v>0.49148258427867203</c:v>
                      </c:pt>
                      <c:pt idx="53">
                        <c:v>0.46921285135416246</c:v>
                      </c:pt>
                      <c:pt idx="54">
                        <c:v>0.44727550250314935</c:v>
                      </c:pt>
                      <c:pt idx="55">
                        <c:v>0.42301146513763627</c:v>
                      </c:pt>
                      <c:pt idx="56">
                        <c:v>0.3968362193494947</c:v>
                      </c:pt>
                      <c:pt idx="57">
                        <c:v>0.37265527800235654</c:v>
                      </c:pt>
                      <c:pt idx="58">
                        <c:v>0.35021935304109414</c:v>
                      </c:pt>
                      <c:pt idx="59">
                        <c:v>0.32828200419008408</c:v>
                      </c:pt>
                      <c:pt idx="60">
                        <c:v>0.30418415886132116</c:v>
                      </c:pt>
                      <c:pt idx="61">
                        <c:v>0.2805611479232723</c:v>
                      </c:pt>
                      <c:pt idx="62">
                        <c:v>0.2580381699903791</c:v>
                      </c:pt>
                      <c:pt idx="63">
                        <c:v>0.23627204929844278</c:v>
                      </c:pt>
                      <c:pt idx="64">
                        <c:v>0.21796070852197805</c:v>
                      </c:pt>
                      <c:pt idx="65">
                        <c:v>0.20255017420515112</c:v>
                      </c:pt>
                      <c:pt idx="66">
                        <c:v>0.19022174675168985</c:v>
                      </c:pt>
                      <c:pt idx="67">
                        <c:v>0.18151932737277607</c:v>
                      </c:pt>
                      <c:pt idx="68">
                        <c:v>0.17952502293177477</c:v>
                      </c:pt>
                      <c:pt idx="69">
                        <c:v>0.18668638887900604</c:v>
                      </c:pt>
                      <c:pt idx="70">
                        <c:v>0.20264082440701503</c:v>
                      </c:pt>
                      <c:pt idx="71">
                        <c:v>0.2238303090926517</c:v>
                      </c:pt>
                      <c:pt idx="72">
                        <c:v>0.24452121766803814</c:v>
                      </c:pt>
                      <c:pt idx="73">
                        <c:v>0.26603121556740722</c:v>
                      </c:pt>
                      <c:pt idx="74">
                        <c:v>0.28876984745274986</c:v>
                      </c:pt>
                      <c:pt idx="75">
                        <c:v>0.31155200582390846</c:v>
                      </c:pt>
                      <c:pt idx="76">
                        <c:v>0.33127346085158305</c:v>
                      </c:pt>
                      <c:pt idx="77">
                        <c:v>0.33997588023049902</c:v>
                      </c:pt>
                      <c:pt idx="78">
                        <c:v>0.33335841549444889</c:v>
                      </c:pt>
                      <c:pt idx="79">
                        <c:v>0.31376789964724083</c:v>
                      </c:pt>
                      <c:pt idx="80">
                        <c:v>0.2906751204454921</c:v>
                      </c:pt>
                      <c:pt idx="81">
                        <c:v>0.2679542948498011</c:v>
                      </c:pt>
                      <c:pt idx="82">
                        <c:v>0.24501979377828842</c:v>
                      </c:pt>
                      <c:pt idx="83">
                        <c:v>0.22241767678027588</c:v>
                      </c:pt>
                      <c:pt idx="84">
                        <c:v>0.19865221552501278</c:v>
                      </c:pt>
                      <c:pt idx="85">
                        <c:v>0.17486301255021389</c:v>
                      </c:pt>
                      <c:pt idx="86">
                        <c:v>0.15093135925820042</c:v>
                      </c:pt>
                      <c:pt idx="87">
                        <c:v>0.12972406828291208</c:v>
                      </c:pt>
                      <c:pt idx="88">
                        <c:v>0.108908515679963</c:v>
                      </c:pt>
                      <c:pt idx="89">
                        <c:v>9.5492285804137655E-2</c:v>
                      </c:pt>
                      <c:pt idx="90">
                        <c:v>9.349798136313639E-2</c:v>
                      </c:pt>
                      <c:pt idx="91">
                        <c:v>0.10374145417373304</c:v>
                      </c:pt>
                      <c:pt idx="92">
                        <c:v>0.12342262022280442</c:v>
                      </c:pt>
                      <c:pt idx="93">
                        <c:v>0.14665784974176962</c:v>
                      </c:pt>
                      <c:pt idx="94">
                        <c:v>0.17056576131424728</c:v>
                      </c:pt>
                      <c:pt idx="95">
                        <c:v>0.19446417619891052</c:v>
                      </c:pt>
                      <c:pt idx="96">
                        <c:v>0.21635166743889744</c:v>
                      </c:pt>
                      <c:pt idx="97">
                        <c:v>0.2380397282347847</c:v>
                      </c:pt>
                      <c:pt idx="98">
                        <c:v>0.26147280541654733</c:v>
                      </c:pt>
                      <c:pt idx="99">
                        <c:v>0.28615232287393599</c:v>
                      </c:pt>
                      <c:pt idx="100">
                        <c:v>0.31033326422107449</c:v>
                      </c:pt>
                      <c:pt idx="101">
                        <c:v>0.33094107677808349</c:v>
                      </c:pt>
                      <c:pt idx="102">
                        <c:v>0.35321080970259616</c:v>
                      </c:pt>
                      <c:pt idx="103">
                        <c:v>0.37714246299460968</c:v>
                      </c:pt>
                      <c:pt idx="104">
                        <c:v>0.40074173221312359</c:v>
                      </c:pt>
                      <c:pt idx="105">
                        <c:v>0.4260029217991384</c:v>
                      </c:pt>
                      <c:pt idx="106">
                        <c:v>0.45126411138514999</c:v>
                      </c:pt>
                      <c:pt idx="107">
                        <c:v>0.47818722133866554</c:v>
                      </c:pt>
                      <c:pt idx="108">
                        <c:v>0.5057750994391802</c:v>
                      </c:pt>
                      <c:pt idx="109">
                        <c:v>0.53402774568669709</c:v>
                      </c:pt>
                      <c:pt idx="110">
                        <c:v>0.56327754415471243</c:v>
                      </c:pt>
                      <c:pt idx="111">
                        <c:v>0.59252734262272788</c:v>
                      </c:pt>
                      <c:pt idx="112">
                        <c:v>0.62244190923774556</c:v>
                      </c:pt>
                      <c:pt idx="113">
                        <c:v>0.65235647585276313</c:v>
                      </c:pt>
                      <c:pt idx="114">
                        <c:v>0.68127389024727902</c:v>
                      </c:pt>
                      <c:pt idx="115">
                        <c:v>0.71118845686229359</c:v>
                      </c:pt>
                      <c:pt idx="116">
                        <c:v>0.74110302347731127</c:v>
                      </c:pt>
                      <c:pt idx="117">
                        <c:v>0.76935566972482805</c:v>
                      </c:pt>
                      <c:pt idx="118">
                        <c:v>0.79760831597234183</c:v>
                      </c:pt>
                      <c:pt idx="119">
                        <c:v>0.82519619407285649</c:v>
                      </c:pt>
                      <c:pt idx="120">
                        <c:v>0.85112215180587336</c:v>
                      </c:pt>
                      <c:pt idx="121">
                        <c:v>0.87638334139188501</c:v>
                      </c:pt>
                      <c:pt idx="122">
                        <c:v>0.89931784246339974</c:v>
                      </c:pt>
                      <c:pt idx="123">
                        <c:v>0.92059042316741069</c:v>
                      </c:pt>
                      <c:pt idx="124">
                        <c:v>0.94327563618379784</c:v>
                      </c:pt>
                      <c:pt idx="125">
                        <c:v>0.96705771664273543</c:v>
                      </c:pt>
                      <c:pt idx="126">
                        <c:v>0.99039107860244768</c:v>
                      </c:pt>
                      <c:pt idx="127">
                        <c:v>1</c:v>
                      </c:pt>
                      <c:pt idx="128">
                        <c:v>0.9830786289854454</c:v>
                      </c:pt>
                      <c:pt idx="129">
                        <c:v>0.95972864782205602</c:v>
                      </c:pt>
                      <c:pt idx="130">
                        <c:v>0.9367941467505444</c:v>
                      </c:pt>
                      <c:pt idx="131">
                        <c:v>0.90962174874190416</c:v>
                      </c:pt>
                      <c:pt idx="132">
                        <c:v>0.88668724767039242</c:v>
                      </c:pt>
                      <c:pt idx="133">
                        <c:v>0.85909936956987776</c:v>
                      </c:pt>
                      <c:pt idx="134">
                        <c:v>0.82984957110185931</c:v>
                      </c:pt>
                      <c:pt idx="135">
                        <c:v>0.80492076558934722</c:v>
                      </c:pt>
                      <c:pt idx="136">
                        <c:v>0.78248484062808465</c:v>
                      </c:pt>
                      <c:pt idx="137">
                        <c:v>0.7600489156668222</c:v>
                      </c:pt>
                      <c:pt idx="138">
                        <c:v>0.73761299070555986</c:v>
                      </c:pt>
                      <c:pt idx="139">
                        <c:v>0.7151770657442974</c:v>
                      </c:pt>
                      <c:pt idx="140">
                        <c:v>0.69124541245228388</c:v>
                      </c:pt>
                      <c:pt idx="141">
                        <c:v>0.66681518305002119</c:v>
                      </c:pt>
                      <c:pt idx="142">
                        <c:v>0.64188637753750588</c:v>
                      </c:pt>
                      <c:pt idx="143">
                        <c:v>0.61795472424549236</c:v>
                      </c:pt>
                      <c:pt idx="144">
                        <c:v>0.59352449484322956</c:v>
                      </c:pt>
                      <c:pt idx="145">
                        <c:v>0.56859568933071436</c:v>
                      </c:pt>
                      <c:pt idx="146">
                        <c:v>0.54366688381820227</c:v>
                      </c:pt>
                      <c:pt idx="147">
                        <c:v>0.52023380663643815</c:v>
                      </c:pt>
                      <c:pt idx="148">
                        <c:v>0.49580357723417534</c:v>
                      </c:pt>
                      <c:pt idx="149">
                        <c:v>0.47187192394216193</c:v>
                      </c:pt>
                      <c:pt idx="150">
                        <c:v>0.44794027065014841</c:v>
                      </c:pt>
                      <c:pt idx="151">
                        <c:v>0.4255043456888859</c:v>
                      </c:pt>
                      <c:pt idx="152">
                        <c:v>0.40356699683787589</c:v>
                      </c:pt>
                      <c:pt idx="153">
                        <c:v>0.38162964798686277</c:v>
                      </c:pt>
                      <c:pt idx="154">
                        <c:v>0.35969229913584966</c:v>
                      </c:pt>
                      <c:pt idx="155">
                        <c:v>0.33426491751308512</c:v>
                      </c:pt>
                      <c:pt idx="156">
                        <c:v>0.30435035089807128</c:v>
                      </c:pt>
                      <c:pt idx="157">
                        <c:v>0.27609770465055533</c:v>
                      </c:pt>
                      <c:pt idx="158">
                        <c:v>0.25050413099104141</c:v>
                      </c:pt>
                      <c:pt idx="159">
                        <c:v>0.22457817325802723</c:v>
                      </c:pt>
                      <c:pt idx="160">
                        <c:v>0.20164367218651422</c:v>
                      </c:pt>
                      <c:pt idx="161">
                        <c:v>0.18003870740900249</c:v>
                      </c:pt>
                      <c:pt idx="162">
                        <c:v>0.15727039837423989</c:v>
                      </c:pt>
                      <c:pt idx="163">
                        <c:v>0.13383732119247699</c:v>
                      </c:pt>
                      <c:pt idx="164">
                        <c:v>0.11030452878866387</c:v>
                      </c:pt>
                      <c:pt idx="165">
                        <c:v>8.6472590718700559E-2</c:v>
                      </c:pt>
                      <c:pt idx="166">
                        <c:v>6.3466864488580743E-2</c:v>
                      </c:pt>
                      <c:pt idx="167">
                        <c:v>4.160074079617599E-2</c:v>
                      </c:pt>
                      <c:pt idx="168">
                        <c:v>2.315342471691588E-2</c:v>
                      </c:pt>
                      <c:pt idx="169">
                        <c:v>1.2275400493273371E-2</c:v>
                      </c:pt>
                      <c:pt idx="170">
                        <c:v>6.0205365646791003E-3</c:v>
                      </c:pt>
                      <c:pt idx="171">
                        <c:v>3.0290799031773494E-3</c:v>
                      </c:pt>
                      <c:pt idx="172">
                        <c:v>1.3973762696312504E-3</c:v>
                      </c:pt>
                      <c:pt idx="173">
                        <c:v>6.7217465472174025E-4</c:v>
                      </c:pt>
                      <c:pt idx="174">
                        <c:v>1.2160758659038283E-3</c:v>
                      </c:pt>
                      <c:pt idx="175">
                        <c:v>1.2160758659038283E-3</c:v>
                      </c:pt>
                      <c:pt idx="176">
                        <c:v>1.2160758659038283E-3</c:v>
                      </c:pt>
                      <c:pt idx="177">
                        <c:v>6.7217465472174025E-4</c:v>
                      </c:pt>
                      <c:pt idx="178">
                        <c:v>5.0382427983191669E-4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E636-4AE4-BD5A-32E673920DC1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6.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'CF3 Data'!$J$5:$J$173</c15:sqref>
                        </c15:formulaRef>
                      </c:ext>
                    </c:extLst>
                    <c:numCache>
                      <c:formatCode>General</c:formatCode>
                      <c:ptCount val="169"/>
                      <c:pt idx="0">
                        <c:v>2.6845312599653099</c:v>
                      </c:pt>
                      <c:pt idx="1">
                        <c:v>2.7422179568153302</c:v>
                      </c:pt>
                      <c:pt idx="2">
                        <c:v>2.8041127216277699</c:v>
                      </c:pt>
                      <c:pt idx="3">
                        <c:v>2.8660155214169101</c:v>
                      </c:pt>
                      <c:pt idx="4">
                        <c:v>2.9279143037176998</c:v>
                      </c:pt>
                      <c:pt idx="5">
                        <c:v>2.9898130860184899</c:v>
                      </c:pt>
                      <c:pt idx="6">
                        <c:v>3.0517118683192801</c:v>
                      </c:pt>
                      <c:pt idx="7">
                        <c:v>3.11361198978285</c:v>
                      </c:pt>
                      <c:pt idx="8">
                        <c:v>3.17552081580454</c:v>
                      </c:pt>
                      <c:pt idx="9">
                        <c:v>3.23744035512851</c:v>
                      </c:pt>
                      <c:pt idx="10">
                        <c:v>3.29937730356871</c:v>
                      </c:pt>
                      <c:pt idx="11">
                        <c:v>3.3613457223343799</c:v>
                      </c:pt>
                      <c:pt idx="12">
                        <c:v>3.42335498556502</c:v>
                      </c:pt>
                      <c:pt idx="13">
                        <c:v>3.4769612534056802</c:v>
                      </c:pt>
                      <c:pt idx="14">
                        <c:v>3.5193271388328098</c:v>
                      </c:pt>
                      <c:pt idx="15">
                        <c:v>3.55607940929898</c:v>
                      </c:pt>
                      <c:pt idx="16">
                        <c:v>3.5872055699371499</c:v>
                      </c:pt>
                      <c:pt idx="17">
                        <c:v>3.6155225687988302</c:v>
                      </c:pt>
                      <c:pt idx="18">
                        <c:v>3.6410300376142799</c:v>
                      </c:pt>
                      <c:pt idx="19">
                        <c:v>3.6637209792579202</c:v>
                      </c:pt>
                      <c:pt idx="20">
                        <c:v>3.68358176774841</c:v>
                      </c:pt>
                      <c:pt idx="21">
                        <c:v>3.7006179271322401</c:v>
                      </c:pt>
                      <c:pt idx="22">
                        <c:v>3.7176565416478402</c:v>
                      </c:pt>
                      <c:pt idx="23">
                        <c:v>3.734700066427</c:v>
                      </c:pt>
                      <c:pt idx="24">
                        <c:v>3.7517534117332501</c:v>
                      </c:pt>
                      <c:pt idx="25">
                        <c:v>3.7688018467759599</c:v>
                      </c:pt>
                      <c:pt idx="26">
                        <c:v>3.78585764721399</c:v>
                      </c:pt>
                      <c:pt idx="27">
                        <c:v>3.80292081304734</c:v>
                      </c:pt>
                      <c:pt idx="28">
                        <c:v>3.8199864340124701</c:v>
                      </c:pt>
                      <c:pt idx="29">
                        <c:v>3.8370471447140502</c:v>
                      </c:pt>
                      <c:pt idx="30">
                        <c:v>3.8540955797567502</c:v>
                      </c:pt>
                      <c:pt idx="31">
                        <c:v>3.8711489250629998</c:v>
                      </c:pt>
                      <c:pt idx="32">
                        <c:v>3.8881998152374799</c:v>
                      </c:pt>
                      <c:pt idx="33">
                        <c:v>3.9052359746213199</c:v>
                      </c:pt>
                      <c:pt idx="34">
                        <c:v>3.9251078112047901</c:v>
                      </c:pt>
                      <c:pt idx="35">
                        <c:v>3.9477969114996001</c:v>
                      </c:pt>
                      <c:pt idx="36">
                        <c:v>3.9732995928080799</c:v>
                      </c:pt>
                      <c:pt idx="37">
                        <c:v>4.0044245258803599</c:v>
                      </c:pt>
                      <c:pt idx="38">
                        <c:v>4.05241063439908</c:v>
                      </c:pt>
                      <c:pt idx="39">
                        <c:v>4.1143161125137997</c:v>
                      </c:pt>
                      <c:pt idx="40">
                        <c:v>4.1563959551611704</c:v>
                      </c:pt>
                      <c:pt idx="41">
                        <c:v>4.1983639777158901</c:v>
                      </c:pt>
                      <c:pt idx="42">
                        <c:v>4.2235149613976599</c:v>
                      </c:pt>
                      <c:pt idx="43">
                        <c:v>4.2458505227169301</c:v>
                      </c:pt>
                      <c:pt idx="44">
                        <c:v>4.2681639878502304</c:v>
                      </c:pt>
                      <c:pt idx="45">
                        <c:v>4.2876816716752204</c:v>
                      </c:pt>
                      <c:pt idx="46">
                        <c:v>4.3044035741919098</c:v>
                      </c:pt>
                      <c:pt idx="47">
                        <c:v>4.3211205664450496</c:v>
                      </c:pt>
                      <c:pt idx="48">
                        <c:v>4.3378351035664098</c:v>
                      </c:pt>
                      <c:pt idx="49">
                        <c:v>4.3545520958195398</c:v>
                      </c:pt>
                      <c:pt idx="50">
                        <c:v>4.3712666329409</c:v>
                      </c:pt>
                      <c:pt idx="51">
                        <c:v>4.3879860803258204</c:v>
                      </c:pt>
                      <c:pt idx="52">
                        <c:v>4.4047030725789504</c:v>
                      </c:pt>
                      <c:pt idx="53">
                        <c:v>4.4242219839698302</c:v>
                      </c:pt>
                      <c:pt idx="54">
                        <c:v>4.4465280837077996</c:v>
                      </c:pt>
                      <c:pt idx="55">
                        <c:v>4.4688507555852599</c:v>
                      </c:pt>
                      <c:pt idx="56">
                        <c:v>4.4911844755557002</c:v>
                      </c:pt>
                      <c:pt idx="57">
                        <c:v>4.5135329263167803</c:v>
                      </c:pt>
                      <c:pt idx="58">
                        <c:v>4.5386894340450503</c:v>
                      </c:pt>
                      <c:pt idx="59">
                        <c:v>4.5694669659712197</c:v>
                      </c:pt>
                      <c:pt idx="60">
                        <c:v>4.6058713091916301</c:v>
                      </c:pt>
                      <c:pt idx="61">
                        <c:v>4.6535395164073403</c:v>
                      </c:pt>
                      <c:pt idx="62">
                        <c:v>4.7124987024762799</c:v>
                      </c:pt>
                      <c:pt idx="63">
                        <c:v>4.77434391826562</c:v>
                      </c:pt>
                      <c:pt idx="64">
                        <c:v>4.8362487267989502</c:v>
                      </c:pt>
                      <c:pt idx="65">
                        <c:v>4.89819036230889</c:v>
                      </c:pt>
                      <c:pt idx="66">
                        <c:v>4.9601427111211303</c:v>
                      </c:pt>
                      <c:pt idx="67">
                        <c:v>5.0220897032822203</c:v>
                      </c:pt>
                      <c:pt idx="68">
                        <c:v>5.08401326009455</c:v>
                      </c:pt>
                      <c:pt idx="69">
                        <c:v>5.1459008827054502</c:v>
                      </c:pt>
                      <c:pt idx="70">
                        <c:v>5.2077579277660799</c:v>
                      </c:pt>
                      <c:pt idx="71">
                        <c:v>5.2695817169508397</c:v>
                      </c:pt>
                      <c:pt idx="72">
                        <c:v>5.3313880970193903</c:v>
                      </c:pt>
                      <c:pt idx="73">
                        <c:v>5.3931897900181802</c:v>
                      </c:pt>
                      <c:pt idx="74">
                        <c:v>5.4550055442262302</c:v>
                      </c:pt>
                      <c:pt idx="75">
                        <c:v>5.5168534383411396</c:v>
                      </c:pt>
                      <c:pt idx="76">
                        <c:v>5.5787408377582501</c:v>
                      </c:pt>
                      <c:pt idx="77">
                        <c:v>5.6406878299193401</c:v>
                      </c:pt>
                      <c:pt idx="78">
                        <c:v>5.70269106691745</c:v>
                      </c:pt>
                      <c:pt idx="79">
                        <c:v>5.75911334300433</c:v>
                      </c:pt>
                      <c:pt idx="80">
                        <c:v>5.8042916257208796</c:v>
                      </c:pt>
                      <c:pt idx="81">
                        <c:v>5.8410226768338598</c:v>
                      </c:pt>
                      <c:pt idx="82">
                        <c:v>5.8749550530903702</c:v>
                      </c:pt>
                      <c:pt idx="83">
                        <c:v>5.9060706566619103</c:v>
                      </c:pt>
                      <c:pt idx="84">
                        <c:v>5.9343729247329504</c:v>
                      </c:pt>
                      <c:pt idx="85">
                        <c:v>5.9598571925531196</c:v>
                      </c:pt>
                      <c:pt idx="86">
                        <c:v>5.9825223553131304</c:v>
                      </c:pt>
                      <c:pt idx="87">
                        <c:v>6.0051912007707999</c:v>
                      </c:pt>
                      <c:pt idx="88">
                        <c:v>6.0278692529726197</c:v>
                      </c:pt>
                      <c:pt idx="89">
                        <c:v>6.0505583532674301</c:v>
                      </c:pt>
                      <c:pt idx="90">
                        <c:v>6.0732585016552303</c:v>
                      </c:pt>
                      <c:pt idx="91">
                        <c:v>6.0959604913918497</c:v>
                      </c:pt>
                      <c:pt idx="92">
                        <c:v>6.1158415347194799</c:v>
                      </c:pt>
                      <c:pt idx="93">
                        <c:v>6.1328776941033096</c:v>
                      </c:pt>
                      <c:pt idx="94">
                        <c:v>6.1499261291460199</c:v>
                      </c:pt>
                      <c:pt idx="95">
                        <c:v>6.1669721090569496</c:v>
                      </c:pt>
                      <c:pt idx="96">
                        <c:v>6.1840279094949802</c:v>
                      </c:pt>
                      <c:pt idx="97">
                        <c:v>6.2010861650647797</c:v>
                      </c:pt>
                      <c:pt idx="98">
                        <c:v>6.2181444206345802</c:v>
                      </c:pt>
                      <c:pt idx="99">
                        <c:v>6.2352100415997098</c:v>
                      </c:pt>
                      <c:pt idx="100">
                        <c:v>6.2522781176966102</c:v>
                      </c:pt>
                      <c:pt idx="101">
                        <c:v>6.2693486489252903</c:v>
                      </c:pt>
                      <c:pt idx="102">
                        <c:v>6.2864191801539704</c:v>
                      </c:pt>
                      <c:pt idx="103">
                        <c:v>6.3034921665144203</c:v>
                      </c:pt>
                      <c:pt idx="104">
                        <c:v>6.3205651528748703</c:v>
                      </c:pt>
                      <c:pt idx="105">
                        <c:v>6.3376356841035397</c:v>
                      </c:pt>
                      <c:pt idx="106">
                        <c:v>6.3547013050686703</c:v>
                      </c:pt>
                      <c:pt idx="107">
                        <c:v>6.3717718362973503</c:v>
                      </c:pt>
                      <c:pt idx="108">
                        <c:v>6.3888350021307003</c:v>
                      </c:pt>
                      <c:pt idx="109">
                        <c:v>6.4058883474369503</c:v>
                      </c:pt>
                      <c:pt idx="110">
                        <c:v>6.4229466030067597</c:v>
                      </c:pt>
                      <c:pt idx="111">
                        <c:v>6.4399827623905903</c:v>
                      </c:pt>
                      <c:pt idx="112">
                        <c:v>6.4598570541058402</c:v>
                      </c:pt>
                      <c:pt idx="113">
                        <c:v>6.4825461544006497</c:v>
                      </c:pt>
                      <c:pt idx="114">
                        <c:v>6.5080547280253898</c:v>
                      </c:pt>
                      <c:pt idx="115">
                        <c:v>6.5391811341767303</c:v>
                      </c:pt>
                      <c:pt idx="116">
                        <c:v>6.5871705906024198</c:v>
                      </c:pt>
                      <c:pt idx="117">
                        <c:v>6.6490713816473903</c:v>
                      </c:pt>
                      <c:pt idx="118">
                        <c:v>6.6967281677176196</c:v>
                      </c:pt>
                      <c:pt idx="119">
                        <c:v>6.7246927324130601</c:v>
                      </c:pt>
                      <c:pt idx="120">
                        <c:v>6.7470246110346697</c:v>
                      </c:pt>
                      <c:pt idx="121">
                        <c:v>6.7665373845961101</c:v>
                      </c:pt>
                      <c:pt idx="122">
                        <c:v>6.7832494665857004</c:v>
                      </c:pt>
                      <c:pt idx="123">
                        <c:v>6.7999517280481898</c:v>
                      </c:pt>
                      <c:pt idx="124">
                        <c:v>6.8166269830611501</c:v>
                      </c:pt>
                      <c:pt idx="125">
                        <c:v>6.8333022380741202</c:v>
                      </c:pt>
                      <c:pt idx="126">
                        <c:v>6.8499652174282204</c:v>
                      </c:pt>
                      <c:pt idx="127">
                        <c:v>6.8638453049158201</c:v>
                      </c:pt>
                      <c:pt idx="128">
                        <c:v>6.8777180270081102</c:v>
                      </c:pt>
                      <c:pt idx="129">
                        <c:v>6.8915907491003896</c:v>
                      </c:pt>
                      <c:pt idx="130">
                        <c:v>6.9026830344579597</c:v>
                      </c:pt>
                      <c:pt idx="131">
                        <c:v>6.9137790025131798</c:v>
                      </c:pt>
                      <c:pt idx="132">
                        <c:v>6.9248676051730902</c:v>
                      </c:pt>
                      <c:pt idx="133">
                        <c:v>6.9359598905306497</c:v>
                      </c:pt>
                      <c:pt idx="134">
                        <c:v>6.9470521758882198</c:v>
                      </c:pt>
                      <c:pt idx="135">
                        <c:v>6.9581444612457899</c:v>
                      </c:pt>
                      <c:pt idx="136">
                        <c:v>6.9692367466033502</c:v>
                      </c:pt>
                      <c:pt idx="137">
                        <c:v>6.9803327146585801</c:v>
                      </c:pt>
                      <c:pt idx="138">
                        <c:v>6.9914250000161502</c:v>
                      </c:pt>
                      <c:pt idx="139">
                        <c:v>7.0025246507690397</c:v>
                      </c:pt>
                      <c:pt idx="140">
                        <c:v>7.0136206188242696</c:v>
                      </c:pt>
                      <c:pt idx="141">
                        <c:v>7.0275007063118702</c:v>
                      </c:pt>
                      <c:pt idx="142">
                        <c:v>7.0441636856659704</c:v>
                      </c:pt>
                      <c:pt idx="143">
                        <c:v>7.0608291201518396</c:v>
                      </c:pt>
                      <c:pt idx="144">
                        <c:v>7.0775068302965796</c:v>
                      </c:pt>
                      <c:pt idx="145">
                        <c:v>7.0941919058366496</c:v>
                      </c:pt>
                      <c:pt idx="146">
                        <c:v>7.1108868019038098</c:v>
                      </c:pt>
                      <c:pt idx="147">
                        <c:v>7.1275890633663002</c:v>
                      </c:pt>
                      <c:pt idx="148">
                        <c:v>7.14430605561944</c:v>
                      </c:pt>
                      <c:pt idx="149">
                        <c:v>7.1638176016149897</c:v>
                      </c:pt>
                      <c:pt idx="150">
                        <c:v>7.1861365907947796</c:v>
                      </c:pt>
                      <c:pt idx="151">
                        <c:v>7.2084721521140498</c:v>
                      </c:pt>
                      <c:pt idx="152">
                        <c:v>7.23362276752606</c:v>
                      </c:pt>
                      <c:pt idx="153">
                        <c:v>7.2615906466493998</c:v>
                      </c:pt>
                      <c:pt idx="154">
                        <c:v>7.2923799632080897</c:v>
                      </c:pt>
                      <c:pt idx="155">
                        <c:v>7.3316114345085701</c:v>
                      </c:pt>
                      <c:pt idx="156">
                        <c:v>7.38490517523402</c:v>
                      </c:pt>
                      <c:pt idx="157">
                        <c:v>7.4466820937212699</c:v>
                      </c:pt>
                      <c:pt idx="158">
                        <c:v>7.5085058829060296</c:v>
                      </c:pt>
                      <c:pt idx="159">
                        <c:v>7.57035712492792</c:v>
                      </c:pt>
                      <c:pt idx="160">
                        <c:v>7.6322364893683101</c:v>
                      </c:pt>
                      <c:pt idx="161">
                        <c:v>7.69412388878541</c:v>
                      </c:pt>
                      <c:pt idx="162">
                        <c:v>7.75601932317924</c:v>
                      </c:pt>
                      <c:pt idx="163">
                        <c:v>7.81791810548002</c:v>
                      </c:pt>
                      <c:pt idx="164">
                        <c:v>7.8798168877808097</c:v>
                      </c:pt>
                      <c:pt idx="165">
                        <c:v>7.9417156700816003</c:v>
                      </c:pt>
                      <c:pt idx="166">
                        <c:v>8.0036104348940302</c:v>
                      </c:pt>
                      <c:pt idx="167">
                        <c:v>8.0655132346831806</c:v>
                      </c:pt>
                      <c:pt idx="168">
                        <c:v>8.1217807630703298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'CF3 Data'!$L$5:$L$173</c15:sqref>
                        </c15:formulaRef>
                      </c:ext>
                    </c:extLst>
                    <c:numCache>
                      <c:formatCode>General</c:formatCode>
                      <c:ptCount val="169"/>
                      <c:pt idx="0">
                        <c:v>5.4803477188022898E-4</c:v>
                      </c:pt>
                      <c:pt idx="1">
                        <c:v>1.7196466342374519E-3</c:v>
                      </c:pt>
                      <c:pt idx="2">
                        <c:v>1.1980992462459832E-3</c:v>
                      </c:pt>
                      <c:pt idx="3">
                        <c:v>1.7837148920515453E-3</c:v>
                      </c:pt>
                      <c:pt idx="4">
                        <c:v>1.8157490209584801E-3</c:v>
                      </c:pt>
                      <c:pt idx="5">
                        <c:v>1.8477831498656411E-3</c:v>
                      </c:pt>
                      <c:pt idx="6">
                        <c:v>1.8798172787728017E-3</c:v>
                      </c:pt>
                      <c:pt idx="7">
                        <c:v>2.0963785799790378E-3</c:v>
                      </c:pt>
                      <c:pt idx="8">
                        <c:v>3.5123665011319721E-3</c:v>
                      </c:pt>
                      <c:pt idx="9">
                        <c:v>6.4045718006798839E-3</c:v>
                      </c:pt>
                      <c:pt idx="10">
                        <c:v>1.1695630340120946E-2</c:v>
                      </c:pt>
                      <c:pt idx="11">
                        <c:v>2.1323077428598246E-2</c:v>
                      </c:pt>
                      <c:pt idx="12">
                        <c:v>3.657860327220807E-2</c:v>
                      </c:pt>
                      <c:pt idx="13">
                        <c:v>5.7031120494702783E-2</c:v>
                      </c:pt>
                      <c:pt idx="14">
                        <c:v>7.9398872998883527E-2</c:v>
                      </c:pt>
                      <c:pt idx="15">
                        <c:v>0.10363040336502073</c:v>
                      </c:pt>
                      <c:pt idx="16">
                        <c:v>0.12800400717299867</c:v>
                      </c:pt>
                      <c:pt idx="17">
                        <c:v>0.15298509455279649</c:v>
                      </c:pt>
                      <c:pt idx="18">
                        <c:v>0.17852292053203159</c:v>
                      </c:pt>
                      <c:pt idx="19">
                        <c:v>0.20365333063543944</c:v>
                      </c:pt>
                      <c:pt idx="20">
                        <c:v>0.22649876088487189</c:v>
                      </c:pt>
                      <c:pt idx="21">
                        <c:v>0.24782038586606653</c:v>
                      </c:pt>
                      <c:pt idx="22">
                        <c:v>0.26948031066314421</c:v>
                      </c:pt>
                      <c:pt idx="23">
                        <c:v>0.2918168350919878</c:v>
                      </c:pt>
                      <c:pt idx="24">
                        <c:v>0.31550655878435724</c:v>
                      </c:pt>
                      <c:pt idx="25">
                        <c:v>0.33851968284496481</c:v>
                      </c:pt>
                      <c:pt idx="26">
                        <c:v>0.3625477063532172</c:v>
                      </c:pt>
                      <c:pt idx="27">
                        <c:v>0.38759062930911864</c:v>
                      </c:pt>
                      <c:pt idx="28">
                        <c:v>0.41297185208090098</c:v>
                      </c:pt>
                      <c:pt idx="29">
                        <c:v>0.4376764752209174</c:v>
                      </c:pt>
                      <c:pt idx="30">
                        <c:v>0.46068959928152498</c:v>
                      </c:pt>
                      <c:pt idx="31">
                        <c:v>0.48437932297389641</c:v>
                      </c:pt>
                      <c:pt idx="32">
                        <c:v>0.507730746850385</c:v>
                      </c:pt>
                      <c:pt idx="33">
                        <c:v>0.52905237183157949</c:v>
                      </c:pt>
                      <c:pt idx="34">
                        <c:v>0.55342015125248389</c:v>
                      </c:pt>
                      <c:pt idx="35">
                        <c:v>0.57829683649397945</c:v>
                      </c:pt>
                      <c:pt idx="36">
                        <c:v>0.60317497783224394</c:v>
                      </c:pt>
                      <c:pt idx="37">
                        <c:v>0.62737943173228217</c:v>
                      </c:pt>
                      <c:pt idx="38">
                        <c:v>0.64879396009972168</c:v>
                      </c:pt>
                      <c:pt idx="39">
                        <c:v>0.64974863009012551</c:v>
                      </c:pt>
                      <c:pt idx="40">
                        <c:v>0.63270170810395676</c:v>
                      </c:pt>
                      <c:pt idx="41">
                        <c:v>0.60024676723078396</c:v>
                      </c:pt>
                      <c:pt idx="42">
                        <c:v>0.57666345994391099</c:v>
                      </c:pt>
                      <c:pt idx="43">
                        <c:v>0.55282497169835809</c:v>
                      </c:pt>
                      <c:pt idx="44">
                        <c:v>0.52594178510986433</c:v>
                      </c:pt>
                      <c:pt idx="45">
                        <c:v>0.50150981608974832</c:v>
                      </c:pt>
                      <c:pt idx="46">
                        <c:v>0.47952906463801215</c:v>
                      </c:pt>
                      <c:pt idx="47">
                        <c:v>0.4568717135545099</c:v>
                      </c:pt>
                      <c:pt idx="48">
                        <c:v>0.43387606265512468</c:v>
                      </c:pt>
                      <c:pt idx="49">
                        <c:v>0.41121871157162238</c:v>
                      </c:pt>
                      <c:pt idx="50">
                        <c:v>0.38822306067223711</c:v>
                      </c:pt>
                      <c:pt idx="51">
                        <c:v>0.36590400940461792</c:v>
                      </c:pt>
                      <c:pt idx="52">
                        <c:v>0.34324665832111567</c:v>
                      </c:pt>
                      <c:pt idx="53">
                        <c:v>0.31898383920894113</c:v>
                      </c:pt>
                      <c:pt idx="54">
                        <c:v>0.2910857531728005</c:v>
                      </c:pt>
                      <c:pt idx="55">
                        <c:v>0.26547119089386489</c:v>
                      </c:pt>
                      <c:pt idx="56">
                        <c:v>0.24137897778640074</c:v>
                      </c:pt>
                      <c:pt idx="57">
                        <c:v>0.21931656357423046</c:v>
                      </c:pt>
                      <c:pt idx="58">
                        <c:v>0.19649443087309248</c:v>
                      </c:pt>
                      <c:pt idx="59">
                        <c:v>0.17282946082578601</c:v>
                      </c:pt>
                      <c:pt idx="60">
                        <c:v>0.1491190744268906</c:v>
                      </c:pt>
                      <c:pt idx="61">
                        <c:v>0.12672904884249725</c:v>
                      </c:pt>
                      <c:pt idx="62">
                        <c:v>0.10939561996125942</c:v>
                      </c:pt>
                      <c:pt idx="63">
                        <c:v>0.10204656719818939</c:v>
                      </c:pt>
                      <c:pt idx="64">
                        <c:v>0.10290897360244385</c:v>
                      </c:pt>
                      <c:pt idx="65">
                        <c:v>0.10884587724493275</c:v>
                      </c:pt>
                      <c:pt idx="66">
                        <c:v>0.11625899826581701</c:v>
                      </c:pt>
                      <c:pt idx="67">
                        <c:v>0.12293401059750339</c:v>
                      </c:pt>
                      <c:pt idx="68">
                        <c:v>0.12637979741395</c:v>
                      </c:pt>
                      <c:pt idx="69">
                        <c:v>0.12487410510702844</c:v>
                      </c:pt>
                      <c:pt idx="70">
                        <c:v>0.11915504236593676</c:v>
                      </c:pt>
                      <c:pt idx="71">
                        <c:v>0.1088535548460756</c:v>
                      </c:pt>
                      <c:pt idx="72">
                        <c:v>9.615321408632227E-2</c:v>
                      </c:pt>
                      <c:pt idx="73">
                        <c:v>8.2807028223520526E-2</c:v>
                      </c:pt>
                      <c:pt idx="74">
                        <c:v>7.1398377669863164E-2</c:v>
                      </c:pt>
                      <c:pt idx="75">
                        <c:v>6.4418379251391863E-2</c:v>
                      </c:pt>
                      <c:pt idx="76">
                        <c:v>6.2881932415753933E-2</c:v>
                      </c:pt>
                      <c:pt idx="77">
                        <c:v>6.9556944747440314E-2</c:v>
                      </c:pt>
                      <c:pt idx="78">
                        <c:v>8.3982098315702788E-2</c:v>
                      </c:pt>
                      <c:pt idx="79">
                        <c:v>0.10477052713475876</c:v>
                      </c:pt>
                      <c:pt idx="80">
                        <c:v>0.12697662689590769</c:v>
                      </c:pt>
                      <c:pt idx="81">
                        <c:v>0.14828428028191912</c:v>
                      </c:pt>
                      <c:pt idx="82">
                        <c:v>0.17164444073901897</c:v>
                      </c:pt>
                      <c:pt idx="83">
                        <c:v>0.19456335533870331</c:v>
                      </c:pt>
                      <c:pt idx="84">
                        <c:v>0.21751464382320604</c:v>
                      </c:pt>
                      <c:pt idx="85">
                        <c:v>0.2398555365423542</c:v>
                      </c:pt>
                      <c:pt idx="86">
                        <c:v>0.26143379857899784</c:v>
                      </c:pt>
                      <c:pt idx="87">
                        <c:v>0.28351951033946587</c:v>
                      </c:pt>
                      <c:pt idx="88">
                        <c:v>0.30687384640949006</c:v>
                      </c:pt>
                      <c:pt idx="89">
                        <c:v>0.33175053165098772</c:v>
                      </c:pt>
                      <c:pt idx="90">
                        <c:v>0.35814956606395271</c:v>
                      </c:pt>
                      <c:pt idx="91">
                        <c:v>0.38480232533883102</c:v>
                      </c:pt>
                      <c:pt idx="92">
                        <c:v>0.41043872906929341</c:v>
                      </c:pt>
                      <c:pt idx="93">
                        <c:v>0.43176035405049012</c:v>
                      </c:pt>
                      <c:pt idx="94">
                        <c:v>0.45477347811109564</c:v>
                      </c:pt>
                      <c:pt idx="95">
                        <c:v>0.4774483023558202</c:v>
                      </c:pt>
                      <c:pt idx="96">
                        <c:v>0.50147632586407265</c:v>
                      </c:pt>
                      <c:pt idx="97">
                        <c:v>0.52584264918820811</c:v>
                      </c:pt>
                      <c:pt idx="98">
                        <c:v>0.55020897251234346</c:v>
                      </c:pt>
                      <c:pt idx="99">
                        <c:v>0.57559019528412791</c:v>
                      </c:pt>
                      <c:pt idx="100">
                        <c:v>0.60130971787179122</c:v>
                      </c:pt>
                      <c:pt idx="101">
                        <c:v>0.62736754027533959</c:v>
                      </c:pt>
                      <c:pt idx="102">
                        <c:v>0.65342536267888585</c:v>
                      </c:pt>
                      <c:pt idx="103">
                        <c:v>0.67982148489831518</c:v>
                      </c:pt>
                      <c:pt idx="104">
                        <c:v>0.70621760711774451</c:v>
                      </c:pt>
                      <c:pt idx="105">
                        <c:v>0.73227542952129276</c:v>
                      </c:pt>
                      <c:pt idx="106">
                        <c:v>0.75765665229307511</c:v>
                      </c:pt>
                      <c:pt idx="107">
                        <c:v>0.78371447469662148</c:v>
                      </c:pt>
                      <c:pt idx="108">
                        <c:v>0.80875739765252086</c:v>
                      </c:pt>
                      <c:pt idx="109">
                        <c:v>0.83244712134489229</c:v>
                      </c:pt>
                      <c:pt idx="110">
                        <c:v>0.85681344466902776</c:v>
                      </c:pt>
                      <c:pt idx="111">
                        <c:v>0.87813506965022448</c:v>
                      </c:pt>
                      <c:pt idx="112">
                        <c:v>0.90284114888700973</c:v>
                      </c:pt>
                      <c:pt idx="113">
                        <c:v>0.92771783412850517</c:v>
                      </c:pt>
                      <c:pt idx="114">
                        <c:v>0.95340789502488898</c:v>
                      </c:pt>
                      <c:pt idx="115">
                        <c:v>0.97781532881445488</c:v>
                      </c:pt>
                      <c:pt idx="116">
                        <c:v>0.99969117511264283</c:v>
                      </c:pt>
                      <c:pt idx="117">
                        <c:v>1</c:v>
                      </c:pt>
                      <c:pt idx="118">
                        <c:v>0.97603622124613865</c:v>
                      </c:pt>
                      <c:pt idx="119">
                        <c:v>0.95245437005603462</c:v>
                      </c:pt>
                      <c:pt idx="120">
                        <c:v>0.92810843208665728</c:v>
                      </c:pt>
                      <c:pt idx="121">
                        <c:v>0.90299986343477734</c:v>
                      </c:pt>
                      <c:pt idx="122">
                        <c:v>0.87966591271950911</c:v>
                      </c:pt>
                      <c:pt idx="123">
                        <c:v>0.85497876274071505</c:v>
                      </c:pt>
                      <c:pt idx="124">
                        <c:v>0.82657031478721221</c:v>
                      </c:pt>
                      <c:pt idx="125">
                        <c:v>0.79816186683371138</c:v>
                      </c:pt>
                      <c:pt idx="126">
                        <c:v>0.76806191980079963</c:v>
                      </c:pt>
                      <c:pt idx="127">
                        <c:v>0.74218926436964827</c:v>
                      </c:pt>
                      <c:pt idx="128">
                        <c:v>0.71530170949084804</c:v>
                      </c:pt>
                      <c:pt idx="129">
                        <c:v>0.68841415461204769</c:v>
                      </c:pt>
                      <c:pt idx="130">
                        <c:v>0.66609219115089269</c:v>
                      </c:pt>
                      <c:pt idx="131">
                        <c:v>0.64427767741355813</c:v>
                      </c:pt>
                      <c:pt idx="132">
                        <c:v>0.62144826422857879</c:v>
                      </c:pt>
                      <c:pt idx="133">
                        <c:v>0.59912630076742168</c:v>
                      </c:pt>
                      <c:pt idx="134">
                        <c:v>0.57680433730626479</c:v>
                      </c:pt>
                      <c:pt idx="135">
                        <c:v>0.55448237384510768</c:v>
                      </c:pt>
                      <c:pt idx="136">
                        <c:v>0.53216041038395079</c:v>
                      </c:pt>
                      <c:pt idx="137">
                        <c:v>0.51034589664661623</c:v>
                      </c:pt>
                      <c:pt idx="138">
                        <c:v>0.48802393318545922</c:v>
                      </c:pt>
                      <c:pt idx="139">
                        <c:v>0.46671686917194916</c:v>
                      </c:pt>
                      <c:pt idx="140">
                        <c:v>0.4449023554346167</c:v>
                      </c:pt>
                      <c:pt idx="141">
                        <c:v>0.41902970000346323</c:v>
                      </c:pt>
                      <c:pt idx="142">
                        <c:v>0.38892975297055155</c:v>
                      </c:pt>
                      <c:pt idx="143">
                        <c:v>0.35916810575352082</c:v>
                      </c:pt>
                      <c:pt idx="144">
                        <c:v>0.33109795761590294</c:v>
                      </c:pt>
                      <c:pt idx="145">
                        <c:v>0.30404270892592999</c:v>
                      </c:pt>
                      <c:pt idx="146">
                        <c:v>0.278340659499487</c:v>
                      </c:pt>
                      <c:pt idx="147">
                        <c:v>0.25365350952069293</c:v>
                      </c:pt>
                      <c:pt idx="148">
                        <c:v>0.23099615843719065</c:v>
                      </c:pt>
                      <c:pt idx="149">
                        <c:v>0.20571843987736924</c:v>
                      </c:pt>
                      <c:pt idx="150">
                        <c:v>0.1795964278746108</c:v>
                      </c:pt>
                      <c:pt idx="151">
                        <c:v>0.15575793962905746</c:v>
                      </c:pt>
                      <c:pt idx="152">
                        <c:v>0.13212388736980216</c:v>
                      </c:pt>
                      <c:pt idx="153">
                        <c:v>0.10899874093113879</c:v>
                      </c:pt>
                      <c:pt idx="154">
                        <c:v>8.6957610000067187E-2</c:v>
                      </c:pt>
                      <c:pt idx="155">
                        <c:v>6.5115369753433586E-2</c:v>
                      </c:pt>
                      <c:pt idx="156">
                        <c:v>4.2503858140548904E-2</c:v>
                      </c:pt>
                      <c:pt idx="157">
                        <c:v>2.5743919590207845E-2</c:v>
                      </c:pt>
                      <c:pt idx="158">
                        <c:v>1.5442432070347083E-2</c:v>
                      </c:pt>
                      <c:pt idx="159">
                        <c:v>8.9237515826244562E-3</c:v>
                      </c:pt>
                      <c:pt idx="160">
                        <c:v>6.2801417131897316E-3</c:v>
                      </c:pt>
                      <c:pt idx="161">
                        <c:v>4.7436948775515589E-3</c:v>
                      </c:pt>
                      <c:pt idx="162">
                        <c:v>4.3144110757102052E-3</c:v>
                      </c:pt>
                      <c:pt idx="163">
                        <c:v>4.3464452046173725E-3</c:v>
                      </c:pt>
                      <c:pt idx="164">
                        <c:v>4.3784793335243134E-3</c:v>
                      </c:pt>
                      <c:pt idx="165">
                        <c:v>4.410513462431459E-3</c:v>
                      </c:pt>
                      <c:pt idx="166">
                        <c:v>3.8889660744400112E-3</c:v>
                      </c:pt>
                      <c:pt idx="167">
                        <c:v>4.4745817202455672E-3</c:v>
                      </c:pt>
                      <c:pt idx="168">
                        <c:v>3.9398706291450571E-3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6A33-4392-8B1F-32262E45F2A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0"/>
          <c:tx>
            <c:v>ADC(2)//def2-TZVPD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'CF3 Data'!$C$6:$C$183</c:f>
              <c:numCache>
                <c:formatCode>General</c:formatCode>
                <c:ptCount val="178"/>
                <c:pt idx="0">
                  <c:v>3.0118412263574301</c:v>
                </c:pt>
                <c:pt idx="1">
                  <c:v>3.06938027681473</c:v>
                </c:pt>
                <c:pt idx="2">
                  <c:v>3.1334744089697</c:v>
                </c:pt>
                <c:pt idx="3">
                  <c:v>3.1975685411246699</c:v>
                </c:pt>
                <c:pt idx="4">
                  <c:v>3.2616626732796399</c:v>
                </c:pt>
                <c:pt idx="5">
                  <c:v>3.3257568054346098</c:v>
                </c:pt>
                <c:pt idx="6">
                  <c:v>3.3898509375895798</c:v>
                </c:pt>
                <c:pt idx="7">
                  <c:v>3.45394506974454</c:v>
                </c:pt>
                <c:pt idx="8">
                  <c:v>3.5180392018995099</c:v>
                </c:pt>
                <c:pt idx="9">
                  <c:v>3.5821333340544799</c:v>
                </c:pt>
                <c:pt idx="10">
                  <c:v>3.6462274662094498</c:v>
                </c:pt>
                <c:pt idx="11">
                  <c:v>3.7103215983644202</c:v>
                </c:pt>
                <c:pt idx="12">
                  <c:v>3.7744157305193902</c:v>
                </c:pt>
                <c:pt idx="13">
                  <c:v>3.8268563841007301</c:v>
                </c:pt>
                <c:pt idx="14">
                  <c:v>3.8647301894650301</c:v>
                </c:pt>
                <c:pt idx="15">
                  <c:v>3.89677725554251</c:v>
                </c:pt>
                <c:pt idx="16">
                  <c:v>3.92591095197659</c:v>
                </c:pt>
                <c:pt idx="17">
                  <c:v>3.95213127876726</c:v>
                </c:pt>
                <c:pt idx="18">
                  <c:v>3.9754382359145199</c:v>
                </c:pt>
                <c:pt idx="19">
                  <c:v>3.9987451930617799</c:v>
                </c:pt>
                <c:pt idx="20">
                  <c:v>4.0191387805656298</c:v>
                </c:pt>
                <c:pt idx="21">
                  <c:v>4.0366189984260803</c:v>
                </c:pt>
                <c:pt idx="22">
                  <c:v>4.0540992162865201</c:v>
                </c:pt>
                <c:pt idx="23">
                  <c:v>4.0715794341469698</c:v>
                </c:pt>
                <c:pt idx="24">
                  <c:v>4.0890596520074203</c:v>
                </c:pt>
                <c:pt idx="25">
                  <c:v>4.1065398698678601</c:v>
                </c:pt>
                <c:pt idx="26">
                  <c:v>4.1240200877283097</c:v>
                </c:pt>
                <c:pt idx="27">
                  <c:v>4.1415003055887496</c:v>
                </c:pt>
                <c:pt idx="28">
                  <c:v>4.1589805234492001</c:v>
                </c:pt>
                <c:pt idx="29">
                  <c:v>4.1764607413096497</c:v>
                </c:pt>
                <c:pt idx="30">
                  <c:v>4.1939409591700896</c:v>
                </c:pt>
                <c:pt idx="31">
                  <c:v>4.2114211770305401</c:v>
                </c:pt>
                <c:pt idx="32">
                  <c:v>4.2289013948909799</c:v>
                </c:pt>
                <c:pt idx="33">
                  <c:v>4.2463816127514296</c:v>
                </c:pt>
                <c:pt idx="34">
                  <c:v>4.2638618306118801</c:v>
                </c:pt>
                <c:pt idx="35">
                  <c:v>4.2813420484723199</c:v>
                </c:pt>
                <c:pt idx="36">
                  <c:v>4.2988222663327704</c:v>
                </c:pt>
                <c:pt idx="37">
                  <c:v>4.3163024841932103</c:v>
                </c:pt>
                <c:pt idx="38">
                  <c:v>4.3366960716970704</c:v>
                </c:pt>
                <c:pt idx="39">
                  <c:v>4.3600030288443303</c:v>
                </c:pt>
                <c:pt idx="40">
                  <c:v>4.3891367252784104</c:v>
                </c:pt>
                <c:pt idx="41">
                  <c:v>4.4386640092163399</c:v>
                </c:pt>
                <c:pt idx="42">
                  <c:v>4.4998447717278998</c:v>
                </c:pt>
                <c:pt idx="43">
                  <c:v>4.5464586860224196</c:v>
                </c:pt>
                <c:pt idx="44">
                  <c:v>4.5755923824564997</c:v>
                </c:pt>
                <c:pt idx="45">
                  <c:v>4.59598596996035</c:v>
                </c:pt>
                <c:pt idx="46">
                  <c:v>4.6134661878207996</c:v>
                </c:pt>
                <c:pt idx="47">
                  <c:v>4.6309464056812404</c:v>
                </c:pt>
                <c:pt idx="48">
                  <c:v>4.64842662354169</c:v>
                </c:pt>
                <c:pt idx="49">
                  <c:v>4.6659068414021299</c:v>
                </c:pt>
                <c:pt idx="50">
                  <c:v>4.6833870592625804</c:v>
                </c:pt>
                <c:pt idx="51">
                  <c:v>4.70086727712303</c:v>
                </c:pt>
                <c:pt idx="52">
                  <c:v>4.7183474949834698</c:v>
                </c:pt>
                <c:pt idx="53">
                  <c:v>4.7358277128439203</c:v>
                </c:pt>
                <c:pt idx="54">
                  <c:v>4.7533079307043602</c:v>
                </c:pt>
                <c:pt idx="55">
                  <c:v>4.7707881485648098</c:v>
                </c:pt>
                <c:pt idx="56">
                  <c:v>4.7882683664252603</c:v>
                </c:pt>
                <c:pt idx="57">
                  <c:v>4.8057485842857002</c:v>
                </c:pt>
                <c:pt idx="58">
                  <c:v>4.8232288021461498</c:v>
                </c:pt>
                <c:pt idx="59">
                  <c:v>4.8407090200065896</c:v>
                </c:pt>
                <c:pt idx="60">
                  <c:v>4.8581892378670402</c:v>
                </c:pt>
                <c:pt idx="61">
                  <c:v>4.8756694557274898</c:v>
                </c:pt>
                <c:pt idx="62">
                  <c:v>4.8931496735879296</c:v>
                </c:pt>
                <c:pt idx="63">
                  <c:v>4.9135432610917897</c:v>
                </c:pt>
                <c:pt idx="64">
                  <c:v>4.9368502182390497</c:v>
                </c:pt>
                <c:pt idx="65">
                  <c:v>4.9601571753863096</c:v>
                </c:pt>
                <c:pt idx="66">
                  <c:v>4.9834641325335696</c:v>
                </c:pt>
                <c:pt idx="67">
                  <c:v>5.00968445932424</c:v>
                </c:pt>
                <c:pt idx="68">
                  <c:v>5.0417315254017199</c:v>
                </c:pt>
                <c:pt idx="69">
                  <c:v>5.0796053307660198</c:v>
                </c:pt>
                <c:pt idx="70">
                  <c:v>5.1262192450605504</c:v>
                </c:pt>
                <c:pt idx="71">
                  <c:v>5.1844866379286998</c:v>
                </c:pt>
                <c:pt idx="72">
                  <c:v>5.2485807700836702</c:v>
                </c:pt>
                <c:pt idx="73">
                  <c:v>5.3126749022386397</c:v>
                </c:pt>
                <c:pt idx="74">
                  <c:v>5.3767690343936003</c:v>
                </c:pt>
                <c:pt idx="75">
                  <c:v>5.4408631665485698</c:v>
                </c:pt>
                <c:pt idx="76">
                  <c:v>5.5049572987035402</c:v>
                </c:pt>
                <c:pt idx="77">
                  <c:v>5.5603113219282898</c:v>
                </c:pt>
                <c:pt idx="78">
                  <c:v>5.6010984969360003</c:v>
                </c:pt>
                <c:pt idx="79">
                  <c:v>5.6360589326568897</c:v>
                </c:pt>
                <c:pt idx="80">
                  <c:v>5.6681059987343696</c:v>
                </c:pt>
                <c:pt idx="81">
                  <c:v>5.69432632552504</c:v>
                </c:pt>
                <c:pt idx="82">
                  <c:v>5.7176332826723</c:v>
                </c:pt>
                <c:pt idx="83">
                  <c:v>5.7409402398195599</c:v>
                </c:pt>
                <c:pt idx="84">
                  <c:v>5.7642471969668199</c:v>
                </c:pt>
                <c:pt idx="85">
                  <c:v>5.7875541541140896</c:v>
                </c:pt>
                <c:pt idx="86">
                  <c:v>5.8108611112613504</c:v>
                </c:pt>
                <c:pt idx="87">
                  <c:v>5.8341680684086104</c:v>
                </c:pt>
                <c:pt idx="88">
                  <c:v>5.8545616559124598</c:v>
                </c:pt>
                <c:pt idx="89">
                  <c:v>5.8749552434163199</c:v>
                </c:pt>
                <c:pt idx="90">
                  <c:v>5.8982622005635799</c:v>
                </c:pt>
                <c:pt idx="91">
                  <c:v>5.9215691577108398</c:v>
                </c:pt>
                <c:pt idx="92">
                  <c:v>5.9448761148580997</c:v>
                </c:pt>
                <c:pt idx="93">
                  <c:v>5.9681830720053597</c:v>
                </c:pt>
                <c:pt idx="94">
                  <c:v>5.9914900291526196</c:v>
                </c:pt>
                <c:pt idx="95">
                  <c:v>6.0177103559432901</c:v>
                </c:pt>
                <c:pt idx="96">
                  <c:v>6.0497574220207797</c:v>
                </c:pt>
                <c:pt idx="97">
                  <c:v>6.1017125139948796</c:v>
                </c:pt>
                <c:pt idx="98">
                  <c:v>6.1633788381136796</c:v>
                </c:pt>
                <c:pt idx="99">
                  <c:v>6.2274729702686402</c:v>
                </c:pt>
                <c:pt idx="100">
                  <c:v>6.2915671024236097</c:v>
                </c:pt>
                <c:pt idx="101">
                  <c:v>6.3556612345785801</c:v>
                </c:pt>
                <c:pt idx="102">
                  <c:v>6.4197553667335496</c:v>
                </c:pt>
                <c:pt idx="103">
                  <c:v>6.4780227596016999</c:v>
                </c:pt>
                <c:pt idx="104">
                  <c:v>6.5188099346094104</c:v>
                </c:pt>
                <c:pt idx="105">
                  <c:v>6.5450302614000799</c:v>
                </c:pt>
                <c:pt idx="106">
                  <c:v>6.5683372185473399</c:v>
                </c:pt>
                <c:pt idx="107">
                  <c:v>6.5887308060511902</c:v>
                </c:pt>
                <c:pt idx="108">
                  <c:v>6.6062110239116398</c:v>
                </c:pt>
                <c:pt idx="109">
                  <c:v>6.6236912417720903</c:v>
                </c:pt>
                <c:pt idx="110">
                  <c:v>6.6411714596325302</c:v>
                </c:pt>
                <c:pt idx="111">
                  <c:v>6.6586516774929798</c:v>
                </c:pt>
                <c:pt idx="112">
                  <c:v>6.6761318953534197</c:v>
                </c:pt>
                <c:pt idx="113">
                  <c:v>6.6936121132138702</c:v>
                </c:pt>
                <c:pt idx="114">
                  <c:v>6.7110923310743198</c:v>
                </c:pt>
                <c:pt idx="115">
                  <c:v>6.7285725489347596</c:v>
                </c:pt>
              </c:numCache>
            </c:numRef>
          </c:xVal>
          <c:yVal>
            <c:numRef>
              <c:f>'CF3 Data'!$E$6:$E$183</c:f>
              <c:numCache>
                <c:formatCode>General</c:formatCode>
                <c:ptCount val="178"/>
                <c:pt idx="0">
                  <c:v>1.5400410677625793E-4</c:v>
                </c:pt>
                <c:pt idx="1">
                  <c:v>1.23203285420961E-3</c:v>
                </c:pt>
                <c:pt idx="2">
                  <c:v>1.23203285420961E-3</c:v>
                </c:pt>
                <c:pt idx="3">
                  <c:v>5.6001493373170226E-4</c:v>
                </c:pt>
                <c:pt idx="4">
                  <c:v>1.23203285420961E-3</c:v>
                </c:pt>
                <c:pt idx="5">
                  <c:v>1.23203285420961E-3</c:v>
                </c:pt>
                <c:pt idx="6">
                  <c:v>5.6001493373170226E-4</c:v>
                </c:pt>
                <c:pt idx="7">
                  <c:v>1.5680418144484504E-3</c:v>
                </c:pt>
                <c:pt idx="8">
                  <c:v>3.4720925891357233E-3</c:v>
                </c:pt>
                <c:pt idx="9">
                  <c:v>7.2801941385105418E-3</c:v>
                </c:pt>
                <c:pt idx="10">
                  <c:v>1.4672391263767298E-2</c:v>
                </c:pt>
                <c:pt idx="11">
                  <c:v>2.7104722792607758E-2</c:v>
                </c:pt>
                <c:pt idx="12">
                  <c:v>4.8609296247900044E-2</c:v>
                </c:pt>
                <c:pt idx="13">
                  <c:v>7.4449985332942295E-2</c:v>
                </c:pt>
                <c:pt idx="14">
                  <c:v>9.9999999999999811E-2</c:v>
                </c:pt>
                <c:pt idx="15">
                  <c:v>0.12689938398357301</c:v>
                </c:pt>
                <c:pt idx="16">
                  <c:v>0.15474332648870631</c:v>
                </c:pt>
                <c:pt idx="17">
                  <c:v>0.18326488706365512</c:v>
                </c:pt>
                <c:pt idx="18">
                  <c:v>0.21283367556468138</c:v>
                </c:pt>
                <c:pt idx="19">
                  <c:v>0.24486652977412593</c:v>
                </c:pt>
                <c:pt idx="20">
                  <c:v>0.27556468172484549</c:v>
                </c:pt>
                <c:pt idx="21">
                  <c:v>0.30308008213552207</c:v>
                </c:pt>
                <c:pt idx="22">
                  <c:v>0.33264887063655019</c:v>
                </c:pt>
                <c:pt idx="23">
                  <c:v>0.36221765913757625</c:v>
                </c:pt>
                <c:pt idx="24">
                  <c:v>0.39425051334702077</c:v>
                </c:pt>
                <c:pt idx="25">
                  <c:v>0.42792607802874572</c:v>
                </c:pt>
                <c:pt idx="26">
                  <c:v>0.46201232032854173</c:v>
                </c:pt>
                <c:pt idx="27">
                  <c:v>0.4965092402464048</c:v>
                </c:pt>
                <c:pt idx="28">
                  <c:v>0.53141683778234095</c:v>
                </c:pt>
                <c:pt idx="29">
                  <c:v>0.56714579055441328</c:v>
                </c:pt>
                <c:pt idx="30">
                  <c:v>0.60328542094455673</c:v>
                </c:pt>
                <c:pt idx="31">
                  <c:v>0.63983572895277119</c:v>
                </c:pt>
                <c:pt idx="32">
                  <c:v>0.67392197125256514</c:v>
                </c:pt>
                <c:pt idx="33">
                  <c:v>0.70841889117043022</c:v>
                </c:pt>
                <c:pt idx="34">
                  <c:v>0.74127310061601492</c:v>
                </c:pt>
                <c:pt idx="35">
                  <c:v>0.77330595482546149</c:v>
                </c:pt>
                <c:pt idx="36">
                  <c:v>0.80369609856262769</c:v>
                </c:pt>
                <c:pt idx="37">
                  <c:v>0.83080082135523536</c:v>
                </c:pt>
                <c:pt idx="38">
                  <c:v>0.86149897330595482</c:v>
                </c:pt>
                <c:pt idx="39">
                  <c:v>0.89045174537987626</c:v>
                </c:pt>
                <c:pt idx="40">
                  <c:v>0.92012320328542019</c:v>
                </c:pt>
                <c:pt idx="41">
                  <c:v>0.94799327982079362</c:v>
                </c:pt>
                <c:pt idx="42">
                  <c:v>0.94435318275154012</c:v>
                </c:pt>
                <c:pt idx="43">
                  <c:v>0.91293634496919818</c:v>
                </c:pt>
                <c:pt idx="44">
                  <c:v>0.88121149897330486</c:v>
                </c:pt>
                <c:pt idx="45">
                  <c:v>0.85544147843942431</c:v>
                </c:pt>
                <c:pt idx="46">
                  <c:v>0.82833675564681686</c:v>
                </c:pt>
                <c:pt idx="47">
                  <c:v>0.80082135523613818</c:v>
                </c:pt>
                <c:pt idx="48">
                  <c:v>0.7708418891170431</c:v>
                </c:pt>
                <c:pt idx="49">
                  <c:v>0.7383983572895273</c:v>
                </c:pt>
                <c:pt idx="50">
                  <c:v>0.70513347022587158</c:v>
                </c:pt>
                <c:pt idx="51">
                  <c:v>0.67104722792607752</c:v>
                </c:pt>
                <c:pt idx="52">
                  <c:v>0.6353182751540033</c:v>
                </c:pt>
                <c:pt idx="53">
                  <c:v>0.6</c:v>
                </c:pt>
                <c:pt idx="54">
                  <c:v>0.56468172484599477</c:v>
                </c:pt>
                <c:pt idx="55">
                  <c:v>0.52895277207392044</c:v>
                </c:pt>
                <c:pt idx="56">
                  <c:v>0.4940451745379863</c:v>
                </c:pt>
                <c:pt idx="57">
                  <c:v>0.45913757700205216</c:v>
                </c:pt>
                <c:pt idx="58">
                  <c:v>0.42505133470225814</c:v>
                </c:pt>
                <c:pt idx="59">
                  <c:v>0.39260780287474245</c:v>
                </c:pt>
                <c:pt idx="60">
                  <c:v>0.36057494866529588</c:v>
                </c:pt>
                <c:pt idx="61">
                  <c:v>0.33018480492812968</c:v>
                </c:pt>
                <c:pt idx="62">
                  <c:v>0.30061601642710362</c:v>
                </c:pt>
                <c:pt idx="63">
                  <c:v>0.26950718685831498</c:v>
                </c:pt>
                <c:pt idx="64">
                  <c:v>0.23562628336755659</c:v>
                </c:pt>
                <c:pt idx="65">
                  <c:v>0.20482546201231924</c:v>
                </c:pt>
                <c:pt idx="66">
                  <c:v>0.17679671457905535</c:v>
                </c:pt>
                <c:pt idx="67">
                  <c:v>0.14907597535934275</c:v>
                </c:pt>
                <c:pt idx="68">
                  <c:v>0.11909650924024621</c:v>
                </c:pt>
                <c:pt idx="69">
                  <c:v>9.0114403050748026E-2</c:v>
                </c:pt>
                <c:pt idx="70">
                  <c:v>6.2696783025325192E-2</c:v>
                </c:pt>
                <c:pt idx="71">
                  <c:v>4.0209072241926429E-2</c:v>
                </c:pt>
                <c:pt idx="72">
                  <c:v>2.5984692925144583E-2</c:v>
                </c:pt>
                <c:pt idx="73">
                  <c:v>2.1168564495053253E-2</c:v>
                </c:pt>
                <c:pt idx="74">
                  <c:v>2.4864663057681608E-2</c:v>
                </c:pt>
                <c:pt idx="75">
                  <c:v>3.6736979652790831E-2</c:v>
                </c:pt>
                <c:pt idx="76">
                  <c:v>5.9025574015307052E-2</c:v>
                </c:pt>
                <c:pt idx="77">
                  <c:v>8.7320328542094483E-2</c:v>
                </c:pt>
                <c:pt idx="78">
                  <c:v>0.11498973305954818</c:v>
                </c:pt>
                <c:pt idx="79">
                  <c:v>0.14353182751540053</c:v>
                </c:pt>
                <c:pt idx="80">
                  <c:v>0.17371663244353183</c:v>
                </c:pt>
                <c:pt idx="81">
                  <c:v>0.20143737166324441</c:v>
                </c:pt>
                <c:pt idx="82">
                  <c:v>0.22761806981519442</c:v>
                </c:pt>
                <c:pt idx="83">
                  <c:v>0.25626283367556457</c:v>
                </c:pt>
                <c:pt idx="84">
                  <c:v>0.28583162217659058</c:v>
                </c:pt>
                <c:pt idx="85">
                  <c:v>0.31724845995893053</c:v>
                </c:pt>
                <c:pt idx="86">
                  <c:v>0.3492813141683771</c:v>
                </c:pt>
                <c:pt idx="87">
                  <c:v>0.38285420944558424</c:v>
                </c:pt>
                <c:pt idx="88">
                  <c:v>0.41190965092402348</c:v>
                </c:pt>
                <c:pt idx="89">
                  <c:v>0.44106776180698043</c:v>
                </c:pt>
                <c:pt idx="90">
                  <c:v>0.47464065708418757</c:v>
                </c:pt>
                <c:pt idx="91">
                  <c:v>0.50605749486652951</c:v>
                </c:pt>
                <c:pt idx="92">
                  <c:v>0.53716632443531809</c:v>
                </c:pt>
                <c:pt idx="93">
                  <c:v>0.56550308008213501</c:v>
                </c:pt>
                <c:pt idx="94">
                  <c:v>0.59229979466118909</c:v>
                </c:pt>
                <c:pt idx="95">
                  <c:v>0.61921971252566554</c:v>
                </c:pt>
                <c:pt idx="96">
                  <c:v>0.64558521560574833</c:v>
                </c:pt>
                <c:pt idx="97">
                  <c:v>0.67268993839835589</c:v>
                </c:pt>
                <c:pt idx="98">
                  <c:v>0.68814635056934781</c:v>
                </c:pt>
                <c:pt idx="99">
                  <c:v>0.67952212058988104</c:v>
                </c:pt>
                <c:pt idx="100">
                  <c:v>0.65734552921411049</c:v>
                </c:pt>
                <c:pt idx="101">
                  <c:v>0.63561694978532579</c:v>
                </c:pt>
                <c:pt idx="102">
                  <c:v>0.63104722792607759</c:v>
                </c:pt>
                <c:pt idx="103">
                  <c:v>0.64585900068446178</c:v>
                </c:pt>
                <c:pt idx="104">
                  <c:v>0.67416837782340733</c:v>
                </c:pt>
                <c:pt idx="105">
                  <c:v>0.70010266940451671</c:v>
                </c:pt>
                <c:pt idx="106">
                  <c:v>0.72905544147843815</c:v>
                </c:pt>
                <c:pt idx="107">
                  <c:v>0.75564681724845895</c:v>
                </c:pt>
                <c:pt idx="108">
                  <c:v>0.78316221765913763</c:v>
                </c:pt>
                <c:pt idx="109">
                  <c:v>0.8106776180698142</c:v>
                </c:pt>
                <c:pt idx="110">
                  <c:v>0.84024640657084027</c:v>
                </c:pt>
                <c:pt idx="111">
                  <c:v>0.8714579055441467</c:v>
                </c:pt>
                <c:pt idx="112">
                  <c:v>0.90266940451745303</c:v>
                </c:pt>
                <c:pt idx="113">
                  <c:v>0.93511293634496873</c:v>
                </c:pt>
                <c:pt idx="114">
                  <c:v>0.96796714579055343</c:v>
                </c:pt>
                <c:pt idx="1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A33-4392-8B1F-32262E45F2A0}"/>
            </c:ext>
          </c:extLst>
        </c:ser>
        <c:ser>
          <c:idx val="0"/>
          <c:order val="2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'CF3 Data'!$F$7:$F$50</c:f>
              <c:numCache>
                <c:formatCode>General</c:formatCode>
                <c:ptCount val="44"/>
                <c:pt idx="0">
                  <c:v>3.7814428412762999</c:v>
                </c:pt>
                <c:pt idx="1">
                  <c:v>3.7816428412762999</c:v>
                </c:pt>
                <c:pt idx="2">
                  <c:v>4.4398792889937999</c:v>
                </c:pt>
                <c:pt idx="3">
                  <c:v>4.4400792889938003</c:v>
                </c:pt>
                <c:pt idx="4">
                  <c:v>4.4402792889938008</c:v>
                </c:pt>
                <c:pt idx="5">
                  <c:v>4.4587271961658992</c:v>
                </c:pt>
                <c:pt idx="6">
                  <c:v>4.4589271961658996</c:v>
                </c:pt>
                <c:pt idx="7">
                  <c:v>4.4591271961659</c:v>
                </c:pt>
                <c:pt idx="8">
                  <c:v>4.5769337212073999</c:v>
                </c:pt>
                <c:pt idx="9">
                  <c:v>4.5771337212074004</c:v>
                </c:pt>
                <c:pt idx="10">
                  <c:v>4.5773337212074008</c:v>
                </c:pt>
                <c:pt idx="11">
                  <c:v>5.7168963426847998</c:v>
                </c:pt>
                <c:pt idx="12">
                  <c:v>5.7170963426848003</c:v>
                </c:pt>
                <c:pt idx="13">
                  <c:v>5.7172963426848007</c:v>
                </c:pt>
                <c:pt idx="14">
                  <c:v>5.9580046707702996</c:v>
                </c:pt>
                <c:pt idx="15">
                  <c:v>5.9582046707703</c:v>
                </c:pt>
                <c:pt idx="16">
                  <c:v>5.9584046707703004</c:v>
                </c:pt>
                <c:pt idx="17">
                  <c:v>6.1290896933343992</c:v>
                </c:pt>
                <c:pt idx="18">
                  <c:v>6.1292896933343997</c:v>
                </c:pt>
                <c:pt idx="19">
                  <c:v>6.1294896933344001</c:v>
                </c:pt>
                <c:pt idx="20">
                  <c:v>6.2895133811774997</c:v>
                </c:pt>
                <c:pt idx="21">
                  <c:v>6.2897133811775001</c:v>
                </c:pt>
                <c:pt idx="22">
                  <c:v>6.2899133811775005</c:v>
                </c:pt>
                <c:pt idx="23">
                  <c:v>6.3043951721373999</c:v>
                </c:pt>
                <c:pt idx="24">
                  <c:v>6.3045951721374003</c:v>
                </c:pt>
                <c:pt idx="25">
                  <c:v>6.3047951721374007</c:v>
                </c:pt>
                <c:pt idx="26">
                  <c:v>6.7219851468725995</c:v>
                </c:pt>
                <c:pt idx="27">
                  <c:v>6.7221851468725999</c:v>
                </c:pt>
                <c:pt idx="28">
                  <c:v>6.7223851468726004</c:v>
                </c:pt>
              </c:numCache>
            </c:numRef>
          </c:xVal>
          <c:yVal>
            <c:numRef>
              <c:f>'CF3 Data'!$H$7:$H$50</c:f>
              <c:numCache>
                <c:formatCode>0.00E+00</c:formatCode>
                <c:ptCount val="44"/>
                <c:pt idx="0">
                  <c:v>6.2716542382648272E-6</c:v>
                </c:pt>
                <c:pt idx="1">
                  <c:v>0</c:v>
                </c:pt>
                <c:pt idx="2">
                  <c:v>0</c:v>
                </c:pt>
                <c:pt idx="3">
                  <c:v>2.1131625526861959E-3</c:v>
                </c:pt>
                <c:pt idx="4">
                  <c:v>0</c:v>
                </c:pt>
                <c:pt idx="5">
                  <c:v>0</c:v>
                </c:pt>
                <c:pt idx="6">
                  <c:v>0.90088306761428627</c:v>
                </c:pt>
                <c:pt idx="7">
                  <c:v>0</c:v>
                </c:pt>
                <c:pt idx="8">
                  <c:v>0</c:v>
                </c:pt>
                <c:pt idx="9">
                  <c:v>5.919645002396124E-2</c:v>
                </c:pt>
                <c:pt idx="10">
                  <c:v>0</c:v>
                </c:pt>
                <c:pt idx="11">
                  <c:v>0</c:v>
                </c:pt>
                <c:pt idx="12">
                  <c:v>1.8944278513213445E-3</c:v>
                </c:pt>
                <c:pt idx="13">
                  <c:v>0</c:v>
                </c:pt>
                <c:pt idx="14">
                  <c:v>0</c:v>
                </c:pt>
                <c:pt idx="15">
                  <c:v>1.5640343174147936E-3</c:v>
                </c:pt>
                <c:pt idx="16">
                  <c:v>0</c:v>
                </c:pt>
                <c:pt idx="17">
                  <c:v>0</c:v>
                </c:pt>
                <c:pt idx="18">
                  <c:v>0.66169564549570148</c:v>
                </c:pt>
                <c:pt idx="19">
                  <c:v>0</c:v>
                </c:pt>
                <c:pt idx="20">
                  <c:v>0</c:v>
                </c:pt>
                <c:pt idx="21">
                  <c:v>1.9330058679065728E-3</c:v>
                </c:pt>
                <c:pt idx="22">
                  <c:v>0</c:v>
                </c:pt>
                <c:pt idx="23">
                  <c:v>0</c:v>
                </c:pt>
                <c:pt idx="24">
                  <c:v>2.7446302958909177E-4</c:v>
                </c:pt>
                <c:pt idx="25">
                  <c:v>0</c:v>
                </c:pt>
                <c:pt idx="26">
                  <c:v>0</c:v>
                </c:pt>
                <c:pt idx="27">
                  <c:v>1.0753665248061374E-2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A33-4392-8B1F-32262E45F2A0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'CF3 Data'!$O$5:$O$317</c:f>
              <c:numCache>
                <c:formatCode>General</c:formatCode>
                <c:ptCount val="313"/>
                <c:pt idx="0">
                  <c:v>6.8272984813859576</c:v>
                </c:pt>
                <c:pt idx="1">
                  <c:v>6.8010828536461316</c:v>
                </c:pt>
                <c:pt idx="2">
                  <c:v>6.7750677826212566</c:v>
                </c:pt>
                <c:pt idx="3">
                  <c:v>6.7492509756107237</c:v>
                </c:pt>
                <c:pt idx="4">
                  <c:v>6.7236301747271687</c:v>
                </c:pt>
                <c:pt idx="5">
                  <c:v>6.6982031562381952</c:v>
                </c:pt>
                <c:pt idx="6">
                  <c:v>6.6729677299229806</c:v>
                </c:pt>
                <c:pt idx="7">
                  <c:v>6.6479217384433777</c:v>
                </c:pt>
                <c:pt idx="8">
                  <c:v>6.6230630567291131</c:v>
                </c:pt>
                <c:pt idx="9">
                  <c:v>6.5983895913767423</c:v>
                </c:pt>
                <c:pt idx="10">
                  <c:v>6.5738992800619824</c:v>
                </c:pt>
                <c:pt idx="11">
                  <c:v>6.549590090965081</c:v>
                </c:pt>
                <c:pt idx="12">
                  <c:v>6.5254600222088941</c:v>
                </c:pt>
                <c:pt idx="13">
                  <c:v>6.5015071013093344</c:v>
                </c:pt>
                <c:pt idx="14">
                  <c:v>6.4777293846378781</c:v>
                </c:pt>
                <c:pt idx="15">
                  <c:v>6.4541249568958357</c:v>
                </c:pt>
                <c:pt idx="16">
                  <c:v>6.4306919306000507</c:v>
                </c:pt>
                <c:pt idx="17">
                  <c:v>6.407428445579793</c:v>
                </c:pt>
                <c:pt idx="18">
                  <c:v>6.3843326684845003</c:v>
                </c:pt>
                <c:pt idx="19">
                  <c:v>6.3614027923021546</c:v>
                </c:pt>
                <c:pt idx="20">
                  <c:v>6.3386370358879853</c:v>
                </c:pt>
                <c:pt idx="21">
                  <c:v>6.3160336435032596</c:v>
                </c:pt>
                <c:pt idx="22">
                  <c:v>6.2935908843639083</c:v>
                </c:pt>
                <c:pt idx="23">
                  <c:v>6.2713070521987353</c:v>
                </c:pt>
                <c:pt idx="24">
                  <c:v>6.2491804648169849</c:v>
                </c:pt>
                <c:pt idx="25">
                  <c:v>6.2272094636850328</c:v>
                </c:pt>
                <c:pt idx="26">
                  <c:v>6.2053924135119614</c:v>
                </c:pt>
                <c:pt idx="27">
                  <c:v>6.1837277018438401</c:v>
                </c:pt>
                <c:pt idx="28">
                  <c:v>6.1622137386664511</c:v>
                </c:pt>
                <c:pt idx="29">
                  <c:v>6.1408489560162947</c:v>
                </c:pt>
                <c:pt idx="30">
                  <c:v>6.1196318075996539</c:v>
                </c:pt>
                <c:pt idx="31">
                  <c:v>6.0985607684195271</c:v>
                </c:pt>
                <c:pt idx="32">
                  <c:v>6.077634334410245</c:v>
                </c:pt>
                <c:pt idx="33">
                  <c:v>6.0568510220795799</c:v>
                </c:pt>
                <c:pt idx="34">
                  <c:v>6.036209368158179</c:v>
                </c:pt>
                <c:pt idx="35">
                  <c:v>6.0157079292561377</c:v>
                </c:pt>
                <c:pt idx="36">
                  <c:v>5.9953452815265464</c:v>
                </c:pt>
                <c:pt idx="37">
                  <c:v>5.9751200203358552</c:v>
                </c:pt>
                <c:pt idx="38">
                  <c:v>5.9550307599408745</c:v>
                </c:pt>
                <c:pt idx="39">
                  <c:v>5.9350761331722826</c:v>
                </c:pt>
                <c:pt idx="40">
                  <c:v>5.9152547911244753</c:v>
                </c:pt>
                <c:pt idx="41">
                  <c:v>5.8955654028515925</c:v>
                </c:pt>
                <c:pt idx="42">
                  <c:v>5.8760066550696202</c:v>
                </c:pt>
                <c:pt idx="43">
                  <c:v>5.8565772518643833</c:v>
                </c:pt>
                <c:pt idx="44">
                  <c:v>5.8372759144053195</c:v>
                </c:pt>
                <c:pt idx="45">
                  <c:v>5.8181013806648991</c:v>
                </c:pt>
                <c:pt idx="46">
                  <c:v>5.799052405143545</c:v>
                </c:pt>
                <c:pt idx="47">
                  <c:v>5.7801277585999529</c:v>
                </c:pt>
                <c:pt idx="48">
                  <c:v>5.7613262277866637</c:v>
                </c:pt>
                <c:pt idx="49">
                  <c:v>5.7426466151907825</c:v>
                </c:pt>
                <c:pt idx="50">
                  <c:v>5.7240877387797324</c:v>
                </c:pt>
                <c:pt idx="51">
                  <c:v>5.7056484317519089</c:v>
                </c:pt>
                <c:pt idx="52">
                  <c:v>5.6873275422921559</c:v>
                </c:pt>
                <c:pt idx="53">
                  <c:v>5.6691239333319157</c:v>
                </c:pt>
                <c:pt idx="54">
                  <c:v>5.6510364823139918</c:v>
                </c:pt>
                <c:pt idx="55">
                  <c:v>5.6330640809617902</c:v>
                </c:pt>
                <c:pt idx="56">
                  <c:v>5.6152056350529431</c:v>
                </c:pt>
                <c:pt idx="57">
                  <c:v>5.5974600641972456</c:v>
                </c:pt>
                <c:pt idx="58">
                  <c:v>5.579826301618767</c:v>
                </c:pt>
                <c:pt idx="59">
                  <c:v>5.5623032939420813</c:v>
                </c:pt>
                <c:pt idx="60">
                  <c:v>5.5448900009825133</c:v>
                </c:pt>
                <c:pt idx="61">
                  <c:v>5.5275853955403029</c:v>
                </c:pt>
                <c:pt idx="62">
                  <c:v>5.5103884631986215</c:v>
                </c:pt>
                <c:pt idx="63">
                  <c:v>5.4932982021253434</c:v>
                </c:pt>
                <c:pt idx="64">
                  <c:v>5.4763136228784886</c:v>
                </c:pt>
                <c:pt idx="65">
                  <c:v>5.4594337482152797</c:v>
                </c:pt>
                <c:pt idx="66">
                  <c:v>5.4426576129046964</c:v>
                </c:pt>
                <c:pt idx="67">
                  <c:v>5.4259842635435005</c:v>
                </c:pt>
                <c:pt idx="68">
                  <c:v>5.4094127583756109</c:v>
                </c:pt>
                <c:pt idx="69">
                  <c:v>5.3929421671147884</c:v>
                </c:pt>
                <c:pt idx="70">
                  <c:v>5.3765715707705546</c:v>
                </c:pt>
                <c:pt idx="71">
                  <c:v>5.3603000614772585</c:v>
                </c:pt>
                <c:pt idx="72">
                  <c:v>5.3441267423262495</c:v>
                </c:pt>
                <c:pt idx="73">
                  <c:v>5.3280507272010746</c:v>
                </c:pt>
                <c:pt idx="74">
                  <c:v>5.3120711406156378</c:v>
                </c:pt>
                <c:pt idx="75">
                  <c:v>5.2961871175552755</c:v>
                </c:pt>
                <c:pt idx="76">
                  <c:v>5.2803978033206551</c:v>
                </c:pt>
                <c:pt idx="77">
                  <c:v>5.2647023533744797</c:v>
                </c:pt>
                <c:pt idx="78">
                  <c:v>5.2490999331908972</c:v>
                </c:pt>
                <c:pt idx="79">
                  <c:v>5.2335897181075977</c:v>
                </c:pt>
                <c:pt idx="80">
                  <c:v>5.2181708931805133</c:v>
                </c:pt>
                <c:pt idx="81">
                  <c:v>5.2028426530410821</c:v>
                </c:pt>
                <c:pt idx="82">
                  <c:v>5.1876042017560247</c:v>
                </c:pt>
                <c:pt idx="83">
                  <c:v>5.1724547526895703</c:v>
                </c:pt>
                <c:pt idx="84">
                  <c:v>5.1573935283680941</c:v>
                </c:pt>
                <c:pt idx="85">
                  <c:v>5.1424197603471171</c:v>
                </c:pt>
                <c:pt idx="86">
                  <c:v>5.1275326890806028</c:v>
                </c:pt>
                <c:pt idx="87">
                  <c:v>5.1127315637925355</c:v>
                </c:pt>
                <c:pt idx="88">
                  <c:v>5.098015642350699</c:v>
                </c:pt>
                <c:pt idx="89">
                  <c:v>5.0833841911426401</c:v>
                </c:pt>
                <c:pt idx="90">
                  <c:v>5.0688364849537608</c:v>
                </c:pt>
                <c:pt idx="91">
                  <c:v>5.0543718068474925</c:v>
                </c:pt>
                <c:pt idx="92">
                  <c:v>5.0399894480475202</c:v>
                </c:pt>
                <c:pt idx="93">
                  <c:v>5.0256887078220105</c:v>
                </c:pt>
                <c:pt idx="94">
                  <c:v>5.0114688933698055</c:v>
                </c:pt>
                <c:pt idx="95">
                  <c:v>4.9973293197085447</c:v>
                </c:pt>
                <c:pt idx="96">
                  <c:v>4.9832693095646698</c:v>
                </c:pt>
                <c:pt idx="97">
                  <c:v>4.9692881932652906</c:v>
                </c:pt>
                <c:pt idx="98">
                  <c:v>4.955385308631854</c:v>
                </c:pt>
                <c:pt idx="99">
                  <c:v>4.9415600008756071</c:v>
                </c:pt>
                <c:pt idx="100">
                  <c:v>4.9278116224947928</c:v>
                </c:pt>
                <c:pt idx="101">
                  <c:v>4.9141395331735627</c:v>
                </c:pt>
                <c:pt idx="102">
                  <c:v>4.9005430996825687</c:v>
                </c:pt>
                <c:pt idx="103">
                  <c:v>4.8870216957811978</c:v>
                </c:pt>
                <c:pt idx="104">
                  <c:v>4.8735747021214229</c:v>
                </c:pt>
                <c:pt idx="105">
                  <c:v>4.860201506153234</c:v>
                </c:pt>
                <c:pt idx="106">
                  <c:v>4.846901502031626</c:v>
                </c:pt>
                <c:pt idx="107">
                  <c:v>4.8336740905251068</c:v>
                </c:pt>
                <c:pt idx="108">
                  <c:v>4.8205186789256995</c:v>
                </c:pt>
                <c:pt idx="109">
                  <c:v>4.8074346809604114</c:v>
                </c:pt>
                <c:pt idx="110">
                  <c:v>4.7944215167041371</c:v>
                </c:pt>
                <c:pt idx="111">
                  <c:v>4.7814786124939834</c:v>
                </c:pt>
                <c:pt idx="112">
                  <c:v>4.7686054008449617</c:v>
                </c:pt>
                <c:pt idx="113">
                  <c:v>4.7558013203670502</c:v>
                </c:pt>
                <c:pt idx="114">
                  <c:v>4.7430658156835888</c:v>
                </c:pt>
                <c:pt idx="115">
                  <c:v>4.7303983373509721</c:v>
                </c:pt>
                <c:pt idx="116">
                  <c:v>4.7177983417796421</c:v>
                </c:pt>
                <c:pt idx="117">
                  <c:v>4.7052652911563184</c:v>
                </c:pt>
                <c:pt idx="118">
                  <c:v>4.692798653367487</c:v>
                </c:pt>
                <c:pt idx="119">
                  <c:v>4.6803979019240849</c:v>
                </c:pt>
                <c:pt idx="120">
                  <c:v>4.6680625158873861</c:v>
                </c:pt>
                <c:pt idx="121">
                  <c:v>4.6557919797960565</c:v>
                </c:pt>
                <c:pt idx="122">
                  <c:v>4.6435857835943439</c:v>
                </c:pt>
                <c:pt idx="123">
                  <c:v>4.6314434225614116</c:v>
                </c:pt>
                <c:pt idx="124">
                  <c:v>4.6193643972417657</c:v>
                </c:pt>
                <c:pt idx="125">
                  <c:v>4.607348213376774</c:v>
                </c:pt>
                <c:pt idx="126">
                  <c:v>4.5953943818372496</c:v>
                </c:pt>
                <c:pt idx="127">
                  <c:v>4.583502418557079</c:v>
                </c:pt>
                <c:pt idx="128">
                  <c:v>4.5716718444678834</c:v>
                </c:pt>
                <c:pt idx="129">
                  <c:v>4.559902185434682</c:v>
                </c:pt>
                <c:pt idx="130">
                  <c:v>4.5481929721925525</c:v>
                </c:pt>
                <c:pt idx="131">
                  <c:v>4.5365437402842659</c:v>
                </c:pt>
                <c:pt idx="132">
                  <c:v>4.5249540299988684</c:v>
                </c:pt>
                <c:pt idx="133">
                  <c:v>4.5134233863112119</c:v>
                </c:pt>
                <c:pt idx="134">
                  <c:v>4.5019513588224038</c:v>
                </c:pt>
                <c:pt idx="135">
                  <c:v>4.4905375017011586</c:v>
                </c:pt>
                <c:pt idx="136">
                  <c:v>4.4791813736260471</c:v>
                </c:pt>
                <c:pt idx="137">
                  <c:v>4.4678825377286122</c:v>
                </c:pt>
                <c:pt idx="138">
                  <c:v>4.4566405615373474</c:v>
                </c:pt>
                <c:pt idx="139">
                  <c:v>4.4454550169225167</c:v>
                </c:pt>
                <c:pt idx="140">
                  <c:v>4.4343254800418093</c:v>
                </c:pt>
                <c:pt idx="141">
                  <c:v>4.423251531286799</c:v>
                </c:pt>
                <c:pt idx="142">
                  <c:v>4.412232755230213</c:v>
                </c:pt>
                <c:pt idx="143">
                  <c:v>4.401268740573979</c:v>
                </c:pt>
                <c:pt idx="144">
                  <c:v>4.3903590800980528</c:v>
                </c:pt>
                <c:pt idx="145">
                  <c:v>4.3795033706099957</c:v>
                </c:pt>
                <c:pt idx="146">
                  <c:v>4.3687012128953135</c:v>
                </c:pt>
                <c:pt idx="147">
                  <c:v>4.3579522116685059</c:v>
                </c:pt>
                <c:pt idx="148">
                  <c:v>4.3472559755248597</c:v>
                </c:pt>
                <c:pt idx="149">
                  <c:v>4.336612116892935</c:v>
                </c:pt>
                <c:pt idx="150">
                  <c:v>4.3260202519877522</c:v>
                </c:pt>
                <c:pt idx="151">
                  <c:v>4.315480000764671</c:v>
                </c:pt>
                <c:pt idx="152">
                  <c:v>4.3049909868739231</c:v>
                </c:pt>
                <c:pt idx="153">
                  <c:v>4.2945528376158295</c:v>
                </c:pt>
                <c:pt idx="154">
                  <c:v>4.2841651838966479</c:v>
                </c:pt>
                <c:pt idx="155">
                  <c:v>4.2738276601850735</c:v>
                </c:pt>
                <c:pt idx="156">
                  <c:v>4.2635399044693596</c:v>
                </c:pt>
                <c:pt idx="157">
                  <c:v>4.2533015582150595</c:v>
                </c:pt>
                <c:pt idx="158">
                  <c:v>4.243112266323374</c:v>
                </c:pt>
                <c:pt idx="159">
                  <c:v>4.2329716770900987</c:v>
                </c:pt>
                <c:pt idx="160">
                  <c:v>4.2228794421651559</c:v>
                </c:pt>
                <c:pt idx="161">
                  <c:v>4.2128352165127074</c:v>
                </c:pt>
                <c:pt idx="162">
                  <c:v>4.2028386583718298</c:v>
                </c:pt>
                <c:pt idx="163">
                  <c:v>4.1928894292177548</c:v>
                </c:pt>
                <c:pt idx="164">
                  <c:v>4.1829871937236502</c:v>
                </c:pt>
                <c:pt idx="165">
                  <c:v>4.1731316197229544</c:v>
                </c:pt>
                <c:pt idx="166">
                  <c:v>4.1633223781722295</c:v>
                </c:pt>
                <c:pt idx="167">
                  <c:v>4.1535591431145393</c:v>
                </c:pt>
                <c:pt idx="168">
                  <c:v>4.1438415916433486</c:v>
                </c:pt>
                <c:pt idx="169">
                  <c:v>4.1341694038669221</c:v>
                </c:pt>
                <c:pt idx="170">
                  <c:v>4.12454226287322</c:v>
                </c:pt>
                <c:pt idx="171">
                  <c:v>4.1149598546952868</c:v>
                </c:pt>
                <c:pt idx="172">
                  <c:v>4.1054218682771193</c:v>
                </c:pt>
                <c:pt idx="173">
                  <c:v>4.0959279954400065</c:v>
                </c:pt>
                <c:pt idx="174">
                  <c:v>4.0864779308493411</c:v>
                </c:pt>
                <c:pt idx="175">
                  <c:v>4.0770713719818801</c:v>
                </c:pt>
                <c:pt idx="176">
                  <c:v>4.0677080190934705</c:v>
                </c:pt>
                <c:pt idx="177">
                  <c:v>4.0583875751872007</c:v>
                </c:pt>
                <c:pt idx="178">
                  <c:v>4.0491097459820047</c:v>
                </c:pt>
                <c:pt idx="179">
                  <c:v>4.039874239881688</c:v>
                </c:pt>
                <c:pt idx="180">
                  <c:v>4.030680767944375</c:v>
                </c:pt>
                <c:pt idx="181">
                  <c:v>4.0215290438523832</c:v>
                </c:pt>
                <c:pt idx="182">
                  <c:v>4.0124187838824916</c:v>
                </c:pt>
                <c:pt idx="183">
                  <c:v>4.0033497068766222</c:v>
                </c:pt>
                <c:pt idx="184">
                  <c:v>3.994321534212919</c:v>
                </c:pt>
                <c:pt idx="185">
                  <c:v>3.9853339897772093</c:v>
                </c:pt>
                <c:pt idx="186">
                  <c:v>3.9763867999348617</c:v>
                </c:pt>
                <c:pt idx="187">
                  <c:v>3.9674796935030079</c:v>
                </c:pt>
                <c:pt idx="188">
                  <c:v>3.9586124017231481</c:v>
                </c:pt>
                <c:pt idx="189">
                  <c:v>3.949784658234119</c:v>
                </c:pt>
                <c:pt idx="190">
                  <c:v>3.9409961990454221</c:v>
                </c:pt>
                <c:pt idx="191">
                  <c:v>3.9322467625109097</c:v>
                </c:pt>
                <c:pt idx="192">
                  <c:v>3.9235360893028162</c:v>
                </c:pt>
                <c:pt idx="193">
                  <c:v>3.9148639223861381</c:v>
                </c:pt>
                <c:pt idx="194">
                  <c:v>3.9062300069933524</c:v>
                </c:pt>
                <c:pt idx="195">
                  <c:v>3.8976340905994649</c:v>
                </c:pt>
                <c:pt idx="196">
                  <c:v>3.8890759228973959</c:v>
                </c:pt>
                <c:pt idx="197">
                  <c:v>3.8805552557736775</c:v>
                </c:pt>
                <c:pt idx="198">
                  <c:v>3.8720718432844783</c:v>
                </c:pt>
                <c:pt idx="199">
                  <c:v>3.8636254416319415</c:v>
                </c:pt>
                <c:pt idx="200">
                  <c:v>3.8552158091408266</c:v>
                </c:pt>
                <c:pt idx="201">
                  <c:v>3.8468427062354635</c:v>
                </c:pt>
                <c:pt idx="202">
                  <c:v>3.8385058954169966</c:v>
                </c:pt>
                <c:pt idx="203">
                  <c:v>3.830205141240933</c:v>
                </c:pt>
                <c:pt idx="204">
                  <c:v>3.8219402102949753</c:v>
                </c:pt>
                <c:pt idx="205">
                  <c:v>3.813710871177145</c:v>
                </c:pt>
                <c:pt idx="206">
                  <c:v>3.8055168944741862</c:v>
                </c:pt>
                <c:pt idx="207">
                  <c:v>3.7973580527402446</c:v>
                </c:pt>
                <c:pt idx="208">
                  <c:v>3.7892341204758249</c:v>
                </c:pt>
                <c:pt idx="209">
                  <c:v>3.7811448741070142</c:v>
                </c:pt>
                <c:pt idx="210">
                  <c:v>3.7730900919649719</c:v>
                </c:pt>
                <c:pt idx="211">
                  <c:v>3.7650695542656845</c:v>
                </c:pt>
                <c:pt idx="212">
                  <c:v>3.7570830430899695</c:v>
                </c:pt>
                <c:pt idx="213">
                  <c:v>3.7491303423637437</c:v>
                </c:pt>
                <c:pt idx="214">
                  <c:v>3.7412112378385336</c:v>
                </c:pt>
                <c:pt idx="215">
                  <c:v>3.7333255170722368</c:v>
                </c:pt>
                <c:pt idx="216">
                  <c:v>3.7254729694101258</c:v>
                </c:pt>
                <c:pt idx="217">
                  <c:v>3.7176533859660865</c:v>
                </c:pt>
                <c:pt idx="218">
                  <c:v>3.7098665596040994</c:v>
                </c:pt>
                <c:pt idx="219">
                  <c:v>3.7021122849199464</c:v>
                </c:pt>
                <c:pt idx="220">
                  <c:v>3.6943903582231519</c:v>
                </c:pt>
                <c:pt idx="221">
                  <c:v>3.686700577519149</c:v>
                </c:pt>
                <c:pt idx="222">
                  <c:v>3.6790427424916614</c:v>
                </c:pt>
                <c:pt idx="223">
                  <c:v>3.6714166544853124</c:v>
                </c:pt>
                <c:pt idx="224">
                  <c:v>3.6638221164884457</c:v>
                </c:pt>
                <c:pt idx="225">
                  <c:v>3.6562589331161601</c:v>
                </c:pt>
                <c:pt idx="226">
                  <c:v>3.6487269105935547</c:v>
                </c:pt>
                <c:pt idx="227">
                  <c:v>3.6412258567391773</c:v>
                </c:pt>
                <c:pt idx="228">
                  <c:v>3.633755580948681</c:v>
                </c:pt>
                <c:pt idx="229">
                  <c:v>3.6263158941786782</c:v>
                </c:pt>
                <c:pt idx="230">
                  <c:v>3.6189066089307933</c:v>
                </c:pt>
                <c:pt idx="231">
                  <c:v>3.6115275392359156</c:v>
                </c:pt>
                <c:pt idx="232">
                  <c:v>3.6041785006386333</c:v>
                </c:pt>
                <c:pt idx="233">
                  <c:v>3.596859310181868</c:v>
                </c:pt>
                <c:pt idx="234">
                  <c:v>3.5895697863916909</c:v>
                </c:pt>
                <c:pt idx="235">
                  <c:v>3.5823097492623224</c:v>
                </c:pt>
                <c:pt idx="236">
                  <c:v>3.5750790202413203</c:v>
                </c:pt>
                <c:pt idx="237">
                  <c:v>3.5678774222149352</c:v>
                </c:pt>
                <c:pt idx="238">
                  <c:v>3.560704779493653</c:v>
                </c:pt>
                <c:pt idx="239">
                  <c:v>3.5535609177979075</c:v>
                </c:pt>
                <c:pt idx="240">
                  <c:v>3.5464456642439641</c:v>
                </c:pt>
                <c:pt idx="241">
                  <c:v>3.5393588473299737</c:v>
                </c:pt>
                <c:pt idx="242">
                  <c:v>3.5323002969221933</c:v>
                </c:pt>
                <c:pt idx="243">
                  <c:v>3.5252698442413704</c:v>
                </c:pt>
                <c:pt idx="244">
                  <c:v>3.5182673218492906</c:v>
                </c:pt>
                <c:pt idx="245">
                  <c:v>3.511292563635485</c:v>
                </c:pt>
                <c:pt idx="246">
                  <c:v>3.5043454048040981</c:v>
                </c:pt>
                <c:pt idx="247">
                  <c:v>3.4974256818609026</c:v>
                </c:pt>
                <c:pt idx="248">
                  <c:v>3.4905332326004785</c:v>
                </c:pt>
                <c:pt idx="249">
                  <c:v>3.4836678960935377</c:v>
                </c:pt>
                <c:pt idx="250">
                  <c:v>3.4768295126743967</c:v>
                </c:pt>
                <c:pt idx="251">
                  <c:v>3.4700179239286029</c:v>
                </c:pt>
                <c:pt idx="252">
                  <c:v>3.4632329726806983</c:v>
                </c:pt>
                <c:pt idx="253">
                  <c:v>3.4564745029821298</c:v>
                </c:pt>
                <c:pt idx="254">
                  <c:v>3.4497423600993042</c:v>
                </c:pt>
                <c:pt idx="255">
                  <c:v>3.4430363905017769</c:v>
                </c:pt>
                <c:pt idx="256">
                  <c:v>3.4363564418505819</c:v>
                </c:pt>
                <c:pt idx="257">
                  <c:v>3.4297023629866943</c:v>
                </c:pt>
                <c:pt idx="258">
                  <c:v>3.4230740039196301</c:v>
                </c:pt>
                <c:pt idx="259">
                  <c:v>3.4164712158161752</c:v>
                </c:pt>
                <c:pt idx="260">
                  <c:v>3.409893850989246</c:v>
                </c:pt>
                <c:pt idx="261">
                  <c:v>3.4033417628868787</c:v>
                </c:pt>
                <c:pt idx="262">
                  <c:v>3.3968148060813421</c:v>
                </c:pt>
                <c:pt idx="263">
                  <c:v>3.390312836258381</c:v>
                </c:pt>
                <c:pt idx="264">
                  <c:v>3.3838357102065775</c:v>
                </c:pt>
                <c:pt idx="265">
                  <c:v>3.3773832858068369</c:v>
                </c:pt>
                <c:pt idx="266">
                  <c:v>3.3709554220219955</c:v>
                </c:pt>
                <c:pt idx="267">
                  <c:v>3.3645519788865399</c:v>
                </c:pt>
                <c:pt idx="268">
                  <c:v>3.3581728174964516</c:v>
                </c:pt>
                <c:pt idx="269">
                  <c:v>3.3518177999991621</c:v>
                </c:pt>
                <c:pt idx="270">
                  <c:v>3.3454867895836209</c:v>
                </c:pt>
                <c:pt idx="271">
                  <c:v>3.3391796504704816</c:v>
                </c:pt>
                <c:pt idx="272">
                  <c:v>3.3328962479023923</c:v>
                </c:pt>
                <c:pt idx="273">
                  <c:v>3.3266364481343973</c:v>
                </c:pt>
                <c:pt idx="274">
                  <c:v>3.3204001184244509</c:v>
                </c:pt>
                <c:pt idx="275">
                  <c:v>3.3141871270240304</c:v>
                </c:pt>
                <c:pt idx="276">
                  <c:v>3.307997343168863</c:v>
                </c:pt>
                <c:pt idx="277">
                  <c:v>3.301830637069747</c:v>
                </c:pt>
                <c:pt idx="278">
                  <c:v>3.295686879903482</c:v>
                </c:pt>
                <c:pt idx="279">
                  <c:v>3.2895659438039</c:v>
                </c:pt>
                <c:pt idx="280">
                  <c:v>3.2834677018529921</c:v>
                </c:pt>
                <c:pt idx="281">
                  <c:v>3.2773920280721383</c:v>
                </c:pt>
                <c:pt idx="282">
                  <c:v>3.27133879741343</c:v>
                </c:pt>
                <c:pt idx="283">
                  <c:v>3.2653078857510929</c:v>
                </c:pt>
                <c:pt idx="284">
                  <c:v>3.2592991698730023</c:v>
                </c:pt>
                <c:pt idx="285">
                  <c:v>3.2533125274722905</c:v>
                </c:pt>
                <c:pt idx="286">
                  <c:v>3.2473478371390514</c:v>
                </c:pt>
                <c:pt idx="287">
                  <c:v>3.2414049783521306</c:v>
                </c:pt>
                <c:pt idx="288">
                  <c:v>3.235483831471007</c:v>
                </c:pt>
                <c:pt idx="289">
                  <c:v>3.2295842777277675</c:v>
                </c:pt>
                <c:pt idx="290">
                  <c:v>3.2237061992191625</c:v>
                </c:pt>
                <c:pt idx="291">
                  <c:v>3.2178494788987537</c:v>
                </c:pt>
                <c:pt idx="292">
                  <c:v>3.2120140005691447</c:v>
                </c:pt>
                <c:pt idx="293">
                  <c:v>3.206199648874295</c:v>
                </c:pt>
                <c:pt idx="294">
                  <c:v>3.2004063092919206</c:v>
                </c:pt>
                <c:pt idx="295">
                  <c:v>3.1946338681259725</c:v>
                </c:pt>
                <c:pt idx="296">
                  <c:v>3.1888822124992022</c:v>
                </c:pt>
                <c:pt idx="297">
                  <c:v>3.1831512303458021</c:v>
                </c:pt>
                <c:pt idx="298">
                  <c:v>3.1774408104041258</c:v>
                </c:pt>
                <c:pt idx="299">
                  <c:v>3.1717508422094909</c:v>
                </c:pt>
                <c:pt idx="300">
                  <c:v>3.1660812160870528</c:v>
                </c:pt>
                <c:pt idx="301">
                  <c:v>3.1604318231447612</c:v>
                </c:pt>
                <c:pt idx="302">
                  <c:v>3.1548025552663868</c:v>
                </c:pt>
                <c:pt idx="303">
                  <c:v>3.1491933051046228</c:v>
                </c:pt>
                <c:pt idx="304">
                  <c:v>3.1436039660742647</c:v>
                </c:pt>
                <c:pt idx="305">
                  <c:v>3.1380344323454565</c:v>
                </c:pt>
                <c:pt idx="306">
                  <c:v>3.1324845988370131</c:v>
                </c:pt>
                <c:pt idx="307">
                  <c:v>3.1269543612098105</c:v>
                </c:pt>
                <c:pt idx="308">
                  <c:v>3.1214436158602465</c:v>
                </c:pt>
                <c:pt idx="309">
                  <c:v>3.1159522599137723</c:v>
                </c:pt>
                <c:pt idx="310">
                  <c:v>3.1104801912184894</c:v>
                </c:pt>
                <c:pt idx="311">
                  <c:v>3.1050273083388178</c:v>
                </c:pt>
                <c:pt idx="312">
                  <c:v>3.0995935105492247</c:v>
                </c:pt>
              </c:numCache>
            </c:numRef>
          </c:xVal>
          <c:yVal>
            <c:numRef>
              <c:f>'CF3 Data'!$Q$5:$Q$317</c:f>
              <c:numCache>
                <c:formatCode>General</c:formatCode>
                <c:ptCount val="313"/>
                <c:pt idx="0">
                  <c:v>1</c:v>
                </c:pt>
                <c:pt idx="1">
                  <c:v>0.99447496751113218</c:v>
                </c:pt>
                <c:pt idx="2">
                  <c:v>0.98314681618377064</c:v>
                </c:pt>
                <c:pt idx="3">
                  <c:v>0.96657526136727512</c:v>
                </c:pt>
                <c:pt idx="4">
                  <c:v>0.9453827735284972</c:v>
                </c:pt>
                <c:pt idx="5">
                  <c:v>0.92022634417152471</c:v>
                </c:pt>
                <c:pt idx="6">
                  <c:v>0.89177159946364137</c:v>
                </c:pt>
                <c:pt idx="7">
                  <c:v>0.8606703587118586</c:v>
                </c:pt>
                <c:pt idx="8">
                  <c:v>0.82754235587623537</c:v>
                </c:pt>
                <c:pt idx="9">
                  <c:v>0.7929614664306962</c:v>
                </c:pt>
                <c:pt idx="10">
                  <c:v>0.75744643817775981</c:v>
                </c:pt>
                <c:pt idx="11">
                  <c:v>0.72145583496337928</c:v>
                </c:pt>
                <c:pt idx="12">
                  <c:v>0.6853866804651908</c:v>
                </c:pt>
                <c:pt idx="13">
                  <c:v>0.64957614125955998</c:v>
                </c:pt>
                <c:pt idx="14">
                  <c:v>0.61430551304005865</c:v>
                </c:pt>
                <c:pt idx="15">
                  <c:v>0.579805764258566</c:v>
                </c:pt>
                <c:pt idx="16">
                  <c:v>0.5462639365940507</c:v>
                </c:pt>
                <c:pt idx="17">
                  <c:v>0.51382978813465774</c:v>
                </c:pt>
                <c:pt idx="18">
                  <c:v>0.48262217880133401</c:v>
                </c:pt>
                <c:pt idx="19">
                  <c:v>0.45273482471026505</c:v>
                </c:pt>
                <c:pt idx="20">
                  <c:v>0.42424117680991336</c:v>
                </c:pt>
                <c:pt idx="21">
                  <c:v>0.39719829943398149</c:v>
                </c:pt>
                <c:pt idx="22">
                  <c:v>0.37164972917710104</c:v>
                </c:pt>
                <c:pt idx="23">
                  <c:v>0.34762737915706782</c:v>
                </c:pt>
                <c:pt idx="24">
                  <c:v>0.32515261615691593</c:v>
                </c:pt>
                <c:pt idx="25">
                  <c:v>0.30423667832041817</c:v>
                </c:pt>
                <c:pt idx="26">
                  <c:v>0.28488062063056152</c:v>
                </c:pt>
                <c:pt idx="27">
                  <c:v>0.26707497712444322</c:v>
                </c:pt>
                <c:pt idx="28">
                  <c:v>0.25079931617994294</c:v>
                </c:pt>
                <c:pt idx="29">
                  <c:v>0.23602184202622131</c:v>
                </c:pt>
                <c:pt idx="30">
                  <c:v>0.22269916560096445</c:v>
                </c:pt>
                <c:pt idx="31">
                  <c:v>0.2107763344120073</c:v>
                </c:pt>
                <c:pt idx="32">
                  <c:v>0.20018717708390368</c:v>
                </c:pt>
                <c:pt idx="33">
                  <c:v>0.19085498612831339</c:v>
                </c:pt>
                <c:pt idx="34">
                  <c:v>0.18269353390893439</c:v>
                </c:pt>
                <c:pt idx="35">
                  <c:v>0.17560839292791422</c:v>
                </c:pt>
                <c:pt idx="36">
                  <c:v>0.16949851306189467</c:v>
                </c:pt>
                <c:pt idx="37">
                  <c:v>0.16425799539070274</c:v>
                </c:pt>
                <c:pt idx="38">
                  <c:v>0.1597779945984778</c:v>
                </c:pt>
                <c:pt idx="39">
                  <c:v>0.15594867912335744</c:v>
                </c:pt>
                <c:pt idx="40">
                  <c:v>0.15266117964296291</c:v>
                </c:pt>
                <c:pt idx="41">
                  <c:v>0.14980946135512896</c:v>
                </c:pt>
                <c:pt idx="42">
                  <c:v>0.14729206305240836</c:v>
                </c:pt>
                <c:pt idx="43">
                  <c:v>0.14501365540673503</c:v>
                </c:pt>
                <c:pt idx="44">
                  <c:v>0.14288638143850649</c:v>
                </c:pt>
                <c:pt idx="45">
                  <c:v>0.14083095317629041</c:v>
                </c:pt>
                <c:pt idx="46">
                  <c:v>0.13877748944632817</c:v>
                </c:pt>
                <c:pt idx="47">
                  <c:v>0.13666609009171202</c:v>
                </c:pt>
                <c:pt idx="48">
                  <c:v>0.13444715133975862</c:v>
                </c:pt>
                <c:pt idx="49">
                  <c:v>0.13208143524244109</c:v>
                </c:pt>
                <c:pt idx="50">
                  <c:v>0.12953991293283049</c:v>
                </c:pt>
                <c:pt idx="51">
                  <c:v>0.12680340677835811</c:v>
                </c:pt>
                <c:pt idx="52">
                  <c:v>0.12386206035171299</c:v>
                </c:pt>
                <c:pt idx="53">
                  <c:v>0.12071466752669385</c:v>
                </c:pt>
                <c:pt idx="54">
                  <c:v>0.11736789303425729</c:v>
                </c:pt>
                <c:pt idx="55">
                  <c:v>0.11383541661700798</c:v>
                </c:pt>
                <c:pt idx="56">
                  <c:v>0.11013703165947596</c:v>
                </c:pt>
                <c:pt idx="57">
                  <c:v>0.10629772702521909</c:v>
                </c:pt>
                <c:pt idx="58">
                  <c:v>0.10234677798579972</c:v>
                </c:pt>
                <c:pt idx="59">
                  <c:v>9.8316868767734239E-2</c:v>
                </c:pt>
                <c:pt idx="60">
                  <c:v>9.4243265549344632E-2</c:v>
                </c:pt>
                <c:pt idx="61">
                  <c:v>9.01630548772617E-2</c:v>
                </c:pt>
                <c:pt idx="62">
                  <c:v>8.6114458590706128E-2</c:v>
                </c:pt>
                <c:pt idx="63">
                  <c:v>8.2136232570763482E-2</c:v>
                </c:pt>
                <c:pt idx="64">
                  <c:v>7.8267153079573853E-2</c:v>
                </c:pt>
                <c:pt idx="65">
                  <c:v>7.4545591207070883E-2</c:v>
                </c:pt>
                <c:pt idx="66">
                  <c:v>7.1009173064740957E-2</c:v>
                </c:pt>
                <c:pt idx="67">
                  <c:v>6.7694520900870081E-2</c:v>
                </c:pt>
                <c:pt idx="68">
                  <c:v>6.4637068284125881E-2</c:v>
                </c:pt>
                <c:pt idx="69">
                  <c:v>6.1870940920263705E-2</c:v>
                </c:pt>
                <c:pt idx="70">
                  <c:v>5.9428893523166416E-2</c:v>
                </c:pt>
                <c:pt idx="71">
                  <c:v>5.7342292437576277E-2</c:v>
                </c:pt>
                <c:pt idx="72">
                  <c:v>5.5641133378487882E-2</c:v>
                </c:pt>
                <c:pt idx="73">
                  <c:v>5.4354083675446863E-2</c:v>
                </c:pt>
                <c:pt idx="74">
                  <c:v>5.350853874899196E-2</c:v>
                </c:pt>
                <c:pt idx="75">
                  <c:v>5.3130683157177144E-2</c:v>
                </c:pt>
                <c:pt idx="76">
                  <c:v>5.3245547388141343E-2</c:v>
                </c:pt>
                <c:pt idx="77">
                  <c:v>5.3877052595572475E-2</c:v>
                </c:pt>
                <c:pt idx="78">
                  <c:v>5.5048036633500046E-2</c:v>
                </c:pt>
                <c:pt idx="79">
                  <c:v>5.6780256004639561E-2</c:v>
                </c:pt>
                <c:pt idx="80">
                  <c:v>5.9094359652835465E-2</c:v>
                </c:pt>
                <c:pt idx="81">
                  <c:v>6.200983186985267E-2</c:v>
                </c:pt>
                <c:pt idx="82">
                  <c:v>6.5544902916764E-2</c:v>
                </c:pt>
                <c:pt idx="83">
                  <c:v>6.9716427251692886E-2</c:v>
                </c:pt>
                <c:pt idx="84">
                  <c:v>7.4539730482535427E-2</c:v>
                </c:pt>
                <c:pt idx="85">
                  <c:v>8.0028427303227193E-2</c:v>
                </c:pt>
                <c:pt idx="86">
                  <c:v>8.6194213705516623E-2</c:v>
                </c:pt>
                <c:pt idx="87">
                  <c:v>9.30466376696273E-2</c:v>
                </c:pt>
                <c:pt idx="88">
                  <c:v>0.10059285331279746</c:v>
                </c:pt>
                <c:pt idx="89">
                  <c:v>0.10883736410533525</c:v>
                </c:pt>
                <c:pt idx="90">
                  <c:v>0.11778176124204262</c:v>
                </c:pt>
                <c:pt idx="91">
                  <c:v>0.12742446357878034</c:v>
                </c:pt>
                <c:pt idx="92">
                  <c:v>0.13776046570825215</c:v>
                </c:pt>
                <c:pt idx="93">
                  <c:v>0.14878110075761866</c:v>
                </c:pt>
                <c:pt idx="94">
                  <c:v>0.16047382434735297</c:v>
                </c:pt>
                <c:pt idx="95">
                  <c:v>0.17282202586298681</c:v>
                </c:pt>
                <c:pt idx="96">
                  <c:v>0.18580487276841398</c:v>
                </c:pt>
                <c:pt idx="97">
                  <c:v>0.19939719314311596</c:v>
                </c:pt>
                <c:pt idx="98">
                  <c:v>0.21356940096972926</c:v>
                </c:pt>
                <c:pt idx="99">
                  <c:v>0.22828746794852495</c:v>
                </c:pt>
                <c:pt idx="100">
                  <c:v>0.24351294478909324</c:v>
                </c:pt>
                <c:pt idx="101">
                  <c:v>0.2592030340446107</c:v>
                </c:pt>
                <c:pt idx="102">
                  <c:v>0.27531071563054904</c:v>
                </c:pt>
                <c:pt idx="103">
                  <c:v>0.2917849252261514</c:v>
                </c:pt>
                <c:pt idx="104">
                  <c:v>0.30857078481404682</c:v>
                </c:pt>
                <c:pt idx="105">
                  <c:v>0.32560988368929394</c:v>
                </c:pt>
                <c:pt idx="106">
                  <c:v>0.34284060738267819</c:v>
                </c:pt>
                <c:pt idx="107">
                  <c:v>0.36019851111148832</c:v>
                </c:pt>
                <c:pt idx="108">
                  <c:v>0.37761673360912323</c:v>
                </c:pt>
                <c:pt idx="109">
                  <c:v>0.39502644650717211</c:v>
                </c:pt>
                <c:pt idx="110">
                  <c:v>0.41235733386122908</c:v>
                </c:pt>
                <c:pt idx="111">
                  <c:v>0.42953809593358716</c:v>
                </c:pt>
                <c:pt idx="112">
                  <c:v>0.4464969709795692</c:v>
                </c:pt>
                <c:pt idx="113">
                  <c:v>0.463162268533161</c:v>
                </c:pt>
                <c:pt idx="114">
                  <c:v>0.4794629075537567</c:v>
                </c:pt>
                <c:pt idx="115">
                  <c:v>0.49532895277859978</c:v>
                </c:pt>
                <c:pt idx="116">
                  <c:v>0.51069214272138408</c:v>
                </c:pt>
                <c:pt idx="117">
                  <c:v>0.5254864029614148</c:v>
                </c:pt>
                <c:pt idx="118">
                  <c:v>0.53964833867224049</c:v>
                </c:pt>
                <c:pt idx="119">
                  <c:v>0.55311770073472633</c:v>
                </c:pt>
                <c:pt idx="120">
                  <c:v>0.56583782025646723</c:v>
                </c:pt>
                <c:pt idx="121">
                  <c:v>0.57775600686598094</c:v>
                </c:pt>
                <c:pt idx="122">
                  <c:v>0.5888239067529919</c:v>
                </c:pt>
                <c:pt idx="123">
                  <c:v>0.59899781707318478</c:v>
                </c:pt>
                <c:pt idx="124">
                  <c:v>0.60823895401300987</c:v>
                </c:pt>
                <c:pt idx="125">
                  <c:v>0.61651367250468858</c:v>
                </c:pt>
                <c:pt idx="126">
                  <c:v>0.6237936362805917</c:v>
                </c:pt>
                <c:pt idx="127">
                  <c:v>0.63005593764736756</c:v>
                </c:pt>
                <c:pt idx="128">
                  <c:v>0.63528316703213383</c:v>
                </c:pt>
                <c:pt idx="129">
                  <c:v>0.63946343299542974</c:v>
                </c:pt>
                <c:pt idx="130">
                  <c:v>0.64259033400912891</c:v>
                </c:pt>
                <c:pt idx="131">
                  <c:v>0.64466288385421466</c:v>
                </c:pt>
                <c:pt idx="132">
                  <c:v>0.64568539299659478</c:v>
                </c:pt>
                <c:pt idx="133">
                  <c:v>0.6456673087437278</c:v>
                </c:pt>
                <c:pt idx="134">
                  <c:v>0.64462301736698924</c:v>
                </c:pt>
                <c:pt idx="135">
                  <c:v>0.64257161169204513</c:v>
                </c:pt>
                <c:pt idx="136">
                  <c:v>0.63953662791051946</c:v>
                </c:pt>
                <c:pt idx="137">
                  <c:v>0.63554575555173698</c:v>
                </c:pt>
                <c:pt idx="138">
                  <c:v>0.63063052467381353</c:v>
                </c:pt>
                <c:pt idx="139">
                  <c:v>0.62482597439181065</c:v>
                </c:pt>
                <c:pt idx="140">
                  <c:v>0.61817030685978003</c:v>
                </c:pt>
                <c:pt idx="141">
                  <c:v>0.61070453076770981</c:v>
                </c:pt>
                <c:pt idx="142">
                  <c:v>0.60247209830789916</c:v>
                </c:pt>
                <c:pt idx="143">
                  <c:v>0.59351853941360777</c:v>
                </c:pt>
                <c:pt idx="144">
                  <c:v>0.58389109688118668</c:v>
                </c:pt>
                <c:pt idx="145">
                  <c:v>0.57363836576120064</c:v>
                </c:pt>
                <c:pt idx="146">
                  <c:v>0.56280994014988439</c:v>
                </c:pt>
                <c:pt idx="147">
                  <c:v>0.55145607023584553</c:v>
                </c:pt>
                <c:pt idx="148">
                  <c:v>0.53962733216349501</c:v>
                </c:pt>
                <c:pt idx="149">
                  <c:v>0.52737431297006088</c:v>
                </c:pt>
                <c:pt idx="150">
                  <c:v>0.51474731254228334</c:v>
                </c:pt>
                <c:pt idx="151">
                  <c:v>0.50179606422692247</c:v>
                </c:pt>
                <c:pt idx="152">
                  <c:v>0.4885694754204723</c:v>
                </c:pt>
                <c:pt idx="153">
                  <c:v>0.47511538916199586</c:v>
                </c:pt>
                <c:pt idx="154">
                  <c:v>0.46148036746218801</c:v>
                </c:pt>
                <c:pt idx="155">
                  <c:v>0.44770949682503364</c:v>
                </c:pt>
                <c:pt idx="156">
                  <c:v>0.43384621615791463</c:v>
                </c:pt>
                <c:pt idx="157">
                  <c:v>0.41993216702405284</c:v>
                </c:pt>
                <c:pt idx="158">
                  <c:v>0.40600706596945874</c:v>
                </c:pt>
                <c:pt idx="159">
                  <c:v>0.39210859845592316</c:v>
                </c:pt>
                <c:pt idx="160">
                  <c:v>0.37827233375316305</c:v>
                </c:pt>
                <c:pt idx="161">
                  <c:v>0.36453165998703679</c:v>
                </c:pt>
                <c:pt idx="162">
                  <c:v>0.3509177384070083</c:v>
                </c:pt>
                <c:pt idx="163">
                  <c:v>0.33745947582425379</c:v>
                </c:pt>
                <c:pt idx="164">
                  <c:v>0.32418351408147161</c:v>
                </c:pt>
                <c:pt idx="165">
                  <c:v>0.31111423534561888</c:v>
                </c:pt>
                <c:pt idx="166">
                  <c:v>0.29827378196448634</c:v>
                </c:pt>
                <c:pt idx="167">
                  <c:v>0.28568208959591218</c:v>
                </c:pt>
                <c:pt idx="168">
                  <c:v>0.27335693230331276</c:v>
                </c:pt>
                <c:pt idx="169">
                  <c:v>0.26131397831134084</c:v>
                </c:pt>
                <c:pt idx="170">
                  <c:v>0.24956685512978422</c:v>
                </c:pt>
                <c:pt idx="171">
                  <c:v>0.23812722278032625</c:v>
                </c:pt>
                <c:pt idx="172">
                  <c:v>0.22700485389814665</c:v>
                </c:pt>
                <c:pt idx="173">
                  <c:v>0.2162077195271615</c:v>
                </c:pt>
                <c:pt idx="174">
                  <c:v>0.20574207948208378</c:v>
                </c:pt>
                <c:pt idx="175">
                  <c:v>0.19561257621153427</c:v>
                </c:pt>
                <c:pt idx="176">
                  <c:v>0.18582233116220059</c:v>
                </c:pt>
                <c:pt idx="177">
                  <c:v>0.17637304271385884</c:v>
                </c:pt>
                <c:pt idx="178">
                  <c:v>0.16726508482714014</c:v>
                </c:pt>
                <c:pt idx="179">
                  <c:v>0.15849760561972698</c:v>
                </c:pt>
                <c:pt idx="180">
                  <c:v>0.15006862516065811</c:v>
                </c:pt>
                <c:pt idx="181">
                  <c:v>0.14197513184635005</c:v>
                </c:pt>
                <c:pt idx="182">
                  <c:v>0.13421317679426337</c:v>
                </c:pt>
                <c:pt idx="183">
                  <c:v>0.12677796576101139</c:v>
                </c:pt>
                <c:pt idx="184">
                  <c:v>0.11966394815983593</c:v>
                </c:pt>
                <c:pt idx="185">
                  <c:v>0.11286490281765824</c:v>
                </c:pt>
                <c:pt idx="186">
                  <c:v>0.10637402017404715</c:v>
                </c:pt>
                <c:pt idx="187">
                  <c:v>0.10018398068257649</c:v>
                </c:pt>
                <c:pt idx="188">
                  <c:v>9.4287029229834035E-2</c:v>
                </c:pt>
                <c:pt idx="189">
                  <c:v>8.867504543765066E-2</c:v>
                </c:pt>
                <c:pt idx="190">
                  <c:v>8.3339609760621616E-2</c:v>
                </c:pt>
                <c:pt idx="191">
                  <c:v>7.8272065333326701E-2</c:v>
                </c:pt>
                <c:pt idx="192">
                  <c:v>7.3463575559843591E-2</c:v>
                </c:pt>
                <c:pt idx="193">
                  <c:v>6.8905177472272636E-2</c:v>
                </c:pt>
                <c:pt idx="194">
                  <c:v>6.458783091532988E-2</c:v>
                </c:pt>
                <c:pt idx="195">
                  <c:v>6.0502463640449672E-2</c:v>
                </c:pt>
                <c:pt idx="196">
                  <c:v>5.6640012415781031E-2</c:v>
                </c:pt>
                <c:pt idx="197">
                  <c:v>5.2991460277672153E-2</c:v>
                </c:pt>
                <c:pt idx="198">
                  <c:v>4.9547870065684708E-2</c:v>
                </c:pt>
                <c:pt idx="199">
                  <c:v>4.6300414396030456E-2</c:v>
                </c:pt>
                <c:pt idx="200">
                  <c:v>4.3240402238929623E-2</c:v>
                </c:pt>
                <c:pt idx="201">
                  <c:v>4.0359302272923059E-2</c:v>
                </c:pt>
                <c:pt idx="202">
                  <c:v>3.7648763194866743E-2</c:v>
                </c:pt>
                <c:pt idx="203">
                  <c:v>3.5100631167313129E-2</c:v>
                </c:pt>
                <c:pt idx="204">
                  <c:v>3.2706964586700374E-2</c:v>
                </c:pt>
                <c:pt idx="205">
                  <c:v>3.0460046355239384E-2</c:v>
                </c:pt>
                <c:pt idx="206">
                  <c:v>2.8352393837659827E-2</c:v>
                </c:pt>
                <c:pt idx="207">
                  <c:v>2.637676668098405E-2</c:v>
                </c:pt>
                <c:pt idx="208">
                  <c:v>2.4526172671142817E-2</c:v>
                </c:pt>
                <c:pt idx="209">
                  <c:v>2.2793871795245869E-2</c:v>
                </c:pt>
                <c:pt idx="210">
                  <c:v>2.1173378672306661E-2</c:v>
                </c:pt>
                <c:pt idx="211">
                  <c:v>1.9658463508762509E-2</c:v>
                </c:pt>
                <c:pt idx="212">
                  <c:v>1.8243151728006422E-2</c:v>
                </c:pt>
                <c:pt idx="213">
                  <c:v>1.6921722415803832E-2</c:v>
                </c:pt>
                <c:pt idx="214">
                  <c:v>1.5688705715749731E-2</c:v>
                </c:pt>
                <c:pt idx="215">
                  <c:v>1.4538879301138244E-2</c:v>
                </c:pt>
                <c:pt idx="216">
                  <c:v>1.3467264041676738E-2</c:v>
                </c:pt>
                <c:pt idx="217">
                  <c:v>1.2469118975627183E-2</c:v>
                </c:pt>
                <c:pt idx="218">
                  <c:v>1.153993569009985E-2</c:v>
                </c:pt>
                <c:pt idx="219">
                  <c:v>1.0675432204605642E-2</c:v>
                </c:pt>
                <c:pt idx="220">
                  <c:v>9.8715464454573031E-3</c:v>
                </c:pt>
                <c:pt idx="221">
                  <c:v>9.1244293912831186E-3</c:v>
                </c:pt>
                <c:pt idx="222">
                  <c:v>8.4304379630799932E-3</c:v>
                </c:pt>
                <c:pt idx="223">
                  <c:v>7.7861277252888571E-3</c:v>
                </c:pt>
                <c:pt idx="224">
                  <c:v>7.188245458205394E-3</c:v>
                </c:pt>
                <c:pt idx="225">
                  <c:v>6.6337216557908595E-3</c:v>
                </c:pt>
                <c:pt idx="226">
                  <c:v>6.119662997226401E-3</c:v>
                </c:pt>
                <c:pt idx="227">
                  <c:v>5.643344835236294E-3</c:v>
                </c:pt>
                <c:pt idx="228">
                  <c:v>5.202203739076915E-3</c:v>
                </c:pt>
                <c:pt idx="229">
                  <c:v>4.7938301252723739E-3</c:v>
                </c:pt>
                <c:pt idx="230">
                  <c:v>4.4159610050164529E-3</c:v>
                </c:pt>
                <c:pt idx="231">
                  <c:v>4.0664728728303208E-3</c:v>
                </c:pt>
                <c:pt idx="232">
                  <c:v>3.7433747575503769E-3</c:v>
                </c:pt>
                <c:pt idx="233">
                  <c:v>3.4448014531395861E-3</c:v>
                </c:pt>
                <c:pt idx="234">
                  <c:v>3.1690069437409411E-3</c:v>
                </c:pt>
                <c:pt idx="235">
                  <c:v>2.9143580345433739E-3</c:v>
                </c:pt>
                <c:pt idx="236">
                  <c:v>2.6793281974002428E-3</c:v>
                </c:pt>
                <c:pt idx="237">
                  <c:v>2.4624916378890383E-3</c:v>
                </c:pt>
                <c:pt idx="238">
                  <c:v>2.2625175883646933E-3</c:v>
                </c:pt>
                <c:pt idx="239">
                  <c:v>2.0781648296531404E-3</c:v>
                </c:pt>
                <c:pt idx="240">
                  <c:v>1.9082764425170425E-3</c:v>
                </c:pt>
                <c:pt idx="241">
                  <c:v>1.7517747884573857E-3</c:v>
                </c:pt>
                <c:pt idx="242">
                  <c:v>1.6076567181715789E-3</c:v>
                </c:pt>
                <c:pt idx="243">
                  <c:v>1.4749890048938129E-3</c:v>
                </c:pt>
                <c:pt idx="244">
                  <c:v>1.3529039989708365E-3</c:v>
                </c:pt>
                <c:pt idx="245">
                  <c:v>1.2405954990425436E-3</c:v>
                </c:pt>
                <c:pt idx="246">
                  <c:v>1.1373148347234383E-3</c:v>
                </c:pt>
                <c:pt idx="247">
                  <c:v>1.0423671549977566E-3</c:v>
                </c:pt>
                <c:pt idx="248">
                  <c:v>9.5510791610884153E-4</c:v>
                </c:pt>
                <c:pt idx="249">
                  <c:v>8.7493956242701537E-4</c:v>
                </c:pt>
                <c:pt idx="250">
                  <c:v>8.0130839343031429E-4</c:v>
                </c:pt>
                <c:pt idx="251">
                  <c:v>7.3370160980074626E-4</c:v>
                </c:pt>
                <c:pt idx="252">
                  <c:v>6.7164453147408425E-4</c:v>
                </c:pt>
                <c:pt idx="253">
                  <c:v>6.1469798046885973E-4</c:v>
                </c:pt>
                <c:pt idx="254">
                  <c:v>5.624558212255523E-4</c:v>
                </c:pt>
                <c:pt idx="255">
                  <c:v>5.1454265133926485E-4</c:v>
                </c:pt>
                <c:pt idx="256">
                  <c:v>4.70611635490971E-4</c:v>
                </c:pt>
                <c:pt idx="257">
                  <c:v>4.3034247566230995E-4</c:v>
                </c:pt>
                <c:pt idx="258">
                  <c:v>3.9343951070244625E-4</c:v>
                </c:pt>
                <c:pt idx="259">
                  <c:v>3.5962993857482017E-4</c:v>
                </c:pt>
                <c:pt idx="260">
                  <c:v>3.28662154759795E-4</c:v>
                </c:pt>
                <c:pt idx="261">
                  <c:v>3.0030420045796847E-4</c:v>
                </c:pt>
                <c:pt idx="262">
                  <c:v>2.7434231451880614E-4</c:v>
                </c:pt>
                <c:pt idx="263">
                  <c:v>2.5057958316743742E-4</c:v>
                </c:pt>
                <c:pt idx="264">
                  <c:v>2.2883468183295224E-4</c:v>
                </c:pt>
                <c:pt idx="265">
                  <c:v>2.0894070371082455E-4</c:v>
                </c:pt>
                <c:pt idx="266">
                  <c:v>1.9074406973736686E-4</c:v>
                </c:pt>
                <c:pt idx="267">
                  <c:v>1.7410351511100287E-4</c:v>
                </c:pt>
                <c:pt idx="268">
                  <c:v>1.5888914751572807E-4</c:v>
                </c:pt>
                <c:pt idx="269">
                  <c:v>1.4498157257669E-4</c:v>
                </c:pt>
                <c:pt idx="270">
                  <c:v>1.3227108226304525E-4</c:v>
                </c:pt>
                <c:pt idx="271">
                  <c:v>1.2065690211377613E-4</c:v>
                </c:pt>
                <c:pt idx="272">
                  <c:v>1.1004649347497339E-4</c:v>
                </c:pt>
                <c:pt idx="273">
                  <c:v>1.0035490710585036E-4</c:v>
                </c:pt>
                <c:pt idx="274">
                  <c:v>9.1504184634236282E-5</c:v>
                </c:pt>
                <c:pt idx="275">
                  <c:v>8.3422804720976895E-5</c:v>
                </c:pt>
                <c:pt idx="276">
                  <c:v>7.6045170772089281E-5</c:v>
                </c:pt>
                <c:pt idx="277">
                  <c:v>6.9311137379153356E-5</c:v>
                </c:pt>
                <c:pt idx="278">
                  <c:v>6.3165572767208454E-5</c:v>
                </c:pt>
                <c:pt idx="279">
                  <c:v>5.7557954685834216E-5</c:v>
                </c:pt>
                <c:pt idx="280">
                  <c:v>5.2441997405480312E-5</c:v>
                </c:pt>
                <c:pt idx="281">
                  <c:v>4.7775307546966188E-5</c:v>
                </c:pt>
                <c:pt idx="282">
                  <c:v>4.3519066673760569E-5</c:v>
                </c:pt>
                <c:pt idx="283">
                  <c:v>3.9637738696016879E-5</c:v>
                </c:pt>
                <c:pt idx="284">
                  <c:v>3.6098800262939024E-5</c:v>
                </c:pt>
                <c:pt idx="285">
                  <c:v>3.287249241883856E-5</c:v>
                </c:pt>
                <c:pt idx="286">
                  <c:v>2.9931591983467416E-5</c:v>
                </c:pt>
                <c:pt idx="287">
                  <c:v>2.7251201129559138E-5</c:v>
                </c:pt>
                <c:pt idx="288">
                  <c:v>2.4808553799270772E-5</c:v>
                </c:pt>
                <c:pt idx="289">
                  <c:v>2.2582837700003591E-5</c:v>
                </c:pt>
                <c:pt idx="290">
                  <c:v>2.0555030653009599E-5</c:v>
                </c:pt>
                <c:pt idx="291">
                  <c:v>1.870775019167324E-5</c:v>
                </c:pt>
                <c:pt idx="292">
                  <c:v>1.7025115450420607E-5</c:v>
                </c:pt>
                <c:pt idx="293">
                  <c:v>1.5492620253493945E-5</c:v>
                </c:pt>
                <c:pt idx="294">
                  <c:v>1.409701670385703E-5</c:v>
                </c:pt>
                <c:pt idx="295">
                  <c:v>1.2826208263790799E-5</c:v>
                </c:pt>
                <c:pt idx="296">
                  <c:v>1.1669151717998836E-5</c:v>
                </c:pt>
                <c:pt idx="297">
                  <c:v>1.0615767257747012E-5</c:v>
                </c:pt>
                <c:pt idx="298">
                  <c:v>9.6568560027673975E-6</c:v>
                </c:pt>
                <c:pt idx="299">
                  <c:v>8.7840244587641166E-6</c:v>
                </c:pt>
                <c:pt idx="300">
                  <c:v>7.9896152272511554E-6</c:v>
                </c:pt>
                <c:pt idx="301">
                  <c:v>7.2666436096228319E-6</c:v>
                </c:pt>
                <c:pt idx="302">
                  <c:v>6.6087394756959977E-6</c:v>
                </c:pt>
                <c:pt idx="303">
                  <c:v>6.0100940797855101E-6</c:v>
                </c:pt>
                <c:pt idx="304">
                  <c:v>5.465411379775867E-6</c:v>
                </c:pt>
                <c:pt idx="305">
                  <c:v>4.9698634640449182E-6</c:v>
                </c:pt>
                <c:pt idx="306">
                  <c:v>4.5190497939976709E-6</c:v>
                </c:pt>
                <c:pt idx="307">
                  <c:v>4.1089599246912795E-6</c:v>
                </c:pt>
                <c:pt idx="308">
                  <c:v>3.7359393989609996E-6</c:v>
                </c:pt>
                <c:pt idx="309">
                  <c:v>3.3966585763141938E-6</c:v>
                </c:pt>
                <c:pt idx="310">
                  <c:v>3.0880841455112743E-6</c:v>
                </c:pt>
                <c:pt idx="311">
                  <c:v>2.8074530821006839E-6</c:v>
                </c:pt>
                <c:pt idx="312">
                  <c:v>2.5522488656841324E-6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A33-4392-8B1F-32262E45F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valAx>
        <c:axId val="579807600"/>
        <c:scaling>
          <c:orientation val="minMax"/>
          <c:max val="6.8"/>
          <c:min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5.6353216600756636E-4"/>
          <c:y val="0.91084537478300598"/>
          <c:w val="0.99943646783399243"/>
          <c:h val="8.754617526387129E-2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'CCl3 Data'!$C$6:$C$187</c:f>
              <c:numCache>
                <c:formatCode>0.00</c:formatCode>
                <c:ptCount val="182"/>
                <c:pt idx="0">
                  <c:v>3.0657641418983701</c:v>
                </c:pt>
                <c:pt idx="1">
                  <c:v>3.1186653883029698</c:v>
                </c:pt>
                <c:pt idx="2">
                  <c:v>3.1715666347075699</c:v>
                </c:pt>
                <c:pt idx="3">
                  <c:v>3.2244678811121701</c:v>
                </c:pt>
                <c:pt idx="4">
                  <c:v>3.2773691275167698</c:v>
                </c:pt>
                <c:pt idx="5">
                  <c:v>3.3302703739213801</c:v>
                </c:pt>
                <c:pt idx="6">
                  <c:v>3.3831716203259798</c:v>
                </c:pt>
                <c:pt idx="7">
                  <c:v>3.43607286673058</c:v>
                </c:pt>
                <c:pt idx="8">
                  <c:v>3.4889741131351801</c:v>
                </c:pt>
                <c:pt idx="9">
                  <c:v>3.5418753595397798</c:v>
                </c:pt>
                <c:pt idx="10">
                  <c:v>3.5947766059443902</c:v>
                </c:pt>
                <c:pt idx="11">
                  <c:v>3.6476778523489899</c:v>
                </c:pt>
                <c:pt idx="12">
                  <c:v>3.70057909875359</c:v>
                </c:pt>
                <c:pt idx="13">
                  <c:v>3.7486711409395901</c:v>
                </c:pt>
                <c:pt idx="14">
                  <c:v>3.7871447746883899</c:v>
                </c:pt>
                <c:pt idx="15">
                  <c:v>3.8184046021092999</c:v>
                </c:pt>
                <c:pt idx="16">
                  <c:v>3.8448552253116</c:v>
                </c:pt>
                <c:pt idx="17">
                  <c:v>3.8689012464046</c:v>
                </c:pt>
                <c:pt idx="18">
                  <c:v>3.8905426653883</c:v>
                </c:pt>
                <c:pt idx="19">
                  <c:v>3.9097794822626999</c:v>
                </c:pt>
                <c:pt idx="20">
                  <c:v>3.9290162991370998</c:v>
                </c:pt>
                <c:pt idx="21">
                  <c:v>3.9458485139022001</c:v>
                </c:pt>
                <c:pt idx="22">
                  <c:v>3.960276126558</c:v>
                </c:pt>
                <c:pt idx="23">
                  <c:v>3.9747037392137998</c:v>
                </c:pt>
                <c:pt idx="24">
                  <c:v>3.9891313518696001</c:v>
                </c:pt>
                <c:pt idx="25">
                  <c:v>4.0035589645253999</c:v>
                </c:pt>
                <c:pt idx="26">
                  <c:v>4.0179865771812002</c:v>
                </c:pt>
                <c:pt idx="27">
                  <c:v>4.0324141898369996</c:v>
                </c:pt>
                <c:pt idx="28">
                  <c:v>4.0468418024927999</c:v>
                </c:pt>
                <c:pt idx="29">
                  <c:v>4.06126941514861</c:v>
                </c:pt>
                <c:pt idx="30">
                  <c:v>4.0756970278044102</c:v>
                </c:pt>
                <c:pt idx="31">
                  <c:v>4.0901246404602096</c:v>
                </c:pt>
                <c:pt idx="32">
                  <c:v>4.1045522531160099</c:v>
                </c:pt>
                <c:pt idx="33">
                  <c:v>4.1189798657718102</c:v>
                </c:pt>
                <c:pt idx="34">
                  <c:v>4.1334074784276096</c:v>
                </c:pt>
                <c:pt idx="35">
                  <c:v>4.1478350910834099</c:v>
                </c:pt>
                <c:pt idx="36">
                  <c:v>4.1622627037392101</c:v>
                </c:pt>
                <c:pt idx="37">
                  <c:v>4.1766903163950104</c:v>
                </c:pt>
                <c:pt idx="38">
                  <c:v>4.1911179290508098</c:v>
                </c:pt>
                <c:pt idx="39">
                  <c:v>4.2055455417066101</c:v>
                </c:pt>
                <c:pt idx="40">
                  <c:v>4.2199731543624104</c:v>
                </c:pt>
                <c:pt idx="41">
                  <c:v>4.2368053691275103</c:v>
                </c:pt>
                <c:pt idx="42">
                  <c:v>4.2560421860019098</c:v>
                </c:pt>
                <c:pt idx="43">
                  <c:v>4.2776836049856097</c:v>
                </c:pt>
                <c:pt idx="44">
                  <c:v>4.3089434324065197</c:v>
                </c:pt>
                <c:pt idx="45">
                  <c:v>4.3546308724832201</c:v>
                </c:pt>
                <c:pt idx="46">
                  <c:v>4.4003183125599197</c:v>
                </c:pt>
                <c:pt idx="47">
                  <c:v>4.4315781399808198</c:v>
                </c:pt>
                <c:pt idx="48">
                  <c:v>4.4532195589645198</c:v>
                </c:pt>
                <c:pt idx="49">
                  <c:v>4.4724563758389202</c:v>
                </c:pt>
                <c:pt idx="50">
                  <c:v>4.4892885906040201</c:v>
                </c:pt>
                <c:pt idx="51">
                  <c:v>4.5037162032598204</c:v>
                </c:pt>
                <c:pt idx="52">
                  <c:v>4.5181438159156198</c:v>
                </c:pt>
                <c:pt idx="53">
                  <c:v>4.53257142857142</c:v>
                </c:pt>
                <c:pt idx="54">
                  <c:v>4.5469990412272203</c:v>
                </c:pt>
                <c:pt idx="55">
                  <c:v>4.5614266538830197</c:v>
                </c:pt>
                <c:pt idx="56">
                  <c:v>4.5758542665388298</c:v>
                </c:pt>
                <c:pt idx="57">
                  <c:v>4.59028187919463</c:v>
                </c:pt>
                <c:pt idx="58">
                  <c:v>4.6047094918504303</c:v>
                </c:pt>
                <c:pt idx="59">
                  <c:v>4.6191371045062297</c:v>
                </c:pt>
                <c:pt idx="60">
                  <c:v>4.63356471716203</c:v>
                </c:pt>
                <c:pt idx="61">
                  <c:v>4.6479923298178303</c:v>
                </c:pt>
                <c:pt idx="62">
                  <c:v>4.6624199424736297</c:v>
                </c:pt>
                <c:pt idx="63">
                  <c:v>4.67684755512943</c:v>
                </c:pt>
                <c:pt idx="64">
                  <c:v>4.6912751677852302</c:v>
                </c:pt>
                <c:pt idx="65">
                  <c:v>4.7057027804410296</c:v>
                </c:pt>
                <c:pt idx="66">
                  <c:v>4.7201303930968299</c:v>
                </c:pt>
                <c:pt idx="67">
                  <c:v>4.7345580057526302</c:v>
                </c:pt>
                <c:pt idx="68">
                  <c:v>4.7489856184084296</c:v>
                </c:pt>
                <c:pt idx="69">
                  <c:v>4.7634132310642299</c:v>
                </c:pt>
                <c:pt idx="70">
                  <c:v>4.7778408437200302</c:v>
                </c:pt>
                <c:pt idx="71">
                  <c:v>4.79467305848513</c:v>
                </c:pt>
                <c:pt idx="72">
                  <c:v>4.8139098753595402</c:v>
                </c:pt>
                <c:pt idx="73">
                  <c:v>4.8331466922339397</c:v>
                </c:pt>
                <c:pt idx="74">
                  <c:v>4.8547881112176396</c:v>
                </c:pt>
                <c:pt idx="75">
                  <c:v>4.8812387344199397</c:v>
                </c:pt>
                <c:pt idx="76">
                  <c:v>4.9124985618408399</c:v>
                </c:pt>
                <c:pt idx="77">
                  <c:v>4.9509721955896397</c:v>
                </c:pt>
                <c:pt idx="78">
                  <c:v>4.9990642377756398</c:v>
                </c:pt>
                <c:pt idx="79">
                  <c:v>5.0519654841802399</c:v>
                </c:pt>
                <c:pt idx="80">
                  <c:v>5.1048667305848499</c:v>
                </c:pt>
                <c:pt idx="81">
                  <c:v>5.15776797698945</c:v>
                </c:pt>
                <c:pt idx="82">
                  <c:v>5.2106692233940501</c:v>
                </c:pt>
                <c:pt idx="83">
                  <c:v>5.2635704697986503</c:v>
                </c:pt>
                <c:pt idx="84">
                  <c:v>5.3164717162032602</c:v>
                </c:pt>
                <c:pt idx="85">
                  <c:v>5.3645637583892603</c:v>
                </c:pt>
                <c:pt idx="86">
                  <c:v>5.3910143815915603</c:v>
                </c:pt>
                <c:pt idx="87">
                  <c:v>5.4456332009313702</c:v>
                </c:pt>
                <c:pt idx="88">
                  <c:v>5.4799846596356598</c:v>
                </c:pt>
                <c:pt idx="89">
                  <c:v>5.51124448705656</c:v>
                </c:pt>
                <c:pt idx="90">
                  <c:v>5.5400997123681597</c:v>
                </c:pt>
                <c:pt idx="91">
                  <c:v>5.5665503355704704</c:v>
                </c:pt>
                <c:pt idx="92">
                  <c:v>5.59059635666347</c:v>
                </c:pt>
                <c:pt idx="93">
                  <c:v>5.6146423777564696</c:v>
                </c:pt>
                <c:pt idx="94">
                  <c:v>5.63868839884947</c:v>
                </c:pt>
                <c:pt idx="95">
                  <c:v>5.66032981783317</c:v>
                </c:pt>
                <c:pt idx="96">
                  <c:v>5.6795666347075704</c:v>
                </c:pt>
                <c:pt idx="97">
                  <c:v>5.6988034515819699</c:v>
                </c:pt>
                <c:pt idx="98">
                  <c:v>5.7180402684563703</c:v>
                </c:pt>
                <c:pt idx="99">
                  <c:v>5.7372770853307697</c:v>
                </c:pt>
                <c:pt idx="100">
                  <c:v>5.7565139022051701</c:v>
                </c:pt>
                <c:pt idx="101">
                  <c:v>5.7757507190795696</c:v>
                </c:pt>
                <c:pt idx="102">
                  <c:v>5.79498753595397</c:v>
                </c:pt>
                <c:pt idx="103">
                  <c:v>5.8118197507190796</c:v>
                </c:pt>
                <c:pt idx="104">
                  <c:v>5.8286519654841804</c:v>
                </c:pt>
                <c:pt idx="105">
                  <c:v>5.8478887823585799</c:v>
                </c:pt>
                <c:pt idx="106">
                  <c:v>5.8671255992329803</c:v>
                </c:pt>
                <c:pt idx="107">
                  <c:v>5.8863624161073798</c:v>
                </c:pt>
                <c:pt idx="108">
                  <c:v>5.9055992329817801</c:v>
                </c:pt>
                <c:pt idx="109">
                  <c:v>5.9248360498561796</c:v>
                </c:pt>
                <c:pt idx="110">
                  <c:v>5.94407286673058</c:v>
                </c:pt>
                <c:pt idx="111">
                  <c:v>5.9633096836049804</c:v>
                </c:pt>
                <c:pt idx="112">
                  <c:v>5.9825465004793799</c:v>
                </c:pt>
                <c:pt idx="113">
                  <c:v>6.0017833173537802</c:v>
                </c:pt>
                <c:pt idx="114">
                  <c:v>6.0210201342281797</c:v>
                </c:pt>
                <c:pt idx="115">
                  <c:v>6.0426615532118797</c:v>
                </c:pt>
                <c:pt idx="116">
                  <c:v>6.0667075743048899</c:v>
                </c:pt>
                <c:pt idx="117">
                  <c:v>6.0907535953978904</c:v>
                </c:pt>
                <c:pt idx="118">
                  <c:v>6.1172042186001896</c:v>
                </c:pt>
                <c:pt idx="119">
                  <c:v>6.1484640460210898</c:v>
                </c:pt>
              </c:numCache>
            </c:numRef>
          </c:xVal>
          <c:yVal>
            <c:numRef>
              <c:f>'CCl3 Data'!$E$6:$E$187</c:f>
              <c:numCache>
                <c:formatCode>0.00</c:formatCode>
                <c:ptCount val="182"/>
                <c:pt idx="0">
                  <c:v>1.8021787053277491E-3</c:v>
                </c:pt>
                <c:pt idx="1">
                  <c:v>1.8021787053277491E-3</c:v>
                </c:pt>
                <c:pt idx="2">
                  <c:v>1.8021787053277491E-3</c:v>
                </c:pt>
                <c:pt idx="3">
                  <c:v>1.2185185564433955E-3</c:v>
                </c:pt>
                <c:pt idx="4">
                  <c:v>1.8021787053277491E-3</c:v>
                </c:pt>
                <c:pt idx="5">
                  <c:v>1.8021787053277491E-3</c:v>
                </c:pt>
                <c:pt idx="6">
                  <c:v>1.8021787053277491E-3</c:v>
                </c:pt>
                <c:pt idx="7">
                  <c:v>2.4831155456930911E-3</c:v>
                </c:pt>
                <c:pt idx="8">
                  <c:v>4.5259260667889168E-3</c:v>
                </c:pt>
                <c:pt idx="9">
                  <c:v>7.930610268615447E-3</c:v>
                </c:pt>
                <c:pt idx="10">
                  <c:v>1.3961765140422144E-2</c:v>
                </c:pt>
                <c:pt idx="11">
                  <c:v>2.3883987671459311E-2</c:v>
                </c:pt>
                <c:pt idx="12">
                  <c:v>4.0031918457264823E-2</c:v>
                </c:pt>
                <c:pt idx="13">
                  <c:v>6.1843514391505559E-2</c:v>
                </c:pt>
                <c:pt idx="14">
                  <c:v>8.5265579995816312E-2</c:v>
                </c:pt>
                <c:pt idx="15">
                  <c:v>0.10969824233939962</c:v>
                </c:pt>
                <c:pt idx="16">
                  <c:v>0.13427357716382116</c:v>
                </c:pt>
                <c:pt idx="17">
                  <c:v>0.15995462371474078</c:v>
                </c:pt>
                <c:pt idx="18">
                  <c:v>0.1858496789869182</c:v>
                </c:pt>
                <c:pt idx="19">
                  <c:v>0.21046068193154929</c:v>
                </c:pt>
                <c:pt idx="20">
                  <c:v>0.23881683749818852</c:v>
                </c:pt>
                <c:pt idx="21">
                  <c:v>0.26431954344806058</c:v>
                </c:pt>
                <c:pt idx="22">
                  <c:v>0.28786050278640291</c:v>
                </c:pt>
                <c:pt idx="23">
                  <c:v>0.31211482452893841</c:v>
                </c:pt>
                <c:pt idx="24">
                  <c:v>0.33815255228195384</c:v>
                </c:pt>
                <c:pt idx="25">
                  <c:v>0.36490364243916246</c:v>
                </c:pt>
                <c:pt idx="26">
                  <c:v>0.3920114137984666</c:v>
                </c:pt>
                <c:pt idx="27">
                  <c:v>0.4205459099661551</c:v>
                </c:pt>
                <c:pt idx="28">
                  <c:v>0.44979376853803471</c:v>
                </c:pt>
                <c:pt idx="29">
                  <c:v>0.47904162710991638</c:v>
                </c:pt>
                <c:pt idx="30">
                  <c:v>0.50935952928808481</c:v>
                </c:pt>
                <c:pt idx="31">
                  <c:v>0.5393207502641576</c:v>
                </c:pt>
                <c:pt idx="32">
                  <c:v>0.56928197124023039</c:v>
                </c:pt>
                <c:pt idx="33">
                  <c:v>0.59995655462049646</c:v>
                </c:pt>
                <c:pt idx="34">
                  <c:v>0.62956109439447161</c:v>
                </c:pt>
                <c:pt idx="35">
                  <c:v>0.65880895296635333</c:v>
                </c:pt>
                <c:pt idx="36">
                  <c:v>0.68734344913404177</c:v>
                </c:pt>
                <c:pt idx="37">
                  <c:v>0.71480790169544151</c:v>
                </c:pt>
                <c:pt idx="38">
                  <c:v>0.74155899185265017</c:v>
                </c:pt>
                <c:pt idx="39">
                  <c:v>0.76688335720147227</c:v>
                </c:pt>
                <c:pt idx="40">
                  <c:v>0.79078099774191235</c:v>
                </c:pt>
                <c:pt idx="41">
                  <c:v>0.81583785218916383</c:v>
                </c:pt>
                <c:pt idx="42">
                  <c:v>0.8417864096416543</c:v>
                </c:pt>
                <c:pt idx="43">
                  <c:v>0.86596939514377125</c:v>
                </c:pt>
                <c:pt idx="44">
                  <c:v>0.89154343733406194</c:v>
                </c:pt>
                <c:pt idx="45">
                  <c:v>0.90637813278487767</c:v>
                </c:pt>
                <c:pt idx="46">
                  <c:v>0.89528858995607152</c:v>
                </c:pt>
                <c:pt idx="47">
                  <c:v>0.87260366550275781</c:v>
                </c:pt>
                <c:pt idx="48">
                  <c:v>0.84954422578724631</c:v>
                </c:pt>
                <c:pt idx="49">
                  <c:v>0.82546824464575852</c:v>
                </c:pt>
                <c:pt idx="50">
                  <c:v>0.80041139019850693</c:v>
                </c:pt>
                <c:pt idx="51">
                  <c:v>0.77758379326435578</c:v>
                </c:pt>
                <c:pt idx="52">
                  <c:v>0.75368615272391792</c:v>
                </c:pt>
                <c:pt idx="53">
                  <c:v>0.72693506256670926</c:v>
                </c:pt>
                <c:pt idx="54">
                  <c:v>0.7001839724095007</c:v>
                </c:pt>
                <c:pt idx="55">
                  <c:v>0.67200615744390979</c:v>
                </c:pt>
                <c:pt idx="56">
                  <c:v>0.64311498007412371</c:v>
                </c:pt>
                <c:pt idx="57">
                  <c:v>0.61351044030014845</c:v>
                </c:pt>
                <c:pt idx="58">
                  <c:v>0.58354921932407566</c:v>
                </c:pt>
                <c:pt idx="59">
                  <c:v>0.55323131714590523</c:v>
                </c:pt>
                <c:pt idx="60">
                  <c:v>0.52327009616983244</c:v>
                </c:pt>
                <c:pt idx="61">
                  <c:v>0.49295219399166407</c:v>
                </c:pt>
                <c:pt idx="62">
                  <c:v>0.46370433541978234</c:v>
                </c:pt>
                <c:pt idx="63">
                  <c:v>0.43481315804999832</c:v>
                </c:pt>
                <c:pt idx="64">
                  <c:v>0.4055652994781187</c:v>
                </c:pt>
                <c:pt idx="65">
                  <c:v>0.37810084691671897</c:v>
                </c:pt>
                <c:pt idx="66">
                  <c:v>0.35099307555741482</c:v>
                </c:pt>
                <c:pt idx="67">
                  <c:v>0.32602539141068604</c:v>
                </c:pt>
                <c:pt idx="68">
                  <c:v>0.30034434485976619</c:v>
                </c:pt>
                <c:pt idx="69">
                  <c:v>0.27680338552142386</c:v>
                </c:pt>
                <c:pt idx="70">
                  <c:v>0.25433246978937035</c:v>
                </c:pt>
                <c:pt idx="71">
                  <c:v>0.22918644504159383</c:v>
                </c:pt>
                <c:pt idx="72">
                  <c:v>0.20377290939224735</c:v>
                </c:pt>
                <c:pt idx="73">
                  <c:v>0.17916190644761604</c:v>
                </c:pt>
                <c:pt idx="74">
                  <c:v>0.15524643184707235</c:v>
                </c:pt>
                <c:pt idx="75">
                  <c:v>0.12913736785363739</c:v>
                </c:pt>
                <c:pt idx="76">
                  <c:v>0.10376204804737174</c:v>
                </c:pt>
                <c:pt idx="77">
                  <c:v>7.9677574496310813E-2</c:v>
                </c:pt>
                <c:pt idx="78">
                  <c:v>5.9292703370454607E-2</c:v>
                </c:pt>
                <c:pt idx="79">
                  <c:v>4.7133116935359987E-2</c:v>
                </c:pt>
                <c:pt idx="80">
                  <c:v>4.4214816190937228E-2</c:v>
                </c:pt>
                <c:pt idx="81">
                  <c:v>4.9078650764974946E-2</c:v>
                </c:pt>
                <c:pt idx="82">
                  <c:v>5.9973640210819697E-2</c:v>
                </c:pt>
                <c:pt idx="83">
                  <c:v>7.6121570996625421E-2</c:v>
                </c:pt>
                <c:pt idx="84">
                  <c:v>9.7036059664987892E-2</c:v>
                </c:pt>
                <c:pt idx="85">
                  <c:v>0.12069591273736283</c:v>
                </c:pt>
                <c:pt idx="86">
                  <c:v>0.13662767309765558</c:v>
                </c:pt>
                <c:pt idx="87">
                  <c:v>0.16964616152026646</c:v>
                </c:pt>
                <c:pt idx="88">
                  <c:v>0.1933399842309364</c:v>
                </c:pt>
                <c:pt idx="89">
                  <c:v>0.21777264657451928</c:v>
                </c:pt>
                <c:pt idx="90">
                  <c:v>0.24149194651390937</c:v>
                </c:pt>
                <c:pt idx="91">
                  <c:v>0.26567493201602621</c:v>
                </c:pt>
                <c:pt idx="92">
                  <c:v>0.28921589135436854</c:v>
                </c:pt>
                <c:pt idx="93">
                  <c:v>0.31404090302025783</c:v>
                </c:pt>
                <c:pt idx="94">
                  <c:v>0.34036397573495009</c:v>
                </c:pt>
                <c:pt idx="95">
                  <c:v>0.36508198304021022</c:v>
                </c:pt>
                <c:pt idx="96">
                  <c:v>0.38835543147698198</c:v>
                </c:pt>
                <c:pt idx="97">
                  <c:v>0.41296643442161307</c:v>
                </c:pt>
                <c:pt idx="98">
                  <c:v>0.43730992646467137</c:v>
                </c:pt>
                <c:pt idx="99">
                  <c:v>0.46459603842502334</c:v>
                </c:pt>
                <c:pt idx="100">
                  <c:v>0.49027708497594319</c:v>
                </c:pt>
                <c:pt idx="101">
                  <c:v>0.51756319693629516</c:v>
                </c:pt>
                <c:pt idx="102">
                  <c:v>0.54511681979821991</c:v>
                </c:pt>
                <c:pt idx="103">
                  <c:v>0.56999533364442356</c:v>
                </c:pt>
                <c:pt idx="104">
                  <c:v>0.59514135839219806</c:v>
                </c:pt>
                <c:pt idx="105">
                  <c:v>0.62430004666355476</c:v>
                </c:pt>
                <c:pt idx="106">
                  <c:v>0.65265620223019549</c:v>
                </c:pt>
                <c:pt idx="107">
                  <c:v>0.68208240140312282</c:v>
                </c:pt>
                <c:pt idx="108">
                  <c:v>0.71043855696976366</c:v>
                </c:pt>
                <c:pt idx="109">
                  <c:v>0.73879471253640427</c:v>
                </c:pt>
                <c:pt idx="110">
                  <c:v>0.76688335720147227</c:v>
                </c:pt>
                <c:pt idx="111">
                  <c:v>0.79470449096496965</c:v>
                </c:pt>
                <c:pt idx="112">
                  <c:v>0.8203855375158895</c:v>
                </c:pt>
                <c:pt idx="113">
                  <c:v>0.84633409496837997</c:v>
                </c:pt>
                <c:pt idx="114">
                  <c:v>0.87094509791301111</c:v>
                </c:pt>
                <c:pt idx="115">
                  <c:v>0.89742867716864694</c:v>
                </c:pt>
                <c:pt idx="116">
                  <c:v>0.9246077847683698</c:v>
                </c:pt>
                <c:pt idx="117">
                  <c:v>0.94986081387677546</c:v>
                </c:pt>
                <c:pt idx="118">
                  <c:v>0.9753635198266476</c:v>
                </c:pt>
                <c:pt idx="1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01-45F6-AE5A-04EFBA5F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0"/>
          <c:order val="2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'CCl3 Data'!$F$7:$F$50</c:f>
              <c:numCache>
                <c:formatCode>General</c:formatCode>
                <c:ptCount val="44"/>
                <c:pt idx="0">
                  <c:v>3.7759287498873002</c:v>
                </c:pt>
                <c:pt idx="1">
                  <c:v>3.7761287498873002</c:v>
                </c:pt>
                <c:pt idx="2">
                  <c:v>4.3396285791727998</c:v>
                </c:pt>
                <c:pt idx="3">
                  <c:v>4.3398285791728002</c:v>
                </c:pt>
                <c:pt idx="4">
                  <c:v>4.3400285791728006</c:v>
                </c:pt>
                <c:pt idx="5">
                  <c:v>4.4171628343488996</c:v>
                </c:pt>
                <c:pt idx="6">
                  <c:v>4.4173628343489</c:v>
                </c:pt>
                <c:pt idx="7">
                  <c:v>4.4175628343489004</c:v>
                </c:pt>
                <c:pt idx="8">
                  <c:v>4.4409614044762993</c:v>
                </c:pt>
                <c:pt idx="9">
                  <c:v>4.4411614044762997</c:v>
                </c:pt>
                <c:pt idx="10">
                  <c:v>4.4413614044763001</c:v>
                </c:pt>
                <c:pt idx="11">
                  <c:v>5.4322437668425998</c:v>
                </c:pt>
                <c:pt idx="12">
                  <c:v>5.4324437668426002</c:v>
                </c:pt>
                <c:pt idx="13">
                  <c:v>5.4326437668426006</c:v>
                </c:pt>
                <c:pt idx="14">
                  <c:v>5.5578406079119995</c:v>
                </c:pt>
                <c:pt idx="15">
                  <c:v>5.5580406079119999</c:v>
                </c:pt>
                <c:pt idx="16">
                  <c:v>5.5582406079120004</c:v>
                </c:pt>
                <c:pt idx="17">
                  <c:v>5.7816831471711998</c:v>
                </c:pt>
                <c:pt idx="18">
                  <c:v>5.7818831471712002</c:v>
                </c:pt>
                <c:pt idx="19">
                  <c:v>5.7820831471712006</c:v>
                </c:pt>
                <c:pt idx="20">
                  <c:v>5.8363834554035998</c:v>
                </c:pt>
                <c:pt idx="21">
                  <c:v>5.8365834554036002</c:v>
                </c:pt>
                <c:pt idx="22">
                  <c:v>5.8367834554036007</c:v>
                </c:pt>
                <c:pt idx="23">
                  <c:v>6.0571366425026998</c:v>
                </c:pt>
                <c:pt idx="24">
                  <c:v>6.0573366425027002</c:v>
                </c:pt>
                <c:pt idx="25">
                  <c:v>6.0575366425027006</c:v>
                </c:pt>
                <c:pt idx="26">
                  <c:v>6.1539218848083994</c:v>
                </c:pt>
                <c:pt idx="27">
                  <c:v>6.1541218848083998</c:v>
                </c:pt>
                <c:pt idx="28">
                  <c:v>6.1543218848084003</c:v>
                </c:pt>
              </c:numCache>
            </c:numRef>
          </c:xVal>
          <c:yVal>
            <c:numRef>
              <c:f>'CCl3 Data'!$H$7:$H$50</c:f>
              <c:numCache>
                <c:formatCode>0.00E+00</c:formatCode>
                <c:ptCount val="44"/>
                <c:pt idx="0">
                  <c:v>3.6870136952776898E-6</c:v>
                </c:pt>
                <c:pt idx="1">
                  <c:v>0</c:v>
                </c:pt>
                <c:pt idx="2">
                  <c:v>0</c:v>
                </c:pt>
                <c:pt idx="3">
                  <c:v>0.70339241912508199</c:v>
                </c:pt>
                <c:pt idx="4">
                  <c:v>0</c:v>
                </c:pt>
                <c:pt idx="5">
                  <c:v>0</c:v>
                </c:pt>
                <c:pt idx="6">
                  <c:v>0.21244332671162566</c:v>
                </c:pt>
                <c:pt idx="7">
                  <c:v>0</c:v>
                </c:pt>
                <c:pt idx="8">
                  <c:v>0</c:v>
                </c:pt>
                <c:pt idx="9">
                  <c:v>1.0673017859637035E-3</c:v>
                </c:pt>
                <c:pt idx="10">
                  <c:v>0</c:v>
                </c:pt>
                <c:pt idx="11">
                  <c:v>0</c:v>
                </c:pt>
                <c:pt idx="12">
                  <c:v>6.9514492307218524E-3</c:v>
                </c:pt>
                <c:pt idx="13">
                  <c:v>0</c:v>
                </c:pt>
                <c:pt idx="14">
                  <c:v>0</c:v>
                </c:pt>
                <c:pt idx="15">
                  <c:v>9.6829233257125003E-2</c:v>
                </c:pt>
                <c:pt idx="16">
                  <c:v>0</c:v>
                </c:pt>
                <c:pt idx="17">
                  <c:v>0</c:v>
                </c:pt>
                <c:pt idx="18">
                  <c:v>2.1009310111293918E-2</c:v>
                </c:pt>
                <c:pt idx="19">
                  <c:v>0</c:v>
                </c:pt>
                <c:pt idx="20">
                  <c:v>0</c:v>
                </c:pt>
                <c:pt idx="21">
                  <c:v>8.7170277268624738E-2</c:v>
                </c:pt>
                <c:pt idx="22">
                  <c:v>0</c:v>
                </c:pt>
                <c:pt idx="23">
                  <c:v>0</c:v>
                </c:pt>
                <c:pt idx="24">
                  <c:v>0.54772285245023256</c:v>
                </c:pt>
                <c:pt idx="25">
                  <c:v>0</c:v>
                </c:pt>
                <c:pt idx="26">
                  <c:v>0</c:v>
                </c:pt>
                <c:pt idx="27">
                  <c:v>1.0863002837248541E-3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01-45F6-AE5A-04EFBA5F8D12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'CCl3 Data'!$O$5:$O$295</c:f>
              <c:numCache>
                <c:formatCode>General</c:formatCode>
                <c:ptCount val="291"/>
                <c:pt idx="0">
                  <c:v>6.2935908843639083</c:v>
                </c:pt>
                <c:pt idx="1">
                  <c:v>6.2713070521987353</c:v>
                </c:pt>
                <c:pt idx="2">
                  <c:v>6.2491804648169849</c:v>
                </c:pt>
                <c:pt idx="3">
                  <c:v>6.2272094636850328</c:v>
                </c:pt>
                <c:pt idx="4">
                  <c:v>6.2053924135119614</c:v>
                </c:pt>
                <c:pt idx="5">
                  <c:v>6.1837277018438401</c:v>
                </c:pt>
                <c:pt idx="6">
                  <c:v>6.1622137386664511</c:v>
                </c:pt>
                <c:pt idx="7">
                  <c:v>6.1408489560162947</c:v>
                </c:pt>
                <c:pt idx="8">
                  <c:v>6.1196318075996539</c:v>
                </c:pt>
                <c:pt idx="9">
                  <c:v>6.0985607684195271</c:v>
                </c:pt>
                <c:pt idx="10">
                  <c:v>6.077634334410245</c:v>
                </c:pt>
                <c:pt idx="11">
                  <c:v>6.0568510220795799</c:v>
                </c:pt>
                <c:pt idx="12">
                  <c:v>6.036209368158179</c:v>
                </c:pt>
                <c:pt idx="13">
                  <c:v>6.0157079292561377</c:v>
                </c:pt>
                <c:pt idx="14">
                  <c:v>5.9953452815265464</c:v>
                </c:pt>
                <c:pt idx="15">
                  <c:v>5.9751200203358552</c:v>
                </c:pt>
                <c:pt idx="16">
                  <c:v>5.9550307599408745</c:v>
                </c:pt>
                <c:pt idx="17">
                  <c:v>5.9350761331722826</c:v>
                </c:pt>
                <c:pt idx="18">
                  <c:v>5.9152547911244753</c:v>
                </c:pt>
                <c:pt idx="19">
                  <c:v>5.8955654028515925</c:v>
                </c:pt>
                <c:pt idx="20">
                  <c:v>5.8760066550696202</c:v>
                </c:pt>
                <c:pt idx="21">
                  <c:v>5.8565772518643833</c:v>
                </c:pt>
                <c:pt idx="22">
                  <c:v>5.8372759144053195</c:v>
                </c:pt>
                <c:pt idx="23">
                  <c:v>5.8181013806648991</c:v>
                </c:pt>
                <c:pt idx="24">
                  <c:v>5.799052405143545</c:v>
                </c:pt>
                <c:pt idx="25">
                  <c:v>5.7801277585999529</c:v>
                </c:pt>
                <c:pt idx="26">
                  <c:v>5.7613262277866637</c:v>
                </c:pt>
                <c:pt idx="27">
                  <c:v>5.7426466151907825</c:v>
                </c:pt>
                <c:pt idx="28">
                  <c:v>5.7240877387797324</c:v>
                </c:pt>
                <c:pt idx="29">
                  <c:v>5.7056484317519089</c:v>
                </c:pt>
                <c:pt idx="30">
                  <c:v>5.6873275422921559</c:v>
                </c:pt>
                <c:pt idx="31">
                  <c:v>5.6691239333319157</c:v>
                </c:pt>
                <c:pt idx="32">
                  <c:v>5.6510364823139918</c:v>
                </c:pt>
                <c:pt idx="33">
                  <c:v>5.6330640809617902</c:v>
                </c:pt>
                <c:pt idx="34">
                  <c:v>5.6152056350529431</c:v>
                </c:pt>
                <c:pt idx="35">
                  <c:v>5.5974600641972456</c:v>
                </c:pt>
                <c:pt idx="36">
                  <c:v>5.579826301618767</c:v>
                </c:pt>
                <c:pt idx="37">
                  <c:v>5.5623032939420813</c:v>
                </c:pt>
                <c:pt idx="38">
                  <c:v>5.5448900009825133</c:v>
                </c:pt>
                <c:pt idx="39">
                  <c:v>5.5275853955403029</c:v>
                </c:pt>
                <c:pt idx="40">
                  <c:v>5.5103884631986215</c:v>
                </c:pt>
                <c:pt idx="41">
                  <c:v>5.4932982021253434</c:v>
                </c:pt>
                <c:pt idx="42">
                  <c:v>5.4763136228784886</c:v>
                </c:pt>
                <c:pt idx="43">
                  <c:v>5.4594337482152797</c:v>
                </c:pt>
                <c:pt idx="44">
                  <c:v>5.4426576129046964</c:v>
                </c:pt>
                <c:pt idx="45">
                  <c:v>5.4259842635435005</c:v>
                </c:pt>
                <c:pt idx="46">
                  <c:v>5.4094127583756109</c:v>
                </c:pt>
                <c:pt idx="47">
                  <c:v>5.3929421671147884</c:v>
                </c:pt>
                <c:pt idx="48">
                  <c:v>5.3765715707705546</c:v>
                </c:pt>
                <c:pt idx="49">
                  <c:v>5.3603000614772585</c:v>
                </c:pt>
                <c:pt idx="50">
                  <c:v>5.3441267423262495</c:v>
                </c:pt>
                <c:pt idx="51">
                  <c:v>5.3280507272010746</c:v>
                </c:pt>
                <c:pt idx="52">
                  <c:v>5.3120711406156378</c:v>
                </c:pt>
                <c:pt idx="53">
                  <c:v>5.2961871175552755</c:v>
                </c:pt>
                <c:pt idx="54">
                  <c:v>5.2803978033206551</c:v>
                </c:pt>
                <c:pt idx="55">
                  <c:v>5.2647023533744797</c:v>
                </c:pt>
                <c:pt idx="56">
                  <c:v>5.2490999331908972</c:v>
                </c:pt>
                <c:pt idx="57">
                  <c:v>5.2335897181075977</c:v>
                </c:pt>
                <c:pt idx="58">
                  <c:v>5.2181708931805133</c:v>
                </c:pt>
                <c:pt idx="59">
                  <c:v>5.2028426530410821</c:v>
                </c:pt>
                <c:pt idx="60">
                  <c:v>5.1876042017560247</c:v>
                </c:pt>
                <c:pt idx="61">
                  <c:v>5.1724547526895703</c:v>
                </c:pt>
                <c:pt idx="62">
                  <c:v>5.1573935283680941</c:v>
                </c:pt>
                <c:pt idx="63">
                  <c:v>5.1424197603471171</c:v>
                </c:pt>
                <c:pt idx="64">
                  <c:v>5.1275326890806028</c:v>
                </c:pt>
                <c:pt idx="65">
                  <c:v>5.1127315637925355</c:v>
                </c:pt>
                <c:pt idx="66">
                  <c:v>5.098015642350699</c:v>
                </c:pt>
                <c:pt idx="67">
                  <c:v>5.0833841911426401</c:v>
                </c:pt>
                <c:pt idx="68">
                  <c:v>5.0688364849537608</c:v>
                </c:pt>
                <c:pt idx="69">
                  <c:v>5.0543718068474925</c:v>
                </c:pt>
                <c:pt idx="70">
                  <c:v>5.0399894480475202</c:v>
                </c:pt>
                <c:pt idx="71">
                  <c:v>5.0256887078220105</c:v>
                </c:pt>
                <c:pt idx="72">
                  <c:v>5.0114688933698055</c:v>
                </c:pt>
                <c:pt idx="73">
                  <c:v>4.9973293197085447</c:v>
                </c:pt>
                <c:pt idx="74">
                  <c:v>4.9832693095646698</c:v>
                </c:pt>
                <c:pt idx="75">
                  <c:v>4.9692881932652906</c:v>
                </c:pt>
                <c:pt idx="76">
                  <c:v>4.955385308631854</c:v>
                </c:pt>
                <c:pt idx="77">
                  <c:v>4.9415600008756071</c:v>
                </c:pt>
                <c:pt idx="78">
                  <c:v>4.9278116224947928</c:v>
                </c:pt>
                <c:pt idx="79">
                  <c:v>4.9141395331735627</c:v>
                </c:pt>
                <c:pt idx="80">
                  <c:v>4.9005430996825687</c:v>
                </c:pt>
                <c:pt idx="81">
                  <c:v>4.8870216957811978</c:v>
                </c:pt>
                <c:pt idx="82">
                  <c:v>4.8735747021214229</c:v>
                </c:pt>
                <c:pt idx="83">
                  <c:v>4.860201506153234</c:v>
                </c:pt>
                <c:pt idx="84">
                  <c:v>4.846901502031626</c:v>
                </c:pt>
                <c:pt idx="85">
                  <c:v>4.8336740905251068</c:v>
                </c:pt>
                <c:pt idx="86">
                  <c:v>4.8205186789256995</c:v>
                </c:pt>
                <c:pt idx="87">
                  <c:v>4.8074346809604114</c:v>
                </c:pt>
                <c:pt idx="88">
                  <c:v>4.7944215167041371</c:v>
                </c:pt>
                <c:pt idx="89">
                  <c:v>4.7814786124939834</c:v>
                </c:pt>
                <c:pt idx="90">
                  <c:v>4.7686054008449617</c:v>
                </c:pt>
                <c:pt idx="91">
                  <c:v>4.7558013203670502</c:v>
                </c:pt>
                <c:pt idx="92">
                  <c:v>4.7430658156835888</c:v>
                </c:pt>
                <c:pt idx="93">
                  <c:v>4.7303983373509721</c:v>
                </c:pt>
                <c:pt idx="94">
                  <c:v>4.7177983417796421</c:v>
                </c:pt>
                <c:pt idx="95">
                  <c:v>4.7052652911563184</c:v>
                </c:pt>
                <c:pt idx="96">
                  <c:v>4.692798653367487</c:v>
                </c:pt>
                <c:pt idx="97">
                  <c:v>4.6803979019240849</c:v>
                </c:pt>
                <c:pt idx="98">
                  <c:v>4.6680625158873861</c:v>
                </c:pt>
                <c:pt idx="99">
                  <c:v>4.6557919797960565</c:v>
                </c:pt>
                <c:pt idx="100">
                  <c:v>4.6435857835943439</c:v>
                </c:pt>
                <c:pt idx="101">
                  <c:v>4.6314434225614116</c:v>
                </c:pt>
                <c:pt idx="102">
                  <c:v>4.6193643972417657</c:v>
                </c:pt>
                <c:pt idx="103">
                  <c:v>4.607348213376774</c:v>
                </c:pt>
                <c:pt idx="104">
                  <c:v>4.5953943818372496</c:v>
                </c:pt>
                <c:pt idx="105">
                  <c:v>4.583502418557079</c:v>
                </c:pt>
                <c:pt idx="106">
                  <c:v>4.5716718444678834</c:v>
                </c:pt>
                <c:pt idx="107">
                  <c:v>4.559902185434682</c:v>
                </c:pt>
                <c:pt idx="108">
                  <c:v>4.5481929721925525</c:v>
                </c:pt>
                <c:pt idx="109">
                  <c:v>4.5365437402842659</c:v>
                </c:pt>
                <c:pt idx="110">
                  <c:v>4.5249540299988684</c:v>
                </c:pt>
                <c:pt idx="111">
                  <c:v>4.5134233863112119</c:v>
                </c:pt>
                <c:pt idx="112">
                  <c:v>4.5019513588224038</c:v>
                </c:pt>
                <c:pt idx="113">
                  <c:v>4.4905375017011586</c:v>
                </c:pt>
                <c:pt idx="114">
                  <c:v>4.4791813736260471</c:v>
                </c:pt>
                <c:pt idx="115">
                  <c:v>4.4678825377286122</c:v>
                </c:pt>
                <c:pt idx="116">
                  <c:v>4.4566405615373474</c:v>
                </c:pt>
                <c:pt idx="117">
                  <c:v>4.4454550169225167</c:v>
                </c:pt>
                <c:pt idx="118">
                  <c:v>4.4343254800418093</c:v>
                </c:pt>
                <c:pt idx="119">
                  <c:v>4.423251531286799</c:v>
                </c:pt>
                <c:pt idx="120">
                  <c:v>4.412232755230213</c:v>
                </c:pt>
                <c:pt idx="121">
                  <c:v>4.401268740573979</c:v>
                </c:pt>
                <c:pt idx="122">
                  <c:v>4.3903590800980528</c:v>
                </c:pt>
                <c:pt idx="123">
                  <c:v>4.3795033706099957</c:v>
                </c:pt>
                <c:pt idx="124">
                  <c:v>4.3687012128953135</c:v>
                </c:pt>
                <c:pt idx="125">
                  <c:v>4.3579522116685059</c:v>
                </c:pt>
                <c:pt idx="126">
                  <c:v>4.3472559755248597</c:v>
                </c:pt>
                <c:pt idx="127">
                  <c:v>4.336612116892935</c:v>
                </c:pt>
                <c:pt idx="128">
                  <c:v>4.3260202519877522</c:v>
                </c:pt>
                <c:pt idx="129">
                  <c:v>4.315480000764671</c:v>
                </c:pt>
                <c:pt idx="130">
                  <c:v>4.3049909868739231</c:v>
                </c:pt>
                <c:pt idx="131">
                  <c:v>4.2945528376158295</c:v>
                </c:pt>
                <c:pt idx="132">
                  <c:v>4.2841651838966479</c:v>
                </c:pt>
                <c:pt idx="133">
                  <c:v>4.2738276601850735</c:v>
                </c:pt>
                <c:pt idx="134">
                  <c:v>4.2635399044693596</c:v>
                </c:pt>
                <c:pt idx="135">
                  <c:v>4.2533015582150595</c:v>
                </c:pt>
                <c:pt idx="136">
                  <c:v>4.243112266323374</c:v>
                </c:pt>
                <c:pt idx="137">
                  <c:v>4.2329716770900987</c:v>
                </c:pt>
                <c:pt idx="138">
                  <c:v>4.2228794421651559</c:v>
                </c:pt>
                <c:pt idx="139">
                  <c:v>4.2128352165127074</c:v>
                </c:pt>
                <c:pt idx="140">
                  <c:v>4.2028386583718298</c:v>
                </c:pt>
                <c:pt idx="141">
                  <c:v>4.1928894292177548</c:v>
                </c:pt>
                <c:pt idx="142">
                  <c:v>4.1829871937236502</c:v>
                </c:pt>
                <c:pt idx="143">
                  <c:v>4.1731316197229544</c:v>
                </c:pt>
                <c:pt idx="144">
                  <c:v>4.1633223781722295</c:v>
                </c:pt>
                <c:pt idx="145">
                  <c:v>4.1535591431145393</c:v>
                </c:pt>
                <c:pt idx="146">
                  <c:v>4.1438415916433486</c:v>
                </c:pt>
                <c:pt idx="147">
                  <c:v>4.1341694038669221</c:v>
                </c:pt>
                <c:pt idx="148">
                  <c:v>4.12454226287322</c:v>
                </c:pt>
                <c:pt idx="149">
                  <c:v>4.1149598546952868</c:v>
                </c:pt>
                <c:pt idx="150">
                  <c:v>4.1054218682771193</c:v>
                </c:pt>
                <c:pt idx="151">
                  <c:v>4.0959279954400065</c:v>
                </c:pt>
                <c:pt idx="152">
                  <c:v>4.0864779308493411</c:v>
                </c:pt>
                <c:pt idx="153">
                  <c:v>4.0770713719818801</c:v>
                </c:pt>
                <c:pt idx="154">
                  <c:v>4.0677080190934705</c:v>
                </c:pt>
                <c:pt idx="155">
                  <c:v>4.0583875751872007</c:v>
                </c:pt>
                <c:pt idx="156">
                  <c:v>4.0491097459820047</c:v>
                </c:pt>
                <c:pt idx="157">
                  <c:v>4.039874239881688</c:v>
                </c:pt>
                <c:pt idx="158">
                  <c:v>4.030680767944375</c:v>
                </c:pt>
                <c:pt idx="159">
                  <c:v>4.0215290438523832</c:v>
                </c:pt>
                <c:pt idx="160">
                  <c:v>4.0124187838824916</c:v>
                </c:pt>
                <c:pt idx="161">
                  <c:v>4.0033497068766222</c:v>
                </c:pt>
                <c:pt idx="162">
                  <c:v>3.994321534212919</c:v>
                </c:pt>
                <c:pt idx="163">
                  <c:v>3.9853339897772093</c:v>
                </c:pt>
                <c:pt idx="164">
                  <c:v>3.9763867999348617</c:v>
                </c:pt>
                <c:pt idx="165">
                  <c:v>3.9674796935030079</c:v>
                </c:pt>
                <c:pt idx="166">
                  <c:v>3.9586124017231481</c:v>
                </c:pt>
                <c:pt idx="167">
                  <c:v>3.949784658234119</c:v>
                </c:pt>
                <c:pt idx="168">
                  <c:v>3.9409961990454221</c:v>
                </c:pt>
                <c:pt idx="169">
                  <c:v>3.9322467625109097</c:v>
                </c:pt>
                <c:pt idx="170">
                  <c:v>3.9235360893028162</c:v>
                </c:pt>
                <c:pt idx="171">
                  <c:v>3.9148639223861381</c:v>
                </c:pt>
                <c:pt idx="172">
                  <c:v>3.9062300069933524</c:v>
                </c:pt>
                <c:pt idx="173">
                  <c:v>3.8976340905994649</c:v>
                </c:pt>
                <c:pt idx="174">
                  <c:v>3.8890759228973959</c:v>
                </c:pt>
                <c:pt idx="175">
                  <c:v>3.8805552557736775</c:v>
                </c:pt>
                <c:pt idx="176">
                  <c:v>3.8720718432844783</c:v>
                </c:pt>
                <c:pt idx="177">
                  <c:v>3.8636254416319415</c:v>
                </c:pt>
                <c:pt idx="178">
                  <c:v>3.8552158091408266</c:v>
                </c:pt>
                <c:pt idx="179">
                  <c:v>3.8468427062354635</c:v>
                </c:pt>
                <c:pt idx="180">
                  <c:v>3.8385058954169966</c:v>
                </c:pt>
                <c:pt idx="181">
                  <c:v>3.830205141240933</c:v>
                </c:pt>
                <c:pt idx="182">
                  <c:v>3.8219402102949753</c:v>
                </c:pt>
                <c:pt idx="183">
                  <c:v>3.813710871177145</c:v>
                </c:pt>
                <c:pt idx="184">
                  <c:v>3.8055168944741862</c:v>
                </c:pt>
                <c:pt idx="185">
                  <c:v>3.7973580527402446</c:v>
                </c:pt>
                <c:pt idx="186">
                  <c:v>3.7892341204758249</c:v>
                </c:pt>
                <c:pt idx="187">
                  <c:v>3.7811448741070142</c:v>
                </c:pt>
                <c:pt idx="188">
                  <c:v>3.7730900919649719</c:v>
                </c:pt>
                <c:pt idx="189">
                  <c:v>3.7650695542656845</c:v>
                </c:pt>
                <c:pt idx="190">
                  <c:v>3.7570830430899695</c:v>
                </c:pt>
                <c:pt idx="191">
                  <c:v>3.7491303423637437</c:v>
                </c:pt>
                <c:pt idx="192">
                  <c:v>3.7412112378385336</c:v>
                </c:pt>
                <c:pt idx="193">
                  <c:v>3.7333255170722368</c:v>
                </c:pt>
                <c:pt idx="194">
                  <c:v>3.7254729694101258</c:v>
                </c:pt>
                <c:pt idx="195">
                  <c:v>3.7176533859660865</c:v>
                </c:pt>
                <c:pt idx="196">
                  <c:v>3.7098665596040994</c:v>
                </c:pt>
                <c:pt idx="197">
                  <c:v>3.7021122849199464</c:v>
                </c:pt>
                <c:pt idx="198">
                  <c:v>3.6943903582231519</c:v>
                </c:pt>
                <c:pt idx="199">
                  <c:v>3.686700577519149</c:v>
                </c:pt>
                <c:pt idx="200">
                  <c:v>3.6790427424916614</c:v>
                </c:pt>
                <c:pt idx="201">
                  <c:v>3.6714166544853124</c:v>
                </c:pt>
                <c:pt idx="202">
                  <c:v>3.6638221164884457</c:v>
                </c:pt>
                <c:pt idx="203">
                  <c:v>3.6562589331161601</c:v>
                </c:pt>
                <c:pt idx="204">
                  <c:v>3.6487269105935547</c:v>
                </c:pt>
                <c:pt idx="205">
                  <c:v>3.6412258567391773</c:v>
                </c:pt>
                <c:pt idx="206">
                  <c:v>3.633755580948681</c:v>
                </c:pt>
                <c:pt idx="207">
                  <c:v>3.6263158941786782</c:v>
                </c:pt>
                <c:pt idx="208">
                  <c:v>3.6189066089307933</c:v>
                </c:pt>
                <c:pt idx="209">
                  <c:v>3.6115275392359156</c:v>
                </c:pt>
                <c:pt idx="210">
                  <c:v>3.6041785006386333</c:v>
                </c:pt>
                <c:pt idx="211">
                  <c:v>3.596859310181868</c:v>
                </c:pt>
                <c:pt idx="212">
                  <c:v>3.5895697863916909</c:v>
                </c:pt>
                <c:pt idx="213">
                  <c:v>3.5823097492623224</c:v>
                </c:pt>
                <c:pt idx="214">
                  <c:v>3.5750790202413203</c:v>
                </c:pt>
                <c:pt idx="215">
                  <c:v>3.5678774222149352</c:v>
                </c:pt>
                <c:pt idx="216">
                  <c:v>3.560704779493653</c:v>
                </c:pt>
                <c:pt idx="217">
                  <c:v>3.5535609177979075</c:v>
                </c:pt>
                <c:pt idx="218">
                  <c:v>3.5464456642439641</c:v>
                </c:pt>
                <c:pt idx="219">
                  <c:v>3.5393588473299737</c:v>
                </c:pt>
                <c:pt idx="220">
                  <c:v>3.5323002969221933</c:v>
                </c:pt>
                <c:pt idx="221">
                  <c:v>3.5252698442413704</c:v>
                </c:pt>
                <c:pt idx="222">
                  <c:v>3.5182673218492906</c:v>
                </c:pt>
                <c:pt idx="223">
                  <c:v>3.511292563635485</c:v>
                </c:pt>
                <c:pt idx="224">
                  <c:v>3.5043454048040981</c:v>
                </c:pt>
                <c:pt idx="225">
                  <c:v>3.4974256818609026</c:v>
                </c:pt>
                <c:pt idx="226">
                  <c:v>3.4905332326004785</c:v>
                </c:pt>
                <c:pt idx="227">
                  <c:v>3.4836678960935377</c:v>
                </c:pt>
                <c:pt idx="228">
                  <c:v>3.4768295126743967</c:v>
                </c:pt>
                <c:pt idx="229">
                  <c:v>3.4700179239286029</c:v>
                </c:pt>
                <c:pt idx="230">
                  <c:v>3.4632329726806983</c:v>
                </c:pt>
                <c:pt idx="231">
                  <c:v>3.4564745029821298</c:v>
                </c:pt>
                <c:pt idx="232">
                  <c:v>3.4497423600993042</c:v>
                </c:pt>
                <c:pt idx="233">
                  <c:v>3.4430363905017769</c:v>
                </c:pt>
                <c:pt idx="234">
                  <c:v>3.4363564418505819</c:v>
                </c:pt>
                <c:pt idx="235">
                  <c:v>3.4297023629866943</c:v>
                </c:pt>
                <c:pt idx="236">
                  <c:v>3.4230740039196301</c:v>
                </c:pt>
                <c:pt idx="237">
                  <c:v>3.4164712158161752</c:v>
                </c:pt>
                <c:pt idx="238">
                  <c:v>3.409893850989246</c:v>
                </c:pt>
                <c:pt idx="239">
                  <c:v>3.4033417628868787</c:v>
                </c:pt>
                <c:pt idx="240">
                  <c:v>3.3968148060813421</c:v>
                </c:pt>
                <c:pt idx="241">
                  <c:v>3.390312836258381</c:v>
                </c:pt>
                <c:pt idx="242">
                  <c:v>3.3838357102065775</c:v>
                </c:pt>
                <c:pt idx="243">
                  <c:v>3.3773832858068369</c:v>
                </c:pt>
                <c:pt idx="244">
                  <c:v>3.3709554220219955</c:v>
                </c:pt>
                <c:pt idx="245">
                  <c:v>3.3645519788865399</c:v>
                </c:pt>
                <c:pt idx="246">
                  <c:v>3.3581728174964516</c:v>
                </c:pt>
                <c:pt idx="247">
                  <c:v>3.3518177999991621</c:v>
                </c:pt>
                <c:pt idx="248">
                  <c:v>3.3454867895836209</c:v>
                </c:pt>
                <c:pt idx="249">
                  <c:v>3.3391796504704816</c:v>
                </c:pt>
                <c:pt idx="250">
                  <c:v>3.3328962479023923</c:v>
                </c:pt>
                <c:pt idx="251">
                  <c:v>3.3266364481343973</c:v>
                </c:pt>
                <c:pt idx="252">
                  <c:v>3.3204001184244509</c:v>
                </c:pt>
                <c:pt idx="253">
                  <c:v>3.3141871270240304</c:v>
                </c:pt>
                <c:pt idx="254">
                  <c:v>3.307997343168863</c:v>
                </c:pt>
                <c:pt idx="255">
                  <c:v>3.301830637069747</c:v>
                </c:pt>
                <c:pt idx="256">
                  <c:v>3.295686879903482</c:v>
                </c:pt>
                <c:pt idx="257">
                  <c:v>3.2895659438039</c:v>
                </c:pt>
                <c:pt idx="258">
                  <c:v>3.2834677018529921</c:v>
                </c:pt>
                <c:pt idx="259">
                  <c:v>3.2773920280721383</c:v>
                </c:pt>
                <c:pt idx="260">
                  <c:v>3.27133879741343</c:v>
                </c:pt>
                <c:pt idx="261">
                  <c:v>3.2653078857510929</c:v>
                </c:pt>
                <c:pt idx="262">
                  <c:v>3.2592991698730023</c:v>
                </c:pt>
                <c:pt idx="263">
                  <c:v>3.2533125274722905</c:v>
                </c:pt>
                <c:pt idx="264">
                  <c:v>3.2473478371390514</c:v>
                </c:pt>
                <c:pt idx="265">
                  <c:v>3.2414049783521306</c:v>
                </c:pt>
                <c:pt idx="266">
                  <c:v>3.235483831471007</c:v>
                </c:pt>
                <c:pt idx="267">
                  <c:v>3.2295842777277675</c:v>
                </c:pt>
                <c:pt idx="268">
                  <c:v>3.2237061992191625</c:v>
                </c:pt>
                <c:pt idx="269">
                  <c:v>3.2178494788987537</c:v>
                </c:pt>
                <c:pt idx="270">
                  <c:v>3.2120140005691447</c:v>
                </c:pt>
                <c:pt idx="271">
                  <c:v>3.206199648874295</c:v>
                </c:pt>
                <c:pt idx="272">
                  <c:v>3.2004063092919206</c:v>
                </c:pt>
                <c:pt idx="273">
                  <c:v>3.1946338681259725</c:v>
                </c:pt>
                <c:pt idx="274">
                  <c:v>3.1888822124992022</c:v>
                </c:pt>
                <c:pt idx="275">
                  <c:v>3.1831512303458021</c:v>
                </c:pt>
                <c:pt idx="276">
                  <c:v>3.1774408104041258</c:v>
                </c:pt>
                <c:pt idx="277">
                  <c:v>3.1717508422094909</c:v>
                </c:pt>
                <c:pt idx="278">
                  <c:v>3.1660812160870528</c:v>
                </c:pt>
                <c:pt idx="279">
                  <c:v>3.1604318231447612</c:v>
                </c:pt>
                <c:pt idx="280">
                  <c:v>3.1548025552663868</c:v>
                </c:pt>
                <c:pt idx="281">
                  <c:v>3.1491933051046228</c:v>
                </c:pt>
                <c:pt idx="282">
                  <c:v>3.1436039660742647</c:v>
                </c:pt>
                <c:pt idx="283">
                  <c:v>3.1380344323454565</c:v>
                </c:pt>
                <c:pt idx="284">
                  <c:v>3.1324845988370131</c:v>
                </c:pt>
                <c:pt idx="285">
                  <c:v>3.1269543612098105</c:v>
                </c:pt>
                <c:pt idx="286">
                  <c:v>3.1214436158602465</c:v>
                </c:pt>
                <c:pt idx="287">
                  <c:v>3.1159522599137723</c:v>
                </c:pt>
                <c:pt idx="288">
                  <c:v>3.1104801912184894</c:v>
                </c:pt>
                <c:pt idx="289">
                  <c:v>3.1050273083388178</c:v>
                </c:pt>
                <c:pt idx="290">
                  <c:v>3.0995935105492247</c:v>
                </c:pt>
              </c:numCache>
            </c:numRef>
          </c:xVal>
          <c:yVal>
            <c:numRef>
              <c:f>'CCl3 Data'!$Q$5:$Q$295</c:f>
              <c:numCache>
                <c:formatCode>0.00E+00</c:formatCode>
                <c:ptCount val="291"/>
                <c:pt idx="0">
                  <c:v>1</c:v>
                </c:pt>
                <c:pt idx="1">
                  <c:v>0.95456162208581696</c:v>
                </c:pt>
                <c:pt idx="2">
                  <c:v>0.90747604235949497</c:v>
                </c:pt>
                <c:pt idx="3">
                  <c:v>0.85948633770208993</c:v>
                </c:pt>
                <c:pt idx="4">
                  <c:v>0.81129137381928251</c:v>
                </c:pt>
                <c:pt idx="5">
                  <c:v>0.76353424876389198</c:v>
                </c:pt>
                <c:pt idx="6">
                  <c:v>0.71679342221277609</c:v>
                </c:pt>
                <c:pt idx="7">
                  <c:v>0.6715764926949912</c:v>
                </c:pt>
                <c:pt idx="8">
                  <c:v>0.62831648942535434</c:v>
                </c:pt>
                <c:pt idx="9">
                  <c:v>0.58737046980286189</c:v>
                </c:pt>
                <c:pt idx="10">
                  <c:v>0.54902015875907439</c:v>
                </c:pt>
                <c:pt idx="11">
                  <c:v>0.51347433145896071</c:v>
                </c:pt>
                <c:pt idx="12">
                  <c:v>0.48087262478356513</c:v>
                </c:pt>
                <c:pt idx="13">
                  <c:v>0.45129046319387095</c:v>
                </c:pt>
                <c:pt idx="14">
                  <c:v>0.42474479812254323</c:v>
                </c:pt>
                <c:pt idx="15">
                  <c:v>0.40120038385724877</c:v>
                </c:pt>
                <c:pt idx="16">
                  <c:v>0.38057634385431122</c:v>
                </c:pt>
                <c:pt idx="17">
                  <c:v>0.3627528166257597</c:v>
                </c:pt>
                <c:pt idx="18">
                  <c:v>0.34757750717699765</c:v>
                </c:pt>
                <c:pt idx="19">
                  <c:v>0.33487200626137431</c:v>
                </c:pt>
                <c:pt idx="20">
                  <c:v>0.32443777376154237</c:v>
                </c:pt>
                <c:pt idx="21">
                  <c:v>0.31606171308895475</c:v>
                </c:pt>
                <c:pt idx="22">
                  <c:v>0.30952128985889116</c:v>
                </c:pt>
                <c:pt idx="23">
                  <c:v>0.3045891699055947</c:v>
                </c:pt>
                <c:pt idx="24">
                  <c:v>0.30103736895680938</c:v>
                </c:pt>
                <c:pt idx="25">
                  <c:v>0.29864091926599573</c:v>
                </c:pt>
                <c:pt idx="26">
                  <c:v>0.29718106767663477</c:v>
                </c:pt>
                <c:pt idx="27">
                  <c:v>0.2964480255605621</c:v>
                </c:pt>
                <c:pt idx="28">
                  <c:v>0.29624329447887604</c:v>
                </c:pt>
                <c:pt idx="29">
                  <c:v>0.29638159290778648</c:v>
                </c:pt>
                <c:pt idx="30">
                  <c:v>0.2966924095544145</c:v>
                </c:pt>
                <c:pt idx="31">
                  <c:v>0.29702120818406891</c:v>
                </c:pt>
                <c:pt idx="32">
                  <c:v>0.29723030792038208</c:v>
                </c:pt>
                <c:pt idx="33">
                  <c:v>0.29719946198688335</c:v>
                </c:pt>
                <c:pt idx="34">
                  <c:v>0.29682615705337756</c:v>
                </c:pt>
                <c:pt idx="35">
                  <c:v>0.29602565485643878</c:v>
                </c:pt>
                <c:pt idx="36">
                  <c:v>0.294730797621511</c:v>
                </c:pt>
                <c:pt idx="37">
                  <c:v>0.2928915989974496</c:v>
                </c:pt>
                <c:pt idx="38">
                  <c:v>0.29047464264799772</c:v>
                </c:pt>
                <c:pt idx="39">
                  <c:v>0.28746231122129406</c:v>
                </c:pt>
                <c:pt idx="40">
                  <c:v>0.28385186901637305</c:v>
                </c:pt>
                <c:pt idx="41">
                  <c:v>0.27965442216256547</c:v>
                </c:pt>
                <c:pt idx="42">
                  <c:v>0.27489378041163809</c:v>
                </c:pt>
                <c:pt idx="43">
                  <c:v>0.26960524462300572</c:v>
                </c:pt>
                <c:pt idx="44">
                  <c:v>0.26383434363182784</c:v>
                </c:pt>
                <c:pt idx="45">
                  <c:v>0.25763554339165579</c:v>
                </c:pt>
                <c:pt idx="46">
                  <c:v>0.25107095006706409</c:v>
                </c:pt>
                <c:pt idx="47">
                  <c:v>0.2442090271359498</c:v>
                </c:pt>
                <c:pt idx="48">
                  <c:v>0.23712334458648279</c:v>
                </c:pt>
                <c:pt idx="49">
                  <c:v>0.22989137602035442</c:v>
                </c:pt>
                <c:pt idx="50">
                  <c:v>0.22259335697710675</c:v>
                </c:pt>
                <c:pt idx="51">
                  <c:v>0.21531121515584684</c:v>
                </c:pt>
                <c:pt idx="52">
                  <c:v>0.20812758051857258</c:v>
                </c:pt>
                <c:pt idx="53">
                  <c:v>0.20112488059808759</c:v>
                </c:pt>
                <c:pt idx="54">
                  <c:v>0.19438452378377502</c:v>
                </c:pt>
                <c:pt idx="55">
                  <c:v>0.18798617099159748</c:v>
                </c:pt>
                <c:pt idx="56">
                  <c:v>0.18200709400067006</c:v>
                </c:pt>
                <c:pt idx="57">
                  <c:v>0.17652161690470838</c:v>
                </c:pt>
                <c:pt idx="58">
                  <c:v>0.17160063561601963</c:v>
                </c:pt>
                <c:pt idx="59">
                  <c:v>0.16731120919150597</c:v>
                </c:pt>
                <c:pt idx="60">
                  <c:v>0.16371621593036875</c:v>
                </c:pt>
                <c:pt idx="61">
                  <c:v>0.16087406671443227</c:v>
                </c:pt>
                <c:pt idx="62">
                  <c:v>0.15883846790732026</c:v>
                </c:pt>
                <c:pt idx="63">
                  <c:v>0.15765822626959602</c:v>
                </c:pt>
                <c:pt idx="64">
                  <c:v>0.1573770887494948</c:v>
                </c:pt>
                <c:pt idx="65">
                  <c:v>0.15803361063220073</c:v>
                </c:pt>
                <c:pt idx="66">
                  <c:v>0.15966104633084424</c:v>
                </c:pt>
                <c:pt idx="67">
                  <c:v>0.16228725803351346</c:v>
                </c:pt>
                <c:pt idx="68">
                  <c:v>0.16593463843706222</c:v>
                </c:pt>
                <c:pt idx="69">
                  <c:v>0.17062004485527388</c:v>
                </c:pt>
                <c:pt idx="70">
                  <c:v>0.17635474304494342</c:v>
                </c:pt>
                <c:pt idx="71">
                  <c:v>0.1831443601099855</c:v>
                </c:pt>
                <c:pt idx="72">
                  <c:v>0.19098884678779673</c:v>
                </c:pt>
                <c:pt idx="73">
                  <c:v>0.19988245026536933</c:v>
                </c:pt>
                <c:pt idx="74">
                  <c:v>0.20981369939247385</c:v>
                </c:pt>
                <c:pt idx="75">
                  <c:v>0.22076540473849574</c:v>
                </c:pt>
                <c:pt idx="76">
                  <c:v>0.23271467636720233</c:v>
                </c:pt>
                <c:pt idx="77">
                  <c:v>0.24563296247372696</c:v>
                </c:pt>
                <c:pt idx="78">
                  <c:v>0.2594861121402286</c:v>
                </c:pt>
                <c:pt idx="79">
                  <c:v>0.27423446542495489</c:v>
                </c:pt>
                <c:pt idx="80">
                  <c:v>0.28983297381233514</c:v>
                </c:pt>
                <c:pt idx="81">
                  <c:v>0.3062313537315195</c:v>
                </c:pt>
                <c:pt idx="82">
                  <c:v>0.32337427541269775</c:v>
                </c:pt>
                <c:pt idx="83">
                  <c:v>0.34120158881187035</c:v>
                </c:pt>
                <c:pt idx="84">
                  <c:v>0.35964858771548602</c:v>
                </c:pt>
                <c:pt idx="85">
                  <c:v>0.37864631245635083</c:v>
                </c:pt>
                <c:pt idx="86">
                  <c:v>0.39812189095292738</c:v>
                </c:pt>
                <c:pt idx="87">
                  <c:v>0.4179989170463993</c:v>
                </c:pt>
                <c:pt idx="88">
                  <c:v>0.43819786437379787</c:v>
                </c:pt>
                <c:pt idx="89">
                  <c:v>0.45863653330060622</c:v>
                </c:pt>
                <c:pt idx="90">
                  <c:v>0.47923052776024505</c:v>
                </c:pt>
                <c:pt idx="91">
                  <c:v>0.49989375822658155</c:v>
                </c:pt>
                <c:pt idx="92">
                  <c:v>0.52053896649286646</c:v>
                </c:pt>
                <c:pt idx="93">
                  <c:v>0.54107826745831344</c:v>
                </c:pt>
                <c:pt idx="94">
                  <c:v>0.56142370274009312</c:v>
                </c:pt>
                <c:pt idx="95">
                  <c:v>0.58148780064144068</c:v>
                </c:pt>
                <c:pt idx="96">
                  <c:v>0.60118413681902994</c:v>
                </c:pt>
                <c:pt idx="97">
                  <c:v>0.62042788990721343</c:v>
                </c:pt>
                <c:pt idx="98">
                  <c:v>0.6391363863716597</c:v>
                </c:pt>
                <c:pt idx="99">
                  <c:v>0.65722962897810977</c:v>
                </c:pt>
                <c:pt idx="100">
                  <c:v>0.6746308034682158</c:v>
                </c:pt>
                <c:pt idx="101">
                  <c:v>0.6912667583270129</c:v>
                </c:pt>
                <c:pt idx="102">
                  <c:v>0.70706845289772213</c:v>
                </c:pt>
                <c:pt idx="103">
                  <c:v>0.72197136953944896</c:v>
                </c:pt>
                <c:pt idx="104">
                  <c:v>0.73591588602190572</c:v>
                </c:pt>
                <c:pt idx="105">
                  <c:v>0.74884760489772473</c:v>
                </c:pt>
                <c:pt idx="106">
                  <c:v>0.7607176371750437</c:v>
                </c:pt>
                <c:pt idx="107">
                  <c:v>0.77148283822037589</c:v>
                </c:pt>
                <c:pt idx="108">
                  <c:v>0.78110599444207729</c:v>
                </c:pt>
                <c:pt idx="109">
                  <c:v>0.78955595992733929</c:v>
                </c:pt>
                <c:pt idx="110">
                  <c:v>0.79680774281982358</c:v>
                </c:pt>
                <c:pt idx="111">
                  <c:v>0.80284254182140347</c:v>
                </c:pt>
                <c:pt idx="112">
                  <c:v>0.80764773377050392</c:v>
                </c:pt>
                <c:pt idx="113">
                  <c:v>0.81121681378400312</c:v>
                </c:pt>
                <c:pt idx="114">
                  <c:v>0.81354928994221387</c:v>
                </c:pt>
                <c:pt idx="115">
                  <c:v>0.81465053494167317</c:v>
                </c:pt>
                <c:pt idx="116">
                  <c:v>0.81453159753413795</c:v>
                </c:pt>
                <c:pt idx="117">
                  <c:v>0.81320897690811378</c:v>
                </c:pt>
                <c:pt idx="118">
                  <c:v>0.81070436345058672</c:v>
                </c:pt>
                <c:pt idx="119">
                  <c:v>0.8070443495490337</c:v>
                </c:pt>
                <c:pt idx="120">
                  <c:v>0.8022601142583492</c:v>
                </c:pt>
                <c:pt idx="121">
                  <c:v>0.79638708576422279</c:v>
                </c:pt>
                <c:pt idx="122">
                  <c:v>0.78946458562634259</c:v>
                </c:pt>
                <c:pt idx="123">
                  <c:v>0.78153545878345521</c:v>
                </c:pt>
                <c:pt idx="124">
                  <c:v>0.77264569325197108</c:v>
                </c:pt>
                <c:pt idx="125">
                  <c:v>0.76284403335352113</c:v>
                </c:pt>
                <c:pt idx="126">
                  <c:v>0.75218159016970942</c:v>
                </c:pt>
                <c:pt idx="127">
                  <c:v>0.74071145274826844</c:v>
                </c:pt>
                <c:pt idx="128">
                  <c:v>0.72848830337947212</c:v>
                </c:pt>
                <c:pt idx="129">
                  <c:v>0.71556804002936203</c:v>
                </c:pt>
                <c:pt idx="130">
                  <c:v>0.70200740876256273</c:v>
                </c:pt>
                <c:pt idx="131">
                  <c:v>0.68786364871718264</c:v>
                </c:pt>
                <c:pt idx="132">
                  <c:v>0.67319415191181509</c:v>
                </c:pt>
                <c:pt idx="133">
                  <c:v>0.65805613987547062</c:v>
                </c:pt>
                <c:pt idx="134">
                  <c:v>0.64250635879880991</c:v>
                </c:pt>
                <c:pt idx="135">
                  <c:v>0.6266007946141241</c:v>
                </c:pt>
                <c:pt idx="136">
                  <c:v>0.61039440912516907</c:v>
                </c:pt>
                <c:pt idx="137">
                  <c:v>0.59394089803004724</c:v>
                </c:pt>
                <c:pt idx="138">
                  <c:v>0.57729247141335227</c:v>
                </c:pt>
                <c:pt idx="139">
                  <c:v>0.56049965703026505</c:v>
                </c:pt>
                <c:pt idx="140">
                  <c:v>0.54361112646772747</c:v>
                </c:pt>
                <c:pt idx="141">
                  <c:v>0.52667354404727351</c:v>
                </c:pt>
                <c:pt idx="142">
                  <c:v>0.50973143813215793</c:v>
                </c:pt>
                <c:pt idx="143">
                  <c:v>0.49282709431932831</c:v>
                </c:pt>
                <c:pt idx="144">
                  <c:v>0.47600046983423056</c:v>
                </c:pt>
                <c:pt idx="145">
                  <c:v>0.45928912830472474</c:v>
                </c:pt>
                <c:pt idx="146">
                  <c:v>0.44272819396842894</c:v>
                </c:pt>
                <c:pt idx="147">
                  <c:v>0.42635032426610953</c:v>
                </c:pt>
                <c:pt idx="148">
                  <c:v>0.41018569969125118</c:v>
                </c:pt>
                <c:pt idx="149">
                  <c:v>0.39426202970189778</c:v>
                </c:pt>
                <c:pt idx="150">
                  <c:v>0.37860457345468923</c:v>
                </c:pt>
                <c:pt idx="151">
                  <c:v>0.36323617409124143</c:v>
                </c:pt>
                <c:pt idx="152">
                  <c:v>0.34817730529264368</c:v>
                </c:pt>
                <c:pt idx="153">
                  <c:v>0.33344612881763369</c:v>
                </c:pt>
                <c:pt idx="154">
                  <c:v>0.31905856175242847</c:v>
                </c:pt>
                <c:pt idx="155">
                  <c:v>0.30502835222434682</c:v>
                </c:pt>
                <c:pt idx="156">
                  <c:v>0.29136716236513943</c:v>
                </c:pt>
                <c:pt idx="157">
                  <c:v>0.27808465735286225</c:v>
                </c:pt>
                <c:pt idx="158">
                  <c:v>0.26518859941126749</c:v>
                </c:pt>
                <c:pt idx="159">
                  <c:v>0.25268494570187755</c:v>
                </c:pt>
                <c:pt idx="160">
                  <c:v>0.24057794910523675</c:v>
                </c:pt>
                <c:pt idx="161">
                  <c:v>0.22887026095276172</c:v>
                </c:pt>
                <c:pt idx="162">
                  <c:v>0.2175630348383111</c:v>
                </c:pt>
                <c:pt idx="163">
                  <c:v>0.20665603070791083</c:v>
                </c:pt>
                <c:pt idx="164">
                  <c:v>0.19614771849641838</c:v>
                </c:pt>
                <c:pt idx="165">
                  <c:v>0.18603538064987088</c:v>
                </c:pt>
                <c:pt idx="166">
                  <c:v>0.1763152129418373</c:v>
                </c:pt>
                <c:pt idx="167">
                  <c:v>0.16698242306002758</c:v>
                </c:pt>
                <c:pt idx="168">
                  <c:v>0.1580313265055425</c:v>
                </c:pt>
                <c:pt idx="169">
                  <c:v>0.14945543941071152</c:v>
                </c:pt>
                <c:pt idx="170">
                  <c:v>0.14124756794244586</c:v>
                </c:pt>
                <c:pt idx="171">
                  <c:v>0.13339989401554334</c:v>
                </c:pt>
                <c:pt idx="172">
                  <c:v>0.12590405709491595</c:v>
                </c:pt>
                <c:pt idx="173">
                  <c:v>0.11875123191626399</c:v>
                </c:pt>
                <c:pt idx="174">
                  <c:v>0.11193220200199867</c:v>
                </c:pt>
                <c:pt idx="175">
                  <c:v>0.10543742889233169</c:v>
                </c:pt>
                <c:pt idx="176">
                  <c:v>9.9257117051269717E-2</c:v>
                </c:pt>
                <c:pt idx="177">
                  <c:v>9.3381274442789097E-2</c:v>
                </c:pt>
                <c:pt idx="178">
                  <c:v>8.7799768804837974E-2</c:v>
                </c:pt>
                <c:pt idx="179">
                  <c:v>8.2502379677214716E-2</c:v>
                </c:pt>
                <c:pt idx="180">
                  <c:v>7.7478846264590659E-2</c:v>
                </c:pt>
                <c:pt idx="181">
                  <c:v>7.2718911237599201E-2</c:v>
                </c:pt>
                <c:pt idx="182">
                  <c:v>6.8212360593631102E-2</c:v>
                </c:pt>
                <c:pt idx="183">
                  <c:v>6.3949059714576262E-2</c:v>
                </c:pt>
                <c:pt idx="184">
                  <c:v>5.9918985771689942E-2</c:v>
                </c:pt>
                <c:pt idx="185">
                  <c:v>5.6112256637839607E-2</c:v>
                </c:pt>
                <c:pt idx="186">
                  <c:v>5.2519156475590453E-2</c:v>
                </c:pt>
                <c:pt idx="187">
                  <c:v>4.9130158174908484E-2</c:v>
                </c:pt>
                <c:pt idx="188">
                  <c:v>4.5935942818213248E-2</c:v>
                </c:pt>
                <c:pt idx="189">
                  <c:v>4.2927416352251516E-2</c:v>
                </c:pt>
                <c:pt idx="190">
                  <c:v>4.0095723646607469E-2</c:v>
                </c:pt>
                <c:pt idx="191">
                  <c:v>3.7432260117429159E-2</c:v>
                </c:pt>
                <c:pt idx="192">
                  <c:v>3.4928681092627215E-2</c:v>
                </c:pt>
                <c:pt idx="193">
                  <c:v>3.2576909091181556E-2</c:v>
                </c:pt>
                <c:pt idx="194">
                  <c:v>3.0369139184927001E-2</c:v>
                </c:pt>
                <c:pt idx="195">
                  <c:v>2.8297842605709191E-2</c:v>
                </c:pt>
                <c:pt idx="196">
                  <c:v>2.6355768755225117E-2</c:v>
                </c:pt>
                <c:pt idx="197">
                  <c:v>2.4535945768207338E-2</c:v>
                </c:pt>
                <c:pt idx="198">
                  <c:v>2.2831679773011242E-2</c:v>
                </c:pt>
                <c:pt idx="199">
                  <c:v>2.1236552986413651E-2</c:v>
                </c:pt>
                <c:pt idx="200">
                  <c:v>1.9744420772235104E-2</c:v>
                </c:pt>
                <c:pt idx="201">
                  <c:v>1.8349407785819127E-2</c:v>
                </c:pt>
                <c:pt idx="202">
                  <c:v>1.7045903319172988E-2</c:v>
                </c:pt>
                <c:pt idx="203">
                  <c:v>1.5828555953793091E-2</c:v>
                </c:pt>
                <c:pt idx="204">
                  <c:v>1.4692267621133431E-2</c:v>
                </c:pt>
                <c:pt idx="205">
                  <c:v>1.3632187163222185E-2</c:v>
                </c:pt>
                <c:pt idx="206">
                  <c:v>1.2643703478937956E-2</c:v>
                </c:pt>
                <c:pt idx="207">
                  <c:v>1.1722438334627236E-2</c:v>
                </c:pt>
                <c:pt idx="208">
                  <c:v>1.0864238911029835E-2</c:v>
                </c:pt>
                <c:pt idx="209">
                  <c:v>1.0065170152239785E-2</c:v>
                </c:pt>
                <c:pt idx="210">
                  <c:v>9.3215069762010039E-3</c:v>
                </c:pt>
                <c:pt idx="211">
                  <c:v>8.6297264006539483E-3</c:v>
                </c:pt>
                <c:pt idx="212">
                  <c:v>7.9864996327298158E-3</c:v>
                </c:pt>
                <c:pt idx="213">
                  <c:v>7.3886841654127689E-3</c:v>
                </c:pt>
                <c:pt idx="214">
                  <c:v>6.8333159192130915E-3</c:v>
                </c:pt>
                <c:pt idx="215">
                  <c:v>6.317601462642263E-3</c:v>
                </c:pt>
                <c:pt idx="216">
                  <c:v>5.8389103411712702E-3</c:v>
                </c:pt>
                <c:pt idx="217">
                  <c:v>5.3947675401429156E-3</c:v>
                </c:pt>
                <c:pt idx="218">
                  <c:v>4.9828461035819425E-3</c:v>
                </c:pt>
                <c:pt idx="219">
                  <c:v>4.6009599274728979E-3</c:v>
                </c:pt>
                <c:pt idx="220">
                  <c:v>4.2470567430408553E-3</c:v>
                </c:pt>
                <c:pt idx="221">
                  <c:v>3.9192113026008581E-3</c:v>
                </c:pt>
                <c:pt idx="222">
                  <c:v>3.6156187782179884E-3</c:v>
                </c:pt>
                <c:pt idx="223">
                  <c:v>3.334588380806176E-3</c:v>
                </c:pt>
                <c:pt idx="224">
                  <c:v>3.0745372055002943E-3</c:v>
                </c:pt>
                <c:pt idx="225">
                  <c:v>2.8339843069433452E-3</c:v>
                </c:pt>
                <c:pt idx="226">
                  <c:v>2.6115450067471014E-3</c:v>
                </c:pt>
                <c:pt idx="227">
                  <c:v>2.4059254336073975E-3</c:v>
                </c:pt>
                <c:pt idx="228">
                  <c:v>2.2159172954725722E-3</c:v>
                </c:pt>
                <c:pt idx="229">
                  <c:v>2.0403928818238629E-3</c:v>
                </c:pt>
                <c:pt idx="230">
                  <c:v>1.878300293273501E-3</c:v>
                </c:pt>
                <c:pt idx="231">
                  <c:v>1.7286588946473316E-3</c:v>
                </c:pt>
                <c:pt idx="232">
                  <c:v>1.5905549871445832E-3</c:v>
                </c:pt>
                <c:pt idx="233">
                  <c:v>1.4631376944237819E-3</c:v>
                </c:pt>
                <c:pt idx="234">
                  <c:v>1.3456150570099112E-3</c:v>
                </c:pt>
                <c:pt idx="235">
                  <c:v>1.2372503289531452E-3</c:v>
                </c:pt>
                <c:pt idx="236">
                  <c:v>1.1373584703577863E-3</c:v>
                </c:pt>
                <c:pt idx="237">
                  <c:v>1.0453028291321038E-3</c:v>
                </c:pt>
                <c:pt idx="238">
                  <c:v>9.6049200516211907E-4</c:v>
                </c:pt>
                <c:pt idx="239">
                  <c:v>8.8237688986633072E-4</c:v>
                </c:pt>
                <c:pt idx="240">
                  <c:v>8.1044787421412291E-4</c:v>
                </c:pt>
                <c:pt idx="241">
                  <c:v>7.4423221807189003E-4</c:v>
                </c:pt>
                <c:pt idx="242">
                  <c:v>6.8329157391041001E-4</c:v>
                </c:pt>
                <c:pt idx="243">
                  <c:v>6.2721965786873273E-4</c:v>
                </c:pt>
                <c:pt idx="244">
                  <c:v>5.7564006132841791E-4</c:v>
                </c:pt>
                <c:pt idx="245">
                  <c:v>5.2820419625039311E-4</c:v>
                </c:pt>
                <c:pt idx="246">
                  <c:v>4.845893676415246E-4</c:v>
                </c:pt>
                <c:pt idx="247">
                  <c:v>4.4449696671485807E-4</c:v>
                </c:pt>
                <c:pt idx="248">
                  <c:v>4.0765077849339563E-4</c:v>
                </c:pt>
                <c:pt idx="249">
                  <c:v>3.7379539775492259E-4</c:v>
                </c:pt>
                <c:pt idx="250">
                  <c:v>3.4269474747239881E-4</c:v>
                </c:pt>
                <c:pt idx="251">
                  <c:v>3.1413069403566697E-4</c:v>
                </c:pt>
                <c:pt idx="252">
                  <c:v>2.8790175386285183E-4</c:v>
                </c:pt>
                <c:pt idx="253">
                  <c:v>2.6382188610825298E-4</c:v>
                </c:pt>
                <c:pt idx="254">
                  <c:v>2.4171936650162288E-4</c:v>
                </c:pt>
                <c:pt idx="255">
                  <c:v>2.2143573746855532E-4</c:v>
                </c:pt>
                <c:pt idx="256">
                  <c:v>2.0282483000433102E-4</c:v>
                </c:pt>
                <c:pt idx="257">
                  <c:v>1.8575185287746261E-4</c:v>
                </c:pt>
                <c:pt idx="258">
                  <c:v>1.7009254503993178E-4</c:v>
                </c:pt>
                <c:pt idx="259">
                  <c:v>1.5573238732890105E-4</c:v>
                </c:pt>
                <c:pt idx="260">
                  <c:v>1.4256586961577077E-4</c:v>
                </c:pt>
                <c:pt idx="261">
                  <c:v>1.3049580995215838E-4</c:v>
                </c:pt>
                <c:pt idx="262">
                  <c:v>1.1943272230612525E-4</c:v>
                </c:pt>
                <c:pt idx="263">
                  <c:v>1.0929422967882841E-4</c:v>
                </c:pt>
                <c:pt idx="264">
                  <c:v>1.0000451972533513E-4</c:v>
                </c:pt>
                <c:pt idx="265">
                  <c:v>9.1493839855696544E-5</c:v>
                </c:pt>
                <c:pt idx="266">
                  <c:v>8.3698029377472173E-5</c:v>
                </c:pt>
                <c:pt idx="267">
                  <c:v>7.655808597295641E-5</c:v>
                </c:pt>
                <c:pt idx="268">
                  <c:v>7.0019764296493805E-5</c:v>
                </c:pt>
                <c:pt idx="269">
                  <c:v>6.4033204389779571E-5</c:v>
                </c:pt>
                <c:pt idx="270">
                  <c:v>5.8552587913791541E-5</c:v>
                </c:pt>
                <c:pt idx="271">
                  <c:v>5.3535820157722208E-5</c:v>
                </c:pt>
                <c:pt idx="272">
                  <c:v>4.8944236080561652E-5</c:v>
                </c:pt>
                <c:pt idx="273">
                  <c:v>4.474232866832285E-5</c:v>
                </c:pt>
                <c:pt idx="274">
                  <c:v>4.0897497950050664E-5</c:v>
                </c:pt>
                <c:pt idx="275">
                  <c:v>3.7379819239951589E-5</c:v>
                </c:pt>
                <c:pt idx="276">
                  <c:v>3.4161829222194619E-5</c:v>
                </c:pt>
                <c:pt idx="277">
                  <c:v>3.1218328494933679E-5</c:v>
                </c:pt>
                <c:pt idx="278">
                  <c:v>2.8526199463511173E-5</c:v>
                </c:pt>
                <c:pt idx="279">
                  <c:v>2.6064238390779413E-5</c:v>
                </c:pt>
                <c:pt idx="280">
                  <c:v>2.3813000549181137E-5</c:v>
                </c:pt>
                <c:pt idx="281">
                  <c:v>2.1754657534062224E-5</c:v>
                </c:pt>
                <c:pt idx="282">
                  <c:v>1.9872865819562349E-5</c:v>
                </c:pt>
                <c:pt idx="283">
                  <c:v>1.815264564936576E-5</c:v>
                </c:pt>
                <c:pt idx="284">
                  <c:v>1.6580269556916871E-5</c:v>
                </c:pt>
                <c:pt idx="285">
                  <c:v>1.5143159744087375E-5</c:v>
                </c:pt>
                <c:pt idx="286">
                  <c:v>1.3829793667581476E-5</c:v>
                </c:pt>
                <c:pt idx="287">
                  <c:v>1.262961711127938E-5</c:v>
                </c:pt>
                <c:pt idx="288">
                  <c:v>1.1532964318001172E-5</c:v>
                </c:pt>
                <c:pt idx="289">
                  <c:v>1.0530984508104795E-5</c:v>
                </c:pt>
                <c:pt idx="290">
                  <c:v>9.6155743201229247E-6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01-45F6-AE5A-04EFBA5F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'CCl3 Data'!$J$5:$J$175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2.7333472328623598</c:v>
                      </c:pt>
                      <c:pt idx="1">
                        <c:v>2.78093889702388</c:v>
                      </c:pt>
                      <c:pt idx="2">
                        <c:v>2.83201287807527</c:v>
                      </c:pt>
                      <c:pt idx="3">
                        <c:v>2.8830868591266499</c:v>
                      </c:pt>
                      <c:pt idx="4">
                        <c:v>2.9341608401780399</c:v>
                      </c:pt>
                      <c:pt idx="5">
                        <c:v>2.9852348212294202</c:v>
                      </c:pt>
                      <c:pt idx="6">
                        <c:v>3.0363088022808098</c:v>
                      </c:pt>
                      <c:pt idx="7">
                        <c:v>3.0873827833321998</c:v>
                      </c:pt>
                      <c:pt idx="8">
                        <c:v>3.1384567643835801</c:v>
                      </c:pt>
                      <c:pt idx="9">
                        <c:v>3.1895307454349702</c:v>
                      </c:pt>
                      <c:pt idx="10">
                        <c:v>3.2406047264863602</c:v>
                      </c:pt>
                      <c:pt idx="11">
                        <c:v>3.2916787075377401</c:v>
                      </c:pt>
                      <c:pt idx="12">
                        <c:v>3.3427526885891301</c:v>
                      </c:pt>
                      <c:pt idx="13">
                        <c:v>3.3938266696405099</c:v>
                      </c:pt>
                      <c:pt idx="14">
                        <c:v>3.43793601691217</c:v>
                      </c:pt>
                      <c:pt idx="15">
                        <c:v>3.4704376412175901</c:v>
                      </c:pt>
                      <c:pt idx="16">
                        <c:v>3.49597463174329</c:v>
                      </c:pt>
                      <c:pt idx="17">
                        <c:v>3.5191900776757401</c:v>
                      </c:pt>
                      <c:pt idx="18">
                        <c:v>3.5400839790149399</c:v>
                      </c:pt>
                      <c:pt idx="19">
                        <c:v>3.5586563357609</c:v>
                      </c:pt>
                      <c:pt idx="20">
                        <c:v>3.5749071479136099</c:v>
                      </c:pt>
                      <c:pt idx="21">
                        <c:v>3.5911579600663202</c:v>
                      </c:pt>
                      <c:pt idx="22">
                        <c:v>3.6074087722190402</c:v>
                      </c:pt>
                      <c:pt idx="23">
                        <c:v>3.62133803977851</c:v>
                      </c:pt>
                      <c:pt idx="24">
                        <c:v>3.6352673073379802</c:v>
                      </c:pt>
                      <c:pt idx="25">
                        <c:v>3.64919657489745</c:v>
                      </c:pt>
                      <c:pt idx="26">
                        <c:v>3.66312584245691</c:v>
                      </c:pt>
                      <c:pt idx="27">
                        <c:v>3.6747335654231401</c:v>
                      </c:pt>
                      <c:pt idx="28">
                        <c:v>3.68634128838936</c:v>
                      </c:pt>
                      <c:pt idx="29">
                        <c:v>3.7002705559488298</c:v>
                      </c:pt>
                      <c:pt idx="30">
                        <c:v>3.7141998235083</c:v>
                      </c:pt>
                      <c:pt idx="31">
                        <c:v>3.7258075464745199</c:v>
                      </c:pt>
                      <c:pt idx="32">
                        <c:v>3.7350937248474998</c:v>
                      </c:pt>
                      <c:pt idx="33">
                        <c:v>3.7443799032204801</c:v>
                      </c:pt>
                      <c:pt idx="34">
                        <c:v>3.7536660815934599</c:v>
                      </c:pt>
                      <c:pt idx="35">
                        <c:v>3.7606307153732002</c:v>
                      </c:pt>
                      <c:pt idx="36">
                        <c:v>3.7745599829326699</c:v>
                      </c:pt>
                      <c:pt idx="37">
                        <c:v>3.7861677058988898</c:v>
                      </c:pt>
                      <c:pt idx="38">
                        <c:v>3.7954538842718701</c:v>
                      </c:pt>
                      <c:pt idx="39">
                        <c:v>3.80474006264485</c:v>
                      </c:pt>
                      <c:pt idx="40">
                        <c:v>3.8140262410178298</c:v>
                      </c:pt>
                      <c:pt idx="41">
                        <c:v>3.8233124193908101</c:v>
                      </c:pt>
                      <c:pt idx="42">
                        <c:v>3.83492014235703</c:v>
                      </c:pt>
                      <c:pt idx="43">
                        <c:v>3.8465278653232602</c:v>
                      </c:pt>
                      <c:pt idx="44">
                        <c:v>3.8581355882894801</c:v>
                      </c:pt>
                      <c:pt idx="45">
                        <c:v>3.8720648558489499</c:v>
                      </c:pt>
                      <c:pt idx="46">
                        <c:v>3.8859941234084201</c:v>
                      </c:pt>
                      <c:pt idx="47">
                        <c:v>3.8999233909678899</c:v>
                      </c:pt>
                      <c:pt idx="48">
                        <c:v>3.9138526585273601</c:v>
                      </c:pt>
                      <c:pt idx="49">
                        <c:v>3.9301034706800699</c:v>
                      </c:pt>
                      <c:pt idx="50">
                        <c:v>3.9486758274260301</c:v>
                      </c:pt>
                      <c:pt idx="51">
                        <c:v>3.9695697287652298</c:v>
                      </c:pt>
                      <c:pt idx="52">
                        <c:v>4.0067144422571497</c:v>
                      </c:pt>
                      <c:pt idx="53">
                        <c:v>4.0577884233085397</c:v>
                      </c:pt>
                      <c:pt idx="54">
                        <c:v>4.0949331368004502</c:v>
                      </c:pt>
                      <c:pt idx="55">
                        <c:v>4.1158270381396598</c:v>
                      </c:pt>
                      <c:pt idx="56">
                        <c:v>4.1343993948856097</c:v>
                      </c:pt>
                      <c:pt idx="57">
                        <c:v>4.1506502070383302</c:v>
                      </c:pt>
                      <c:pt idx="58">
                        <c:v>4.1645794745978</c:v>
                      </c:pt>
                      <c:pt idx="59">
                        <c:v>4.1785087421572698</c:v>
                      </c:pt>
                      <c:pt idx="60">
                        <c:v>4.1924380097167404</c:v>
                      </c:pt>
                      <c:pt idx="61">
                        <c:v>4.2063672772762004</c:v>
                      </c:pt>
                      <c:pt idx="62">
                        <c:v>4.2202965448356702</c:v>
                      </c:pt>
                      <c:pt idx="63">
                        <c:v>4.23422581239514</c:v>
                      </c:pt>
                      <c:pt idx="64">
                        <c:v>4.2481550799546097</c:v>
                      </c:pt>
                      <c:pt idx="65">
                        <c:v>4.2620843475140804</c:v>
                      </c:pt>
                      <c:pt idx="66">
                        <c:v>4.2760136150735502</c:v>
                      </c:pt>
                      <c:pt idx="67">
                        <c:v>4.2899428826330199</c:v>
                      </c:pt>
                      <c:pt idx="68">
                        <c:v>4.3038721501924897</c:v>
                      </c:pt>
                      <c:pt idx="69">
                        <c:v>4.3178014177519604</c:v>
                      </c:pt>
                      <c:pt idx="70">
                        <c:v>4.3317306853114301</c:v>
                      </c:pt>
                      <c:pt idx="71">
                        <c:v>4.3456599528708901</c:v>
                      </c:pt>
                      <c:pt idx="72">
                        <c:v>4.3595892204303599</c:v>
                      </c:pt>
                      <c:pt idx="73">
                        <c:v>4.3735184879898297</c:v>
                      </c:pt>
                      <c:pt idx="74">
                        <c:v>4.3874477555493003</c:v>
                      </c:pt>
                      <c:pt idx="75">
                        <c:v>4.4013770231087701</c:v>
                      </c:pt>
                      <c:pt idx="76">
                        <c:v>4.4153062906682399</c:v>
                      </c:pt>
                      <c:pt idx="77">
                        <c:v>4.4292355582277096</c:v>
                      </c:pt>
                      <c:pt idx="78">
                        <c:v>4.4454863703804204</c:v>
                      </c:pt>
                      <c:pt idx="79">
                        <c:v>4.4640587271263801</c:v>
                      </c:pt>
                      <c:pt idx="80">
                        <c:v>4.4826310838723398</c:v>
                      </c:pt>
                      <c:pt idx="81">
                        <c:v>4.5035249852115404</c:v>
                      </c:pt>
                      <c:pt idx="82">
                        <c:v>4.5290619757372399</c:v>
                      </c:pt>
                      <c:pt idx="83">
                        <c:v>4.5592420554494204</c:v>
                      </c:pt>
                      <c:pt idx="84">
                        <c:v>4.5987083135345799</c:v>
                      </c:pt>
                      <c:pt idx="85">
                        <c:v>4.6474607499927201</c:v>
                      </c:pt>
                      <c:pt idx="86">
                        <c:v>4.6985347310441101</c:v>
                      </c:pt>
                      <c:pt idx="87">
                        <c:v>4.7496087120954904</c:v>
                      </c:pt>
                      <c:pt idx="88">
                        <c:v>4.8006826931468796</c:v>
                      </c:pt>
                      <c:pt idx="89">
                        <c:v>4.8517566741982696</c:v>
                      </c:pt>
                      <c:pt idx="90">
                        <c:v>4.9028306552496499</c:v>
                      </c:pt>
                      <c:pt idx="91">
                        <c:v>4.9539046363010399</c:v>
                      </c:pt>
                      <c:pt idx="92">
                        <c:v>5.00497861735243</c:v>
                      </c:pt>
                      <c:pt idx="93">
                        <c:v>5.0560525984038103</c:v>
                      </c:pt>
                      <c:pt idx="94">
                        <c:v>5.1071265794552003</c:v>
                      </c:pt>
                      <c:pt idx="95">
                        <c:v>5.1582005605065797</c:v>
                      </c:pt>
                      <c:pt idx="96">
                        <c:v>5.2092745415579698</c:v>
                      </c:pt>
                      <c:pt idx="97">
                        <c:v>5.2603485226093598</c:v>
                      </c:pt>
                      <c:pt idx="98">
                        <c:v>5.3114225036607401</c:v>
                      </c:pt>
                      <c:pt idx="99">
                        <c:v>5.3555318509323904</c:v>
                      </c:pt>
                      <c:pt idx="100">
                        <c:v>5.3880334752378198</c:v>
                      </c:pt>
                      <c:pt idx="101">
                        <c:v>5.4135704657635202</c:v>
                      </c:pt>
                      <c:pt idx="102">
                        <c:v>5.43678591169596</c:v>
                      </c:pt>
                      <c:pt idx="103">
                        <c:v>5.4576798130351696</c:v>
                      </c:pt>
                      <c:pt idx="104">
                        <c:v>5.4762521697811302</c:v>
                      </c:pt>
                      <c:pt idx="105">
                        <c:v>5.4948245265270899</c:v>
                      </c:pt>
                      <c:pt idx="106">
                        <c:v>5.5110753386797997</c:v>
                      </c:pt>
                      <c:pt idx="107">
                        <c:v>5.5250046062392704</c:v>
                      </c:pt>
                      <c:pt idx="108">
                        <c:v>5.5389338737987401</c:v>
                      </c:pt>
                      <c:pt idx="109">
                        <c:v>5.5528631413582099</c:v>
                      </c:pt>
                      <c:pt idx="110">
                        <c:v>5.5667924089176699</c:v>
                      </c:pt>
                      <c:pt idx="111">
                        <c:v>5.5807216764771397</c:v>
                      </c:pt>
                      <c:pt idx="112">
                        <c:v>5.5946509440366103</c:v>
                      </c:pt>
                      <c:pt idx="113">
                        <c:v>5.6085802115960801</c:v>
                      </c:pt>
                      <c:pt idx="114">
                        <c:v>5.6225094791555499</c:v>
                      </c:pt>
                      <c:pt idx="115">
                        <c:v>5.6364387467150197</c:v>
                      </c:pt>
                      <c:pt idx="116">
                        <c:v>5.6503680142744903</c:v>
                      </c:pt>
                      <c:pt idx="117">
                        <c:v>5.6642972818339601</c:v>
                      </c:pt>
                      <c:pt idx="118">
                        <c:v>5.6782265493934299</c:v>
                      </c:pt>
                      <c:pt idx="119">
                        <c:v>5.6921558169528996</c:v>
                      </c:pt>
                      <c:pt idx="120">
                        <c:v>5.7060850845123596</c:v>
                      </c:pt>
                      <c:pt idx="121">
                        <c:v>5.7223358966650801</c:v>
                      </c:pt>
                      <c:pt idx="122">
                        <c:v>5.7409082534110398</c:v>
                      </c:pt>
                      <c:pt idx="123">
                        <c:v>5.7594806101569898</c:v>
                      </c:pt>
                      <c:pt idx="124">
                        <c:v>5.7803745114962002</c:v>
                      </c:pt>
                      <c:pt idx="125">
                        <c:v>5.8082330466151397</c:v>
                      </c:pt>
                      <c:pt idx="126">
                        <c:v>5.8500208492935402</c:v>
                      </c:pt>
                      <c:pt idx="127">
                        <c:v>5.9010948303449302</c:v>
                      </c:pt>
                      <c:pt idx="128">
                        <c:v>5.9405610884300897</c:v>
                      </c:pt>
                      <c:pt idx="129">
                        <c:v>5.96609807895579</c:v>
                      </c:pt>
                      <c:pt idx="130">
                        <c:v>5.9869919802949898</c:v>
                      </c:pt>
                      <c:pt idx="131">
                        <c:v>6.0055643370409504</c:v>
                      </c:pt>
                      <c:pt idx="132">
                        <c:v>6.0218151491936602</c:v>
                      </c:pt>
                      <c:pt idx="133">
                        <c:v>6.03574441675313</c:v>
                      </c:pt>
                      <c:pt idx="134">
                        <c:v>6.0496736843125998</c:v>
                      </c:pt>
                      <c:pt idx="135">
                        <c:v>6.0636029518720704</c:v>
                      </c:pt>
                      <c:pt idx="136">
                        <c:v>6.0775322194315402</c:v>
                      </c:pt>
                      <c:pt idx="137">
                        <c:v>6.09146148699101</c:v>
                      </c:pt>
                      <c:pt idx="138">
                        <c:v>6.10539075455047</c:v>
                      </c:pt>
                      <c:pt idx="139">
                        <c:v>6.1193200221099397</c:v>
                      </c:pt>
                      <c:pt idx="140">
                        <c:v>6.1332492896694104</c:v>
                      </c:pt>
                      <c:pt idx="141">
                        <c:v>6.1471785572288802</c:v>
                      </c:pt>
                      <c:pt idx="142">
                        <c:v>6.16110782478835</c:v>
                      </c:pt>
                      <c:pt idx="143">
                        <c:v>6.1750370923478197</c:v>
                      </c:pt>
                      <c:pt idx="144">
                        <c:v>6.1889663599072904</c:v>
                      </c:pt>
                      <c:pt idx="145">
                        <c:v>6.2028956274667602</c:v>
                      </c:pt>
                      <c:pt idx="146">
                        <c:v>6.2168248950262299</c:v>
                      </c:pt>
                      <c:pt idx="147">
                        <c:v>6.2307541625856997</c:v>
                      </c:pt>
                      <c:pt idx="148">
                        <c:v>6.2446834301451597</c:v>
                      </c:pt>
                      <c:pt idx="149">
                        <c:v>6.2586126977046304</c:v>
                      </c:pt>
                      <c:pt idx="150">
                        <c:v>6.27486350985735</c:v>
                      </c:pt>
                      <c:pt idx="151">
                        <c:v>6.2934358666033097</c:v>
                      </c:pt>
                      <c:pt idx="152">
                        <c:v>6.3120082233492596</c:v>
                      </c:pt>
                      <c:pt idx="153">
                        <c:v>6.33290212468847</c:v>
                      </c:pt>
                      <c:pt idx="154">
                        <c:v>6.3561175706209196</c:v>
                      </c:pt>
                      <c:pt idx="155">
                        <c:v>6.3816545611466102</c:v>
                      </c:pt>
                      <c:pt idx="156">
                        <c:v>6.4118346408587898</c:v>
                      </c:pt>
                      <c:pt idx="157">
                        <c:v>6.4513008989439502</c:v>
                      </c:pt>
                      <c:pt idx="158">
                        <c:v>6.5000533354021002</c:v>
                      </c:pt>
                      <c:pt idx="159">
                        <c:v>6.5511273164534796</c:v>
                      </c:pt>
                      <c:pt idx="160">
                        <c:v>6.6022012975048696</c:v>
                      </c:pt>
                      <c:pt idx="161">
                        <c:v>6.6532752785562597</c:v>
                      </c:pt>
                      <c:pt idx="162">
                        <c:v>6.7043492596076399</c:v>
                      </c:pt>
                      <c:pt idx="163">
                        <c:v>6.75542324065903</c:v>
                      </c:pt>
                      <c:pt idx="164">
                        <c:v>6.8064972217104103</c:v>
                      </c:pt>
                      <c:pt idx="165">
                        <c:v>6.8575712027618003</c:v>
                      </c:pt>
                      <c:pt idx="166">
                        <c:v>6.9086451838131904</c:v>
                      </c:pt>
                      <c:pt idx="167">
                        <c:v>6.9597191648645698</c:v>
                      </c:pt>
                      <c:pt idx="168">
                        <c:v>7.0107931459159598</c:v>
                      </c:pt>
                      <c:pt idx="169">
                        <c:v>7.0618671269673401</c:v>
                      </c:pt>
                      <c:pt idx="170">
                        <c:v>7.1036549296457503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'CCl3 Data'!$L$5:$L$1048576</c15:sqref>
                        </c15:formulaRef>
                      </c:ext>
                    </c:extLst>
                    <c:numCache>
                      <c:formatCode>General</c:formatCode>
                      <c:ptCount val="1048572"/>
                      <c:pt idx="0">
                        <c:v>1.3926744629437276E-3</c:v>
                      </c:pt>
                      <c:pt idx="1">
                        <c:v>2.5067519849821711E-3</c:v>
                      </c:pt>
                      <c:pt idx="2">
                        <c:v>2.5067519849821711E-3</c:v>
                      </c:pt>
                      <c:pt idx="3">
                        <c:v>2.5067519849821711E-3</c:v>
                      </c:pt>
                      <c:pt idx="4">
                        <c:v>2.5067519849821711E-3</c:v>
                      </c:pt>
                      <c:pt idx="5">
                        <c:v>2.5067519849821711E-3</c:v>
                      </c:pt>
                      <c:pt idx="6">
                        <c:v>2.5067519849821711E-3</c:v>
                      </c:pt>
                      <c:pt idx="7">
                        <c:v>2.5067519849821711E-3</c:v>
                      </c:pt>
                      <c:pt idx="8">
                        <c:v>3.7671225149649417E-3</c:v>
                      </c:pt>
                      <c:pt idx="9">
                        <c:v>5.837731242793842E-3</c:v>
                      </c:pt>
                      <c:pt idx="10">
                        <c:v>9.7088692991699442E-3</c:v>
                      </c:pt>
                      <c:pt idx="11">
                        <c:v>1.6640907214075813E-2</c:v>
                      </c:pt>
                      <c:pt idx="12">
                        <c:v>2.8254321383203756E-2</c:v>
                      </c:pt>
                      <c:pt idx="13">
                        <c:v>4.6799773467237175E-2</c:v>
                      </c:pt>
                      <c:pt idx="14">
                        <c:v>6.9598976089963335E-2</c:v>
                      </c:pt>
                      <c:pt idx="15">
                        <c:v>9.2128099313407152E-2</c:v>
                      </c:pt>
                      <c:pt idx="16">
                        <c:v>0.1138154750757553</c:v>
                      </c:pt>
                      <c:pt idx="17">
                        <c:v>0.13778052043871528</c:v>
                      </c:pt>
                      <c:pt idx="18">
                        <c:v>0.16070576011443979</c:v>
                      </c:pt>
                      <c:pt idx="19">
                        <c:v>0.18496789281660986</c:v>
                      </c:pt>
                      <c:pt idx="20">
                        <c:v>0.20716691899648695</c:v>
                      </c:pt>
                      <c:pt idx="21">
                        <c:v>0.23151157595954891</c:v>
                      </c:pt>
                      <c:pt idx="22">
                        <c:v>0.25701157257509538</c:v>
                      </c:pt>
                      <c:pt idx="23">
                        <c:v>0.28110865675548219</c:v>
                      </c:pt>
                      <c:pt idx="24">
                        <c:v>0.30652612911013666</c:v>
                      </c:pt>
                      <c:pt idx="25">
                        <c:v>0.33326398963905746</c:v>
                      </c:pt>
                      <c:pt idx="26">
                        <c:v>0.36066204425511533</c:v>
                      </c:pt>
                      <c:pt idx="27">
                        <c:v>0.38624456513155142</c:v>
                      </c:pt>
                      <c:pt idx="28">
                        <c:v>0.41281737713868993</c:v>
                      </c:pt>
                      <c:pt idx="29">
                        <c:v>0.44087562584188061</c:v>
                      </c:pt>
                      <c:pt idx="30">
                        <c:v>0.47124455385003938</c:v>
                      </c:pt>
                      <c:pt idx="31">
                        <c:v>0.49765231733539472</c:v>
                      </c:pt>
                      <c:pt idx="32">
                        <c:v>0.5189435766454642</c:v>
                      </c:pt>
                      <c:pt idx="33">
                        <c:v>0.54072998152088325</c:v>
                      </c:pt>
                      <c:pt idx="34">
                        <c:v>0.56251638639629897</c:v>
                      </c:pt>
                      <c:pt idx="35">
                        <c:v>0.57984648118356508</c:v>
                      </c:pt>
                      <c:pt idx="36">
                        <c:v>0.61516686484522654</c:v>
                      </c:pt>
                      <c:pt idx="37">
                        <c:v>0.63975909459096336</c:v>
                      </c:pt>
                      <c:pt idx="38">
                        <c:v>0.66105035390103273</c:v>
                      </c:pt>
                      <c:pt idx="39">
                        <c:v>0.68283675877645189</c:v>
                      </c:pt>
                      <c:pt idx="40">
                        <c:v>0.70462316365186761</c:v>
                      </c:pt>
                      <c:pt idx="41">
                        <c:v>0.72591442296193709</c:v>
                      </c:pt>
                      <c:pt idx="42">
                        <c:v>0.7521571379255092</c:v>
                      </c:pt>
                      <c:pt idx="43">
                        <c:v>0.77740956175837894</c:v>
                      </c:pt>
                      <c:pt idx="44">
                        <c:v>0.80266198559125179</c:v>
                      </c:pt>
                      <c:pt idx="45">
                        <c:v>0.83039013725087596</c:v>
                      </c:pt>
                      <c:pt idx="46">
                        <c:v>0.85745809482336421</c:v>
                      </c:pt>
                      <c:pt idx="47">
                        <c:v>0.88287556717802029</c:v>
                      </c:pt>
                      <c:pt idx="48">
                        <c:v>0.90631245727127141</c:v>
                      </c:pt>
                      <c:pt idx="49">
                        <c:v>0.92991439588630898</c:v>
                      </c:pt>
                      <c:pt idx="50">
                        <c:v>0.95392895580580461</c:v>
                      </c:pt>
                      <c:pt idx="51">
                        <c:v>0.97556681701161552</c:v>
                      </c:pt>
                      <c:pt idx="52">
                        <c:v>0.99873962947001671</c:v>
                      </c:pt>
                      <c:pt idx="53">
                        <c:v>1</c:v>
                      </c:pt>
                      <c:pt idx="54">
                        <c:v>0.9789338068559994</c:v>
                      </c:pt>
                      <c:pt idx="55">
                        <c:v>0.95863283867663251</c:v>
                      </c:pt>
                      <c:pt idx="56">
                        <c:v>0.93635128823586389</c:v>
                      </c:pt>
                      <c:pt idx="57">
                        <c:v>0.91423478631687849</c:v>
                      </c:pt>
                      <c:pt idx="58">
                        <c:v>0.89244838144145933</c:v>
                      </c:pt>
                      <c:pt idx="59">
                        <c:v>0.87000178247890736</c:v>
                      </c:pt>
                      <c:pt idx="60">
                        <c:v>0.8452445042113873</c:v>
                      </c:pt>
                      <c:pt idx="61">
                        <c:v>0.82015712890030101</c:v>
                      </c:pt>
                      <c:pt idx="62">
                        <c:v>0.79341926837137589</c:v>
                      </c:pt>
                      <c:pt idx="63">
                        <c:v>0.7660212137553214</c:v>
                      </c:pt>
                      <c:pt idx="64">
                        <c:v>0.73763286800856431</c:v>
                      </c:pt>
                      <c:pt idx="65">
                        <c:v>0.70957461930537358</c:v>
                      </c:pt>
                      <c:pt idx="66">
                        <c:v>0.68052607947148369</c:v>
                      </c:pt>
                      <c:pt idx="67">
                        <c:v>0.65213773372472661</c:v>
                      </c:pt>
                      <c:pt idx="68">
                        <c:v>0.62275909684726705</c:v>
                      </c:pt>
                      <c:pt idx="69">
                        <c:v>0.59470084814407631</c:v>
                      </c:pt>
                      <c:pt idx="70">
                        <c:v>0.56697269648445214</c:v>
                      </c:pt>
                      <c:pt idx="71">
                        <c:v>0.539904738911964</c:v>
                      </c:pt>
                      <c:pt idx="72">
                        <c:v>0.51283678133947574</c:v>
                      </c:pt>
                      <c:pt idx="73">
                        <c:v>0.48741930898481972</c:v>
                      </c:pt>
                      <c:pt idx="74">
                        <c:v>0.46299212776086601</c:v>
                      </c:pt>
                      <c:pt idx="75">
                        <c:v>0.43889504358047882</c:v>
                      </c:pt>
                      <c:pt idx="76">
                        <c:v>0.41644844461792702</c:v>
                      </c:pt>
                      <c:pt idx="77">
                        <c:v>0.39466203974250791</c:v>
                      </c:pt>
                      <c:pt idx="78">
                        <c:v>0.37114262538836518</c:v>
                      </c:pt>
                      <c:pt idx="79">
                        <c:v>0.34613777433816711</c:v>
                      </c:pt>
                      <c:pt idx="80">
                        <c:v>0.32385622389740137</c:v>
                      </c:pt>
                      <c:pt idx="81">
                        <c:v>0.30098049877821215</c:v>
                      </c:pt>
                      <c:pt idx="82">
                        <c:v>0.27747758927624583</c:v>
                      </c:pt>
                      <c:pt idx="83">
                        <c:v>0.25446510966757901</c:v>
                      </c:pt>
                      <c:pt idx="84">
                        <c:v>0.23274943987292493</c:v>
                      </c:pt>
                      <c:pt idx="85">
                        <c:v>0.21577945095136983</c:v>
                      </c:pt>
                      <c:pt idx="86">
                        <c:v>0.20740698957362644</c:v>
                      </c:pt>
                      <c:pt idx="87">
                        <c:v>0.20488624851366066</c:v>
                      </c:pt>
                      <c:pt idx="88">
                        <c:v>0.20452614264795138</c:v>
                      </c:pt>
                      <c:pt idx="89">
                        <c:v>0.20326577211796851</c:v>
                      </c:pt>
                      <c:pt idx="90">
                        <c:v>0.19903452819588299</c:v>
                      </c:pt>
                      <c:pt idx="91">
                        <c:v>0.1904820138852851</c:v>
                      </c:pt>
                      <c:pt idx="92">
                        <c:v>0.17787830858545622</c:v>
                      </c:pt>
                      <c:pt idx="93">
                        <c:v>0.1623937563599526</c:v>
                      </c:pt>
                      <c:pt idx="94">
                        <c:v>0.14618899240302979</c:v>
                      </c:pt>
                      <c:pt idx="95">
                        <c:v>0.13232491657321832</c:v>
                      </c:pt>
                      <c:pt idx="96">
                        <c:v>0.12314221699762883</c:v>
                      </c:pt>
                      <c:pt idx="97">
                        <c:v>0.12188184646764562</c:v>
                      </c:pt>
                      <c:pt idx="98">
                        <c:v>0.13178475777465395</c:v>
                      </c:pt>
                      <c:pt idx="99">
                        <c:v>0.15030770324208084</c:v>
                      </c:pt>
                      <c:pt idx="100">
                        <c:v>0.17168148681304057</c:v>
                      </c:pt>
                      <c:pt idx="101">
                        <c:v>0.19244459085340115</c:v>
                      </c:pt>
                      <c:pt idx="102">
                        <c:v>0.21482517040724008</c:v>
                      </c:pt>
                      <c:pt idx="103">
                        <c:v>0.23794846830910441</c:v>
                      </c:pt>
                      <c:pt idx="104">
                        <c:v>0.26097273709789848</c:v>
                      </c:pt>
                      <c:pt idx="105">
                        <c:v>0.28498729701739378</c:v>
                      </c:pt>
                      <c:pt idx="106">
                        <c:v>0.30850671137153846</c:v>
                      </c:pt>
                      <c:pt idx="107">
                        <c:v>0.32930282511625403</c:v>
                      </c:pt>
                      <c:pt idx="108">
                        <c:v>0.35108922999167308</c:v>
                      </c:pt>
                      <c:pt idx="109">
                        <c:v>0.37386592599779139</c:v>
                      </c:pt>
                      <c:pt idx="110">
                        <c:v>0.39763291313461219</c:v>
                      </c:pt>
                      <c:pt idx="111">
                        <c:v>0.42139990027143293</c:v>
                      </c:pt>
                      <c:pt idx="112">
                        <c:v>0.4451668874082505</c:v>
                      </c:pt>
                      <c:pt idx="113">
                        <c:v>0.46992416567577372</c:v>
                      </c:pt>
                      <c:pt idx="114">
                        <c:v>0.49468144394329377</c:v>
                      </c:pt>
                      <c:pt idx="115">
                        <c:v>0.51910862516724743</c:v>
                      </c:pt>
                      <c:pt idx="116">
                        <c:v>0.54320570934763457</c:v>
                      </c:pt>
                      <c:pt idx="117">
                        <c:v>0.56796298761515462</c:v>
                      </c:pt>
                      <c:pt idx="118">
                        <c:v>0.59172997475197542</c:v>
                      </c:pt>
                      <c:pt idx="119">
                        <c:v>0.61549696188879299</c:v>
                      </c:pt>
                      <c:pt idx="120">
                        <c:v>0.63761346380777839</c:v>
                      </c:pt>
                      <c:pt idx="121">
                        <c:v>0.66228821781441005</c:v>
                      </c:pt>
                      <c:pt idx="122">
                        <c:v>0.68853093277798216</c:v>
                      </c:pt>
                      <c:pt idx="123">
                        <c:v>0.71205034713212489</c:v>
                      </c:pt>
                      <c:pt idx="124">
                        <c:v>0.73512413047745628</c:v>
                      </c:pt>
                      <c:pt idx="125">
                        <c:v>0.7589477056788857</c:v>
                      </c:pt>
                      <c:pt idx="126">
                        <c:v>0.77781468085730487</c:v>
                      </c:pt>
                      <c:pt idx="127">
                        <c:v>0.77443868836627794</c:v>
                      </c:pt>
                      <c:pt idx="128">
                        <c:v>0.75182704088194274</c:v>
                      </c:pt>
                      <c:pt idx="129">
                        <c:v>0.72680568497956644</c:v>
                      </c:pt>
                      <c:pt idx="130">
                        <c:v>0.70264258139046587</c:v>
                      </c:pt>
                      <c:pt idx="131">
                        <c:v>0.67788530312294581</c:v>
                      </c:pt>
                      <c:pt idx="132">
                        <c:v>0.65378821894255867</c:v>
                      </c:pt>
                      <c:pt idx="133">
                        <c:v>0.63101152293644047</c:v>
                      </c:pt>
                      <c:pt idx="134">
                        <c:v>0.60757463284318936</c:v>
                      </c:pt>
                      <c:pt idx="135">
                        <c:v>0.58380764570636845</c:v>
                      </c:pt>
                      <c:pt idx="136">
                        <c:v>0.55905036743884839</c:v>
                      </c:pt>
                      <c:pt idx="137">
                        <c:v>0.53330279804062586</c:v>
                      </c:pt>
                      <c:pt idx="138">
                        <c:v>0.50755522864240343</c:v>
                      </c:pt>
                      <c:pt idx="139">
                        <c:v>0.4814775622006145</c:v>
                      </c:pt>
                      <c:pt idx="140">
                        <c:v>0.45506979871525916</c:v>
                      </c:pt>
                      <c:pt idx="141">
                        <c:v>0.42932222931703989</c:v>
                      </c:pt>
                      <c:pt idx="142">
                        <c:v>0.40357465991881736</c:v>
                      </c:pt>
                      <c:pt idx="143">
                        <c:v>0.37815718756416122</c:v>
                      </c:pt>
                      <c:pt idx="144">
                        <c:v>0.35373000634020763</c:v>
                      </c:pt>
                      <c:pt idx="145">
                        <c:v>0.32897272807268763</c:v>
                      </c:pt>
                      <c:pt idx="146">
                        <c:v>0.30619603206656998</c:v>
                      </c:pt>
                      <c:pt idx="147">
                        <c:v>0.28275914197331686</c:v>
                      </c:pt>
                      <c:pt idx="148">
                        <c:v>0.26163293118503261</c:v>
                      </c:pt>
                      <c:pt idx="149">
                        <c:v>0.24083681744031507</c:v>
                      </c:pt>
                      <c:pt idx="150">
                        <c:v>0.21739992734706201</c:v>
                      </c:pt>
                      <c:pt idx="151">
                        <c:v>0.19289022186221647</c:v>
                      </c:pt>
                      <c:pt idx="152">
                        <c:v>0.17036109863877266</c:v>
                      </c:pt>
                      <c:pt idx="153">
                        <c:v>0.14689119884116295</c:v>
                      </c:pt>
                      <c:pt idx="154">
                        <c:v>0.12371838638276364</c:v>
                      </c:pt>
                      <c:pt idx="155">
                        <c:v>0.10153586505506489</c:v>
                      </c:pt>
                      <c:pt idx="156">
                        <c:v>7.9607990018118163E-2</c:v>
                      </c:pt>
                      <c:pt idx="157">
                        <c:v>5.6675676834317443E-2</c:v>
                      </c:pt>
                      <c:pt idx="158">
                        <c:v>3.6266676895237236E-2</c:v>
                      </c:pt>
                      <c:pt idx="159">
                        <c:v>2.2132521666143868E-2</c:v>
                      </c:pt>
                      <c:pt idx="160">
                        <c:v>1.3129875023409262E-2</c:v>
                      </c:pt>
                      <c:pt idx="161">
                        <c:v>7.8183135041955416E-3</c:v>
                      </c:pt>
                      <c:pt idx="162">
                        <c:v>4.5773607128110818E-3</c:v>
                      </c:pt>
                      <c:pt idx="163">
                        <c:v>3.1369372499736462E-3</c:v>
                      </c:pt>
                      <c:pt idx="164">
                        <c:v>1.9665931864181248E-3</c:v>
                      </c:pt>
                      <c:pt idx="165">
                        <c:v>2.5067519849821711E-3</c:v>
                      </c:pt>
                      <c:pt idx="166">
                        <c:v>2.5067519849821711E-3</c:v>
                      </c:pt>
                      <c:pt idx="167">
                        <c:v>2.5067519849821711E-3</c:v>
                      </c:pt>
                      <c:pt idx="168">
                        <c:v>1.9665931864181248E-3</c:v>
                      </c:pt>
                      <c:pt idx="169">
                        <c:v>2.5067519849821711E-3</c:v>
                      </c:pt>
                      <c:pt idx="170">
                        <c:v>2.5067519849821711E-3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201-45F6-AE5A-04EFBA5F8D12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6.8"/>
          <c:min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'CCH Data'!$C$7:$C$78</c:f>
              <c:numCache>
                <c:formatCode>0.00</c:formatCode>
                <c:ptCount val="72"/>
                <c:pt idx="0">
                  <c:v>3.0350187398435602</c:v>
                </c:pt>
                <c:pt idx="1">
                  <c:v>3.1350687086832201</c:v>
                </c:pt>
                <c:pt idx="2">
                  <c:v>3.2351186775228702</c:v>
                </c:pt>
                <c:pt idx="3">
                  <c:v>3.3351686463625301</c:v>
                </c:pt>
                <c:pt idx="4">
                  <c:v>3.42838576967049</c:v>
                </c:pt>
                <c:pt idx="5">
                  <c:v>3.5352051369214301</c:v>
                </c:pt>
                <c:pt idx="6">
                  <c:v>3.6351179781137599</c:v>
                </c:pt>
                <c:pt idx="7">
                  <c:v>3.7348425246261598</c:v>
                </c:pt>
                <c:pt idx="8">
                  <c:v>3.8162273447441</c:v>
                </c:pt>
                <c:pt idx="9">
                  <c:v>3.87485087589444</c:v>
                </c:pt>
                <c:pt idx="10">
                  <c:v>3.92434229049845</c:v>
                </c:pt>
                <c:pt idx="11">
                  <c:v>3.9647641439082499</c:v>
                </c:pt>
                <c:pt idx="12">
                  <c:v>4.0006562822571796</c:v>
                </c:pt>
                <c:pt idx="13">
                  <c:v>4.0365259071117601</c:v>
                </c:pt>
                <c:pt idx="14">
                  <c:v>4.0723955319663503</c:v>
                </c:pt>
                <c:pt idx="15">
                  <c:v>4.1082764135681096</c:v>
                </c:pt>
                <c:pt idx="16">
                  <c:v>4.14868926158017</c:v>
                </c:pt>
                <c:pt idx="17">
                  <c:v>4.19818968158192</c:v>
                </c:pt>
                <c:pt idx="18">
                  <c:v>4.2750476812311096</c:v>
                </c:pt>
                <c:pt idx="19">
                  <c:v>4.3706678130574996</c:v>
                </c:pt>
                <c:pt idx="20">
                  <c:v>4.4394105166702396</c:v>
                </c:pt>
                <c:pt idx="21">
                  <c:v>4.4854145910012297</c:v>
                </c:pt>
                <c:pt idx="22">
                  <c:v>4.52688107054834</c:v>
                </c:pt>
                <c:pt idx="23">
                  <c:v>4.5637806877689</c:v>
                </c:pt>
                <c:pt idx="24">
                  <c:v>4.6006634198687202</c:v>
                </c:pt>
                <c:pt idx="25">
                  <c:v>4.6421490358860096</c:v>
                </c:pt>
                <c:pt idx="26">
                  <c:v>4.6881846291090801</c:v>
                </c:pt>
                <c:pt idx="27">
                  <c:v>4.7387461851439703</c:v>
                </c:pt>
                <c:pt idx="28">
                  <c:v>4.80291339625734</c:v>
                </c:pt>
                <c:pt idx="29">
                  <c:v>4.8897008702504001</c:v>
                </c:pt>
                <c:pt idx="30">
                  <c:v>4.9898101928478598</c:v>
                </c:pt>
                <c:pt idx="31">
                  <c:v>5.0895940931180599</c:v>
                </c:pt>
                <c:pt idx="32">
                  <c:v>5.1846296927641697</c:v>
                </c:pt>
                <c:pt idx="33">
                  <c:v>5.2705011631694099</c:v>
                </c:pt>
                <c:pt idx="34">
                  <c:v>5.3473150170399304</c:v>
                </c:pt>
                <c:pt idx="35">
                  <c:v>5.4150520911037798</c:v>
                </c:pt>
                <c:pt idx="36">
                  <c:v>5.4782281724306801</c:v>
                </c:pt>
                <c:pt idx="37">
                  <c:v>5.5368495594387097</c:v>
                </c:pt>
                <c:pt idx="38">
                  <c:v>5.5908932025979299</c:v>
                </c:pt>
                <c:pt idx="39">
                  <c:v>5.6403928721498602</c:v>
                </c:pt>
                <c:pt idx="40">
                  <c:v>5.6808383647287197</c:v>
                </c:pt>
                <c:pt idx="41">
                  <c:v>5.7212733510102201</c:v>
                </c:pt>
                <c:pt idx="42">
                  <c:v>5.76619377581373</c:v>
                </c:pt>
                <c:pt idx="43">
                  <c:v>5.8111307105130896</c:v>
                </c:pt>
                <c:pt idx="44">
                  <c:v>5.8560991641045197</c:v>
                </c:pt>
                <c:pt idx="45">
                  <c:v>5.9056393579462698</c:v>
                </c:pt>
                <c:pt idx="46">
                  <c:v>5.9778949171256004</c:v>
                </c:pt>
                <c:pt idx="47">
                  <c:v>6.0662750161749699</c:v>
                </c:pt>
                <c:pt idx="48">
                  <c:v>6.1825853563004998</c:v>
                </c:pt>
                <c:pt idx="49">
                  <c:v>6.25133781576079</c:v>
                </c:pt>
                <c:pt idx="50">
                  <c:v>6.3019068762937902</c:v>
                </c:pt>
              </c:numCache>
            </c:numRef>
          </c:xVal>
          <c:yVal>
            <c:numRef>
              <c:f>'CCH Data'!$F$7:$F$78</c:f>
              <c:numCache>
                <c:formatCode>0.00</c:formatCode>
                <c:ptCount val="72"/>
                <c:pt idx="0">
                  <c:v>7.4471112797645555E-3</c:v>
                </c:pt>
                <c:pt idx="1">
                  <c:v>7.4471112797645555E-3</c:v>
                </c:pt>
                <c:pt idx="2">
                  <c:v>7.4471112797645555E-3</c:v>
                </c:pt>
                <c:pt idx="3">
                  <c:v>7.4471112797645555E-3</c:v>
                </c:pt>
                <c:pt idx="4">
                  <c:v>8.7027126570197212E-3</c:v>
                </c:pt>
                <c:pt idx="5">
                  <c:v>1.4524137224293902E-2</c:v>
                </c:pt>
                <c:pt idx="6">
                  <c:v>2.9819644910857167E-2</c:v>
                </c:pt>
                <c:pt idx="7">
                  <c:v>6.6117939271507498E-2</c:v>
                </c:pt>
                <c:pt idx="8">
                  <c:v>0.11901626223015521</c:v>
                </c:pt>
                <c:pt idx="9">
                  <c:v>0.17444209445470554</c:v>
                </c:pt>
                <c:pt idx="10">
                  <c:v>0.23395759973660132</c:v>
                </c:pt>
                <c:pt idx="11">
                  <c:v>0.29058522185081187</c:v>
                </c:pt>
                <c:pt idx="12">
                  <c:v>0.34520388176141342</c:v>
                </c:pt>
                <c:pt idx="13">
                  <c:v>0.40233374442652386</c:v>
                </c:pt>
                <c:pt idx="14">
                  <c:v>0.45946360709163586</c:v>
                </c:pt>
                <c:pt idx="15">
                  <c:v>0.51533786837949191</c:v>
                </c:pt>
                <c:pt idx="16">
                  <c:v>0.57296997159550689</c:v>
                </c:pt>
                <c:pt idx="17">
                  <c:v>0.63148099577559813</c:v>
                </c:pt>
                <c:pt idx="18">
                  <c:v>0.68204748760505729</c:v>
                </c:pt>
                <c:pt idx="19">
                  <c:v>0.66889791681780364</c:v>
                </c:pt>
                <c:pt idx="20">
                  <c:v>0.6101357723622608</c:v>
                </c:pt>
                <c:pt idx="21">
                  <c:v>0.55137362790671651</c:v>
                </c:pt>
                <c:pt idx="22">
                  <c:v>0.49148144221164414</c:v>
                </c:pt>
                <c:pt idx="23">
                  <c:v>0.4337237788579042</c:v>
                </c:pt>
                <c:pt idx="24">
                  <c:v>0.3778495175700482</c:v>
                </c:pt>
                <c:pt idx="25">
                  <c:v>0.3158228095336405</c:v>
                </c:pt>
                <c:pt idx="26">
                  <c:v>0.25354498122178282</c:v>
                </c:pt>
                <c:pt idx="27">
                  <c:v>0.1936946489059522</c:v>
                </c:pt>
                <c:pt idx="28">
                  <c:v>0.13802965451430543</c:v>
                </c:pt>
                <c:pt idx="29">
                  <c:v>9.5567498847129451E-2</c:v>
                </c:pt>
                <c:pt idx="30">
                  <c:v>8.8947055221602095E-2</c:v>
                </c:pt>
                <c:pt idx="31">
                  <c:v>0.11862490595672506</c:v>
                </c:pt>
                <c:pt idx="32">
                  <c:v>0.17067529032293921</c:v>
                </c:pt>
                <c:pt idx="33">
                  <c:v>0.23038611137463205</c:v>
                </c:pt>
                <c:pt idx="34">
                  <c:v>0.28587671668610432</c:v>
                </c:pt>
                <c:pt idx="35">
                  <c:v>0.33928461812578198</c:v>
                </c:pt>
                <c:pt idx="36">
                  <c:v>0.39417233547436636</c:v>
                </c:pt>
                <c:pt idx="37">
                  <c:v>0.44983732986601255</c:v>
                </c:pt>
                <c:pt idx="38">
                  <c:v>0.50885059459700688</c:v>
                </c:pt>
                <c:pt idx="39">
                  <c:v>0.56744532553558302</c:v>
                </c:pt>
                <c:pt idx="40">
                  <c:v>0.62143618475755669</c:v>
                </c:pt>
                <c:pt idx="41">
                  <c:v>0.676598938598303</c:v>
                </c:pt>
                <c:pt idx="42">
                  <c:v>0.73870935339319244</c:v>
                </c:pt>
                <c:pt idx="43">
                  <c:v>0.79897821950144265</c:v>
                </c:pt>
                <c:pt idx="44">
                  <c:v>0.85573140175337825</c:v>
                </c:pt>
                <c:pt idx="45">
                  <c:v>0.90980596773383515</c:v>
                </c:pt>
                <c:pt idx="46">
                  <c:v>0.96647544322728574</c:v>
                </c:pt>
                <c:pt idx="47">
                  <c:v>1</c:v>
                </c:pt>
                <c:pt idx="48">
                  <c:v>0.96170415799371656</c:v>
                </c:pt>
                <c:pt idx="49">
                  <c:v>0.90185382567788597</c:v>
                </c:pt>
                <c:pt idx="50">
                  <c:v>0.84116642577721745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FD-49AD-A86A-F00CE510E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0"/>
          <c:order val="2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'CCH Data'!$G$8:$G$51</c:f>
              <c:numCache>
                <c:formatCode>General</c:formatCode>
                <c:ptCount val="44"/>
                <c:pt idx="0" formatCode="0.00">
                  <c:v>3.7765349077839998</c:v>
                </c:pt>
                <c:pt idx="1">
                  <c:v>3.7767349077839998</c:v>
                </c:pt>
                <c:pt idx="2">
                  <c:v>4.2904141053091998</c:v>
                </c:pt>
                <c:pt idx="3" formatCode="0.00">
                  <c:v>4.2906141053092002</c:v>
                </c:pt>
                <c:pt idx="4">
                  <c:v>4.2908141053092006</c:v>
                </c:pt>
                <c:pt idx="5">
                  <c:v>4.3429811815474997</c:v>
                </c:pt>
                <c:pt idx="6" formatCode="0.00">
                  <c:v>4.3431811815475001</c:v>
                </c:pt>
                <c:pt idx="7">
                  <c:v>4.3433811815475005</c:v>
                </c:pt>
                <c:pt idx="8">
                  <c:v>4.4479217682333996</c:v>
                </c:pt>
                <c:pt idx="9" formatCode="0.00">
                  <c:v>4.4481217682334</c:v>
                </c:pt>
                <c:pt idx="10">
                  <c:v>4.4483217682334004</c:v>
                </c:pt>
                <c:pt idx="11">
                  <c:v>5.4213958459422997</c:v>
                </c:pt>
                <c:pt idx="12" formatCode="0.00">
                  <c:v>5.4215958459423002</c:v>
                </c:pt>
                <c:pt idx="13">
                  <c:v>5.4217958459423006</c:v>
                </c:pt>
                <c:pt idx="14">
                  <c:v>5.6204885878622992</c:v>
                </c:pt>
                <c:pt idx="15" formatCode="0.00">
                  <c:v>5.6206885878622996</c:v>
                </c:pt>
                <c:pt idx="16">
                  <c:v>5.6208885878623001</c:v>
                </c:pt>
                <c:pt idx="17">
                  <c:v>5.9029810400582994</c:v>
                </c:pt>
                <c:pt idx="18" formatCode="0.00">
                  <c:v>5.9031810400582998</c:v>
                </c:pt>
                <c:pt idx="19">
                  <c:v>5.9033810400583002</c:v>
                </c:pt>
                <c:pt idx="20">
                  <c:v>6.0445677467212997</c:v>
                </c:pt>
                <c:pt idx="21" formatCode="0.00">
                  <c:v>6.0447677467213001</c:v>
                </c:pt>
                <c:pt idx="22">
                  <c:v>6.0449677467213005</c:v>
                </c:pt>
                <c:pt idx="23">
                  <c:v>6.2065886135889992</c:v>
                </c:pt>
                <c:pt idx="24" formatCode="0.00">
                  <c:v>6.2067886135889996</c:v>
                </c:pt>
                <c:pt idx="25">
                  <c:v>6.206988613589</c:v>
                </c:pt>
                <c:pt idx="26">
                  <c:v>6.3016021203704993</c:v>
                </c:pt>
                <c:pt idx="27" formatCode="0.00">
                  <c:v>6.3018021203704997</c:v>
                </c:pt>
                <c:pt idx="28">
                  <c:v>6.3020021203705001</c:v>
                </c:pt>
              </c:numCache>
            </c:numRef>
          </c:xVal>
          <c:yVal>
            <c:numRef>
              <c:f>'CCH Data'!$I$8:$I$51</c:f>
              <c:numCache>
                <c:formatCode>0.00</c:formatCode>
                <c:ptCount val="44"/>
                <c:pt idx="0">
                  <c:v>3.0492042006094702E-6</c:v>
                </c:pt>
                <c:pt idx="1">
                  <c:v>0</c:v>
                </c:pt>
                <c:pt idx="2">
                  <c:v>0</c:v>
                </c:pt>
                <c:pt idx="3">
                  <c:v>0.40532438916263375</c:v>
                </c:pt>
                <c:pt idx="4">
                  <c:v>0</c:v>
                </c:pt>
                <c:pt idx="5">
                  <c:v>0</c:v>
                </c:pt>
                <c:pt idx="6">
                  <c:v>0.29023797749639163</c:v>
                </c:pt>
                <c:pt idx="7">
                  <c:v>0</c:v>
                </c:pt>
                <c:pt idx="8">
                  <c:v>0</c:v>
                </c:pt>
                <c:pt idx="9">
                  <c:v>7.2007260809912963E-4</c:v>
                </c:pt>
                <c:pt idx="10">
                  <c:v>0</c:v>
                </c:pt>
                <c:pt idx="11">
                  <c:v>0</c:v>
                </c:pt>
                <c:pt idx="12">
                  <c:v>0.22597642870140477</c:v>
                </c:pt>
                <c:pt idx="13">
                  <c:v>0</c:v>
                </c:pt>
                <c:pt idx="14">
                  <c:v>0</c:v>
                </c:pt>
                <c:pt idx="15">
                  <c:v>8.0969680699051177E-3</c:v>
                </c:pt>
                <c:pt idx="16">
                  <c:v>0</c:v>
                </c:pt>
                <c:pt idx="17">
                  <c:v>0</c:v>
                </c:pt>
                <c:pt idx="18">
                  <c:v>0.53423292987183135</c:v>
                </c:pt>
                <c:pt idx="19">
                  <c:v>0</c:v>
                </c:pt>
                <c:pt idx="20">
                  <c:v>0</c:v>
                </c:pt>
                <c:pt idx="21">
                  <c:v>0.17020835755279898</c:v>
                </c:pt>
                <c:pt idx="22">
                  <c:v>0</c:v>
                </c:pt>
                <c:pt idx="23">
                  <c:v>0</c:v>
                </c:pt>
                <c:pt idx="24">
                  <c:v>7.1267639670004256E-5</c:v>
                </c:pt>
                <c:pt idx="25">
                  <c:v>0</c:v>
                </c:pt>
                <c:pt idx="26">
                  <c:v>0</c:v>
                </c:pt>
                <c:pt idx="27">
                  <c:v>0.55673350098648067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FD-49AD-A86A-F00CE510ED6F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'CCH Data'!$Q$5:$Q$298</c:f>
              <c:numCache>
                <c:formatCode>General</c:formatCode>
                <c:ptCount val="294"/>
                <c:pt idx="0">
                  <c:v>6.3614027923021546</c:v>
                </c:pt>
                <c:pt idx="1">
                  <c:v>6.3386370358879853</c:v>
                </c:pt>
                <c:pt idx="2">
                  <c:v>6.3160336435032596</c:v>
                </c:pt>
                <c:pt idx="3">
                  <c:v>6.2935908843639083</c:v>
                </c:pt>
                <c:pt idx="4">
                  <c:v>6.2713070521987353</c:v>
                </c:pt>
                <c:pt idx="5">
                  <c:v>6.2491804648169849</c:v>
                </c:pt>
                <c:pt idx="6">
                  <c:v>6.2272094636850328</c:v>
                </c:pt>
                <c:pt idx="7">
                  <c:v>6.2053924135119614</c:v>
                </c:pt>
                <c:pt idx="8">
                  <c:v>6.1837277018438401</c:v>
                </c:pt>
                <c:pt idx="9">
                  <c:v>6.1622137386664511</c:v>
                </c:pt>
                <c:pt idx="10">
                  <c:v>6.1408489560162947</c:v>
                </c:pt>
                <c:pt idx="11">
                  <c:v>6.1196318075996539</c:v>
                </c:pt>
                <c:pt idx="12">
                  <c:v>6.0985607684195271</c:v>
                </c:pt>
                <c:pt idx="13">
                  <c:v>6.077634334410245</c:v>
                </c:pt>
                <c:pt idx="14">
                  <c:v>6.0568510220795799</c:v>
                </c:pt>
                <c:pt idx="15">
                  <c:v>6.036209368158179</c:v>
                </c:pt>
                <c:pt idx="16">
                  <c:v>6.0157079292561377</c:v>
                </c:pt>
                <c:pt idx="17">
                  <c:v>5.9953452815265464</c:v>
                </c:pt>
                <c:pt idx="18">
                  <c:v>5.9751200203358552</c:v>
                </c:pt>
                <c:pt idx="19">
                  <c:v>5.9550307599408745</c:v>
                </c:pt>
                <c:pt idx="20">
                  <c:v>5.9350761331722826</c:v>
                </c:pt>
                <c:pt idx="21">
                  <c:v>5.9152547911244753</c:v>
                </c:pt>
                <c:pt idx="22">
                  <c:v>5.8955654028515925</c:v>
                </c:pt>
                <c:pt idx="23">
                  <c:v>5.8760066550696202</c:v>
                </c:pt>
                <c:pt idx="24">
                  <c:v>5.8565772518643833</c:v>
                </c:pt>
                <c:pt idx="25">
                  <c:v>5.8372759144053195</c:v>
                </c:pt>
                <c:pt idx="26">
                  <c:v>5.8181013806648991</c:v>
                </c:pt>
                <c:pt idx="27">
                  <c:v>5.799052405143545</c:v>
                </c:pt>
                <c:pt idx="28">
                  <c:v>5.7801277585999529</c:v>
                </c:pt>
                <c:pt idx="29">
                  <c:v>5.7613262277866637</c:v>
                </c:pt>
                <c:pt idx="30">
                  <c:v>5.7426466151907825</c:v>
                </c:pt>
                <c:pt idx="31">
                  <c:v>5.7240877387797324</c:v>
                </c:pt>
                <c:pt idx="32">
                  <c:v>5.7056484317519089</c:v>
                </c:pt>
                <c:pt idx="33">
                  <c:v>5.6873275422921559</c:v>
                </c:pt>
                <c:pt idx="34">
                  <c:v>5.6691239333319157</c:v>
                </c:pt>
                <c:pt idx="35">
                  <c:v>5.6510364823139918</c:v>
                </c:pt>
                <c:pt idx="36">
                  <c:v>5.6330640809617902</c:v>
                </c:pt>
                <c:pt idx="37">
                  <c:v>5.6152056350529431</c:v>
                </c:pt>
                <c:pt idx="38">
                  <c:v>5.5974600641972456</c:v>
                </c:pt>
                <c:pt idx="39">
                  <c:v>5.579826301618767</c:v>
                </c:pt>
                <c:pt idx="40">
                  <c:v>5.5623032939420813</c:v>
                </c:pt>
                <c:pt idx="41">
                  <c:v>5.5448900009825133</c:v>
                </c:pt>
                <c:pt idx="42">
                  <c:v>5.5275853955403029</c:v>
                </c:pt>
                <c:pt idx="43">
                  <c:v>5.5103884631986215</c:v>
                </c:pt>
                <c:pt idx="44">
                  <c:v>5.4932982021253434</c:v>
                </c:pt>
                <c:pt idx="45">
                  <c:v>5.4763136228784886</c:v>
                </c:pt>
                <c:pt idx="46">
                  <c:v>5.4594337482152797</c:v>
                </c:pt>
                <c:pt idx="47">
                  <c:v>5.4426576129046964</c:v>
                </c:pt>
                <c:pt idx="48">
                  <c:v>5.4259842635435005</c:v>
                </c:pt>
                <c:pt idx="49">
                  <c:v>5.4094127583756109</c:v>
                </c:pt>
                <c:pt idx="50">
                  <c:v>5.3929421671147884</c:v>
                </c:pt>
                <c:pt idx="51">
                  <c:v>5.3765715707705546</c:v>
                </c:pt>
                <c:pt idx="52">
                  <c:v>5.3603000614772585</c:v>
                </c:pt>
                <c:pt idx="53">
                  <c:v>5.3441267423262495</c:v>
                </c:pt>
                <c:pt idx="54">
                  <c:v>5.3280507272010746</c:v>
                </c:pt>
                <c:pt idx="55">
                  <c:v>5.3120711406156378</c:v>
                </c:pt>
                <c:pt idx="56">
                  <c:v>5.2961871175552755</c:v>
                </c:pt>
                <c:pt idx="57">
                  <c:v>5.2803978033206551</c:v>
                </c:pt>
                <c:pt idx="58">
                  <c:v>5.2647023533744797</c:v>
                </c:pt>
                <c:pt idx="59">
                  <c:v>5.2490999331908972</c:v>
                </c:pt>
                <c:pt idx="60">
                  <c:v>5.2335897181075977</c:v>
                </c:pt>
                <c:pt idx="61">
                  <c:v>5.2181708931805133</c:v>
                </c:pt>
                <c:pt idx="62">
                  <c:v>5.2028426530410821</c:v>
                </c:pt>
                <c:pt idx="63">
                  <c:v>5.1876042017560247</c:v>
                </c:pt>
                <c:pt idx="64">
                  <c:v>5.1724547526895703</c:v>
                </c:pt>
                <c:pt idx="65">
                  <c:v>5.1573935283680941</c:v>
                </c:pt>
                <c:pt idx="66">
                  <c:v>5.1424197603471171</c:v>
                </c:pt>
                <c:pt idx="67">
                  <c:v>5.1275326890806028</c:v>
                </c:pt>
                <c:pt idx="68">
                  <c:v>5.1127315637925355</c:v>
                </c:pt>
                <c:pt idx="69">
                  <c:v>5.098015642350699</c:v>
                </c:pt>
                <c:pt idx="70">
                  <c:v>5.0833841911426401</c:v>
                </c:pt>
                <c:pt idx="71">
                  <c:v>5.0688364849537608</c:v>
                </c:pt>
                <c:pt idx="72">
                  <c:v>5.0543718068474925</c:v>
                </c:pt>
                <c:pt idx="73">
                  <c:v>5.0399894480475202</c:v>
                </c:pt>
                <c:pt idx="74">
                  <c:v>5.0256887078220105</c:v>
                </c:pt>
                <c:pt idx="75">
                  <c:v>5.0114688933698055</c:v>
                </c:pt>
                <c:pt idx="76">
                  <c:v>4.9973293197085447</c:v>
                </c:pt>
                <c:pt idx="77">
                  <c:v>4.9832693095646698</c:v>
                </c:pt>
                <c:pt idx="78">
                  <c:v>4.9692881932652906</c:v>
                </c:pt>
                <c:pt idx="79">
                  <c:v>4.955385308631854</c:v>
                </c:pt>
                <c:pt idx="80">
                  <c:v>4.9415600008756071</c:v>
                </c:pt>
                <c:pt idx="81">
                  <c:v>4.9278116224947928</c:v>
                </c:pt>
                <c:pt idx="82">
                  <c:v>4.9141395331735627</c:v>
                </c:pt>
                <c:pt idx="83">
                  <c:v>4.9005430996825687</c:v>
                </c:pt>
                <c:pt idx="84">
                  <c:v>4.8870216957811978</c:v>
                </c:pt>
                <c:pt idx="85">
                  <c:v>4.8735747021214229</c:v>
                </c:pt>
                <c:pt idx="86">
                  <c:v>4.860201506153234</c:v>
                </c:pt>
                <c:pt idx="87">
                  <c:v>4.846901502031626</c:v>
                </c:pt>
                <c:pt idx="88">
                  <c:v>4.8336740905251068</c:v>
                </c:pt>
                <c:pt idx="89">
                  <c:v>4.8205186789256995</c:v>
                </c:pt>
                <c:pt idx="90">
                  <c:v>4.8074346809604114</c:v>
                </c:pt>
                <c:pt idx="91">
                  <c:v>4.7944215167041371</c:v>
                </c:pt>
                <c:pt idx="92">
                  <c:v>4.7814786124939834</c:v>
                </c:pt>
                <c:pt idx="93">
                  <c:v>4.7686054008449617</c:v>
                </c:pt>
                <c:pt idx="94">
                  <c:v>4.7558013203670502</c:v>
                </c:pt>
                <c:pt idx="95">
                  <c:v>4.7430658156835888</c:v>
                </c:pt>
                <c:pt idx="96">
                  <c:v>4.7303983373509721</c:v>
                </c:pt>
                <c:pt idx="97">
                  <c:v>4.7177983417796421</c:v>
                </c:pt>
                <c:pt idx="98">
                  <c:v>4.7052652911563184</c:v>
                </c:pt>
                <c:pt idx="99">
                  <c:v>4.692798653367487</c:v>
                </c:pt>
                <c:pt idx="100">
                  <c:v>4.6803979019240849</c:v>
                </c:pt>
                <c:pt idx="101">
                  <c:v>4.6680625158873861</c:v>
                </c:pt>
                <c:pt idx="102">
                  <c:v>4.6557919797960565</c:v>
                </c:pt>
                <c:pt idx="103">
                  <c:v>4.6435857835943439</c:v>
                </c:pt>
                <c:pt idx="104">
                  <c:v>4.6314434225614116</c:v>
                </c:pt>
                <c:pt idx="105">
                  <c:v>4.6193643972417657</c:v>
                </c:pt>
                <c:pt idx="106">
                  <c:v>4.607348213376774</c:v>
                </c:pt>
                <c:pt idx="107">
                  <c:v>4.5953943818372496</c:v>
                </c:pt>
                <c:pt idx="108">
                  <c:v>4.583502418557079</c:v>
                </c:pt>
                <c:pt idx="109">
                  <c:v>4.5716718444678834</c:v>
                </c:pt>
                <c:pt idx="110">
                  <c:v>4.559902185434682</c:v>
                </c:pt>
                <c:pt idx="111">
                  <c:v>4.5481929721925525</c:v>
                </c:pt>
                <c:pt idx="112">
                  <c:v>4.5365437402842659</c:v>
                </c:pt>
                <c:pt idx="113">
                  <c:v>4.5249540299988684</c:v>
                </c:pt>
                <c:pt idx="114">
                  <c:v>4.5134233863112119</c:v>
                </c:pt>
                <c:pt idx="115">
                  <c:v>4.5019513588224038</c:v>
                </c:pt>
                <c:pt idx="116">
                  <c:v>4.4905375017011586</c:v>
                </c:pt>
                <c:pt idx="117">
                  <c:v>4.4791813736260471</c:v>
                </c:pt>
                <c:pt idx="118">
                  <c:v>4.4678825377286122</c:v>
                </c:pt>
                <c:pt idx="119">
                  <c:v>4.4566405615373474</c:v>
                </c:pt>
                <c:pt idx="120">
                  <c:v>4.4454550169225167</c:v>
                </c:pt>
                <c:pt idx="121">
                  <c:v>4.4343254800418093</c:v>
                </c:pt>
                <c:pt idx="122">
                  <c:v>4.423251531286799</c:v>
                </c:pt>
                <c:pt idx="123">
                  <c:v>4.412232755230213</c:v>
                </c:pt>
                <c:pt idx="124">
                  <c:v>4.401268740573979</c:v>
                </c:pt>
                <c:pt idx="125">
                  <c:v>4.3903590800980528</c:v>
                </c:pt>
                <c:pt idx="126">
                  <c:v>4.3795033706099957</c:v>
                </c:pt>
                <c:pt idx="127">
                  <c:v>4.3687012128953135</c:v>
                </c:pt>
                <c:pt idx="128">
                  <c:v>4.3579522116685059</c:v>
                </c:pt>
                <c:pt idx="129">
                  <c:v>4.3472559755248597</c:v>
                </c:pt>
                <c:pt idx="130">
                  <c:v>4.336612116892935</c:v>
                </c:pt>
                <c:pt idx="131">
                  <c:v>4.3260202519877522</c:v>
                </c:pt>
                <c:pt idx="132">
                  <c:v>4.315480000764671</c:v>
                </c:pt>
                <c:pt idx="133">
                  <c:v>4.3049909868739231</c:v>
                </c:pt>
                <c:pt idx="134">
                  <c:v>4.2945528376158295</c:v>
                </c:pt>
                <c:pt idx="135">
                  <c:v>4.2841651838966479</c:v>
                </c:pt>
                <c:pt idx="136">
                  <c:v>4.2738276601850735</c:v>
                </c:pt>
                <c:pt idx="137">
                  <c:v>4.2635399044693596</c:v>
                </c:pt>
                <c:pt idx="138">
                  <c:v>4.2533015582150595</c:v>
                </c:pt>
                <c:pt idx="139">
                  <c:v>4.243112266323374</c:v>
                </c:pt>
                <c:pt idx="140">
                  <c:v>4.2329716770900987</c:v>
                </c:pt>
                <c:pt idx="141">
                  <c:v>4.2228794421651559</c:v>
                </c:pt>
                <c:pt idx="142">
                  <c:v>4.2128352165127074</c:v>
                </c:pt>
                <c:pt idx="143">
                  <c:v>4.2028386583718298</c:v>
                </c:pt>
                <c:pt idx="144">
                  <c:v>4.1928894292177548</c:v>
                </c:pt>
                <c:pt idx="145">
                  <c:v>4.1829871937236502</c:v>
                </c:pt>
                <c:pt idx="146">
                  <c:v>4.1731316197229544</c:v>
                </c:pt>
                <c:pt idx="147">
                  <c:v>4.1633223781722295</c:v>
                </c:pt>
                <c:pt idx="148">
                  <c:v>4.1535591431145393</c:v>
                </c:pt>
                <c:pt idx="149">
                  <c:v>4.1438415916433486</c:v>
                </c:pt>
                <c:pt idx="150">
                  <c:v>4.1341694038669221</c:v>
                </c:pt>
                <c:pt idx="151">
                  <c:v>4.12454226287322</c:v>
                </c:pt>
                <c:pt idx="152">
                  <c:v>4.1149598546952868</c:v>
                </c:pt>
                <c:pt idx="153">
                  <c:v>4.1054218682771193</c:v>
                </c:pt>
                <c:pt idx="154">
                  <c:v>4.0959279954400065</c:v>
                </c:pt>
                <c:pt idx="155">
                  <c:v>4.0864779308493411</c:v>
                </c:pt>
                <c:pt idx="156">
                  <c:v>4.0770713719818801</c:v>
                </c:pt>
                <c:pt idx="157">
                  <c:v>4.0677080190934705</c:v>
                </c:pt>
                <c:pt idx="158">
                  <c:v>4.0583875751872007</c:v>
                </c:pt>
                <c:pt idx="159">
                  <c:v>4.0491097459820047</c:v>
                </c:pt>
                <c:pt idx="160">
                  <c:v>4.039874239881688</c:v>
                </c:pt>
                <c:pt idx="161">
                  <c:v>4.030680767944375</c:v>
                </c:pt>
                <c:pt idx="162">
                  <c:v>4.0215290438523832</c:v>
                </c:pt>
                <c:pt idx="163">
                  <c:v>4.0124187838824916</c:v>
                </c:pt>
                <c:pt idx="164">
                  <c:v>4.0033497068766222</c:v>
                </c:pt>
                <c:pt idx="165">
                  <c:v>3.994321534212919</c:v>
                </c:pt>
                <c:pt idx="166">
                  <c:v>3.9853339897772093</c:v>
                </c:pt>
                <c:pt idx="167">
                  <c:v>3.9763867999348617</c:v>
                </c:pt>
                <c:pt idx="168">
                  <c:v>3.9674796935030079</c:v>
                </c:pt>
                <c:pt idx="169">
                  <c:v>3.9586124017231481</c:v>
                </c:pt>
                <c:pt idx="170">
                  <c:v>3.949784658234119</c:v>
                </c:pt>
                <c:pt idx="171">
                  <c:v>3.9409961990454221</c:v>
                </c:pt>
                <c:pt idx="172">
                  <c:v>3.9322467625109097</c:v>
                </c:pt>
                <c:pt idx="173">
                  <c:v>3.9235360893028162</c:v>
                </c:pt>
                <c:pt idx="174">
                  <c:v>3.9148639223861381</c:v>
                </c:pt>
                <c:pt idx="175">
                  <c:v>3.9062300069933524</c:v>
                </c:pt>
                <c:pt idx="176">
                  <c:v>3.8976340905994649</c:v>
                </c:pt>
                <c:pt idx="177">
                  <c:v>3.8890759228973959</c:v>
                </c:pt>
                <c:pt idx="178">
                  <c:v>3.8805552557736775</c:v>
                </c:pt>
                <c:pt idx="179">
                  <c:v>3.8720718432844783</c:v>
                </c:pt>
                <c:pt idx="180">
                  <c:v>3.8636254416319415</c:v>
                </c:pt>
                <c:pt idx="181">
                  <c:v>3.8552158091408266</c:v>
                </c:pt>
                <c:pt idx="182">
                  <c:v>3.8468427062354635</c:v>
                </c:pt>
                <c:pt idx="183">
                  <c:v>3.8385058954169966</c:v>
                </c:pt>
                <c:pt idx="184">
                  <c:v>3.830205141240933</c:v>
                </c:pt>
                <c:pt idx="185">
                  <c:v>3.8219402102949753</c:v>
                </c:pt>
                <c:pt idx="186">
                  <c:v>3.813710871177145</c:v>
                </c:pt>
                <c:pt idx="187">
                  <c:v>3.8055168944741862</c:v>
                </c:pt>
                <c:pt idx="188">
                  <c:v>3.7973580527402446</c:v>
                </c:pt>
                <c:pt idx="189">
                  <c:v>3.7892341204758249</c:v>
                </c:pt>
                <c:pt idx="190">
                  <c:v>3.7811448741070142</c:v>
                </c:pt>
                <c:pt idx="191">
                  <c:v>3.7730900919649719</c:v>
                </c:pt>
                <c:pt idx="192">
                  <c:v>3.7650695542656845</c:v>
                </c:pt>
                <c:pt idx="193">
                  <c:v>3.7570830430899695</c:v>
                </c:pt>
                <c:pt idx="194">
                  <c:v>3.7491303423637437</c:v>
                </c:pt>
                <c:pt idx="195">
                  <c:v>3.7412112378385336</c:v>
                </c:pt>
                <c:pt idx="196">
                  <c:v>3.7333255170722368</c:v>
                </c:pt>
                <c:pt idx="197">
                  <c:v>3.7254729694101258</c:v>
                </c:pt>
                <c:pt idx="198">
                  <c:v>3.7176533859660865</c:v>
                </c:pt>
                <c:pt idx="199">
                  <c:v>3.7098665596040994</c:v>
                </c:pt>
                <c:pt idx="200">
                  <c:v>3.7021122849199464</c:v>
                </c:pt>
                <c:pt idx="201">
                  <c:v>3.6943903582231519</c:v>
                </c:pt>
                <c:pt idx="202">
                  <c:v>3.686700577519149</c:v>
                </c:pt>
                <c:pt idx="203">
                  <c:v>3.6790427424916614</c:v>
                </c:pt>
                <c:pt idx="204">
                  <c:v>3.6714166544853124</c:v>
                </c:pt>
                <c:pt idx="205">
                  <c:v>3.6638221164884457</c:v>
                </c:pt>
                <c:pt idx="206">
                  <c:v>3.6562589331161601</c:v>
                </c:pt>
                <c:pt idx="207">
                  <c:v>3.6487269105935547</c:v>
                </c:pt>
                <c:pt idx="208">
                  <c:v>3.6412258567391773</c:v>
                </c:pt>
                <c:pt idx="209">
                  <c:v>3.633755580948681</c:v>
                </c:pt>
                <c:pt idx="210">
                  <c:v>3.6263158941786782</c:v>
                </c:pt>
                <c:pt idx="211">
                  <c:v>3.6189066089307933</c:v>
                </c:pt>
                <c:pt idx="212">
                  <c:v>3.6115275392359156</c:v>
                </c:pt>
                <c:pt idx="213">
                  <c:v>3.6041785006386333</c:v>
                </c:pt>
                <c:pt idx="214">
                  <c:v>3.596859310181868</c:v>
                </c:pt>
                <c:pt idx="215">
                  <c:v>3.5895697863916909</c:v>
                </c:pt>
                <c:pt idx="216">
                  <c:v>3.5823097492623224</c:v>
                </c:pt>
                <c:pt idx="217">
                  <c:v>3.5750790202413203</c:v>
                </c:pt>
                <c:pt idx="218">
                  <c:v>3.5678774222149352</c:v>
                </c:pt>
                <c:pt idx="219">
                  <c:v>3.560704779493653</c:v>
                </c:pt>
                <c:pt idx="220">
                  <c:v>3.5535609177979075</c:v>
                </c:pt>
                <c:pt idx="221">
                  <c:v>3.5464456642439641</c:v>
                </c:pt>
                <c:pt idx="222">
                  <c:v>3.5393588473299737</c:v>
                </c:pt>
                <c:pt idx="223">
                  <c:v>3.5323002969221933</c:v>
                </c:pt>
                <c:pt idx="224">
                  <c:v>3.5252698442413704</c:v>
                </c:pt>
                <c:pt idx="225">
                  <c:v>3.5182673218492906</c:v>
                </c:pt>
                <c:pt idx="226">
                  <c:v>3.511292563635485</c:v>
                </c:pt>
                <c:pt idx="227">
                  <c:v>3.5043454048040981</c:v>
                </c:pt>
                <c:pt idx="228">
                  <c:v>3.4974256818609026</c:v>
                </c:pt>
                <c:pt idx="229">
                  <c:v>3.4905332326004785</c:v>
                </c:pt>
                <c:pt idx="230">
                  <c:v>3.4836678960935377</c:v>
                </c:pt>
                <c:pt idx="231">
                  <c:v>3.4768295126743967</c:v>
                </c:pt>
                <c:pt idx="232">
                  <c:v>3.4700179239286029</c:v>
                </c:pt>
                <c:pt idx="233">
                  <c:v>3.4632329726806983</c:v>
                </c:pt>
                <c:pt idx="234">
                  <c:v>3.4564745029821298</c:v>
                </c:pt>
                <c:pt idx="235">
                  <c:v>3.4497423600993042</c:v>
                </c:pt>
                <c:pt idx="236">
                  <c:v>3.4430363905017769</c:v>
                </c:pt>
                <c:pt idx="237">
                  <c:v>3.4363564418505819</c:v>
                </c:pt>
                <c:pt idx="238">
                  <c:v>3.4297023629866943</c:v>
                </c:pt>
                <c:pt idx="239">
                  <c:v>3.4230740039196301</c:v>
                </c:pt>
                <c:pt idx="240">
                  <c:v>3.4164712158161752</c:v>
                </c:pt>
                <c:pt idx="241">
                  <c:v>3.409893850989246</c:v>
                </c:pt>
                <c:pt idx="242">
                  <c:v>3.4033417628868787</c:v>
                </c:pt>
                <c:pt idx="243">
                  <c:v>3.3968148060813421</c:v>
                </c:pt>
                <c:pt idx="244">
                  <c:v>3.390312836258381</c:v>
                </c:pt>
                <c:pt idx="245">
                  <c:v>3.3838357102065775</c:v>
                </c:pt>
                <c:pt idx="246">
                  <c:v>3.3773832858068369</c:v>
                </c:pt>
                <c:pt idx="247">
                  <c:v>3.3709554220219955</c:v>
                </c:pt>
                <c:pt idx="248">
                  <c:v>3.3645519788865399</c:v>
                </c:pt>
                <c:pt idx="249">
                  <c:v>3.3581728174964516</c:v>
                </c:pt>
                <c:pt idx="250">
                  <c:v>3.3518177999991621</c:v>
                </c:pt>
                <c:pt idx="251">
                  <c:v>3.3454867895836209</c:v>
                </c:pt>
                <c:pt idx="252">
                  <c:v>3.3391796504704816</c:v>
                </c:pt>
                <c:pt idx="253">
                  <c:v>3.3328962479023923</c:v>
                </c:pt>
                <c:pt idx="254">
                  <c:v>3.3266364481343973</c:v>
                </c:pt>
                <c:pt idx="255">
                  <c:v>3.3204001184244509</c:v>
                </c:pt>
                <c:pt idx="256">
                  <c:v>3.3141871270240304</c:v>
                </c:pt>
                <c:pt idx="257">
                  <c:v>3.307997343168863</c:v>
                </c:pt>
                <c:pt idx="258">
                  <c:v>3.301830637069747</c:v>
                </c:pt>
                <c:pt idx="259">
                  <c:v>3.295686879903482</c:v>
                </c:pt>
                <c:pt idx="260">
                  <c:v>3.2895659438039</c:v>
                </c:pt>
                <c:pt idx="261">
                  <c:v>3.2834677018529921</c:v>
                </c:pt>
                <c:pt idx="262">
                  <c:v>3.2773920280721383</c:v>
                </c:pt>
                <c:pt idx="263">
                  <c:v>3.27133879741343</c:v>
                </c:pt>
                <c:pt idx="264">
                  <c:v>3.2653078857510929</c:v>
                </c:pt>
                <c:pt idx="265">
                  <c:v>3.2592991698730023</c:v>
                </c:pt>
                <c:pt idx="266">
                  <c:v>3.2533125274722905</c:v>
                </c:pt>
                <c:pt idx="267">
                  <c:v>3.2473478371390514</c:v>
                </c:pt>
                <c:pt idx="268">
                  <c:v>3.2414049783521306</c:v>
                </c:pt>
                <c:pt idx="269">
                  <c:v>3.235483831471007</c:v>
                </c:pt>
                <c:pt idx="270">
                  <c:v>3.2295842777277675</c:v>
                </c:pt>
                <c:pt idx="271">
                  <c:v>3.2237061992191625</c:v>
                </c:pt>
                <c:pt idx="272">
                  <c:v>3.2178494788987537</c:v>
                </c:pt>
                <c:pt idx="273">
                  <c:v>3.2120140005691447</c:v>
                </c:pt>
                <c:pt idx="274">
                  <c:v>3.206199648874295</c:v>
                </c:pt>
                <c:pt idx="275">
                  <c:v>3.2004063092919206</c:v>
                </c:pt>
                <c:pt idx="276">
                  <c:v>3.1946338681259725</c:v>
                </c:pt>
                <c:pt idx="277">
                  <c:v>3.1888822124992022</c:v>
                </c:pt>
                <c:pt idx="278">
                  <c:v>3.1831512303458021</c:v>
                </c:pt>
                <c:pt idx="279">
                  <c:v>3.1774408104041258</c:v>
                </c:pt>
                <c:pt idx="280">
                  <c:v>3.1717508422094909</c:v>
                </c:pt>
                <c:pt idx="281">
                  <c:v>3.1660812160870528</c:v>
                </c:pt>
                <c:pt idx="282">
                  <c:v>3.1604318231447612</c:v>
                </c:pt>
                <c:pt idx="283">
                  <c:v>3.1548025552663868</c:v>
                </c:pt>
                <c:pt idx="284">
                  <c:v>3.1491933051046228</c:v>
                </c:pt>
                <c:pt idx="285">
                  <c:v>3.1436039660742647</c:v>
                </c:pt>
                <c:pt idx="286">
                  <c:v>3.1380344323454565</c:v>
                </c:pt>
                <c:pt idx="287">
                  <c:v>3.1324845988370131</c:v>
                </c:pt>
                <c:pt idx="288">
                  <c:v>3.1269543612098105</c:v>
                </c:pt>
                <c:pt idx="289">
                  <c:v>3.1214436158602465</c:v>
                </c:pt>
                <c:pt idx="290">
                  <c:v>3.1159522599137723</c:v>
                </c:pt>
                <c:pt idx="291">
                  <c:v>3.1104801912184894</c:v>
                </c:pt>
                <c:pt idx="292">
                  <c:v>3.1050273083388178</c:v>
                </c:pt>
                <c:pt idx="293">
                  <c:v>3.0995935105492247</c:v>
                </c:pt>
              </c:numCache>
            </c:numRef>
          </c:xVal>
          <c:yVal>
            <c:numRef>
              <c:f>'CCH Data'!$S$5:$S$298</c:f>
              <c:numCache>
                <c:formatCode>0.00E+00</c:formatCode>
                <c:ptCount val="294"/>
                <c:pt idx="0">
                  <c:v>0.92545791833988889</c:v>
                </c:pt>
                <c:pt idx="1">
                  <c:v>0.92514947845936979</c:v>
                </c:pt>
                <c:pt idx="2">
                  <c:v>0.92105933378312177</c:v>
                </c:pt>
                <c:pt idx="3">
                  <c:v>0.91360073686776733</c:v>
                </c:pt>
                <c:pt idx="4">
                  <c:v>0.90324125532310595</c:v>
                </c:pt>
                <c:pt idx="5">
                  <c:v>0.8904861253850137</c:v>
                </c:pt>
                <c:pt idx="6">
                  <c:v>0.87586129947510549</c:v>
                </c:pt>
                <c:pt idx="7">
                  <c:v>0.85989686384028785</c:v>
                </c:pt>
                <c:pt idx="8">
                  <c:v>0.84311143794506149</c:v>
                </c:pt>
                <c:pt idx="9">
                  <c:v>0.82599807978789586</c:v>
                </c:pt>
                <c:pt idx="10">
                  <c:v>0.80901211715856081</c:v>
                </c:pt>
                <c:pt idx="11">
                  <c:v>0.79256121066689889</c:v>
                </c:pt>
                <c:pt idx="12">
                  <c:v>0.77699783658662014</c:v>
                </c:pt>
                <c:pt idx="13">
                  <c:v>0.76261426208892136</c:v>
                </c:pt>
                <c:pt idx="14">
                  <c:v>0.74963997745022515</c:v>
                </c:pt>
                <c:pt idx="15">
                  <c:v>0.73824145353610571</c:v>
                </c:pt>
                <c:pt idx="16">
                  <c:v>0.72852401148893242</c:v>
                </c:pt>
                <c:pt idx="17">
                  <c:v>0.72053552722100456</c:v>
                </c:pt>
                <c:pt idx="18">
                  <c:v>0.7142716471444539</c:v>
                </c:pt>
                <c:pt idx="19">
                  <c:v>0.70968216370156612</c:v>
                </c:pt>
                <c:pt idx="20">
                  <c:v>0.70667818899426582</c:v>
                </c:pt>
                <c:pt idx="21">
                  <c:v>0.70513977073421263</c:v>
                </c:pt>
                <c:pt idx="22">
                  <c:v>0.70492361486986943</c:v>
                </c:pt>
                <c:pt idx="23">
                  <c:v>0.70587061121041139</c:v>
                </c:pt>
                <c:pt idx="24">
                  <c:v>0.70781289952464577</c:v>
                </c:pt>
                <c:pt idx="25">
                  <c:v>0.71058026120520457</c:v>
                </c:pt>
                <c:pt idx="26">
                  <c:v>0.71400567294098249</c:v>
                </c:pt>
                <c:pt idx="27">
                  <c:v>0.71792991135982254</c:v>
                </c:pt>
                <c:pt idx="28">
                  <c:v>0.72220514895347765</c:v>
                </c:pt>
                <c:pt idx="29">
                  <c:v>0.72669752974915158</c:v>
                </c:pt>
                <c:pt idx="30">
                  <c:v>0.7312887564809113</c:v>
                </c:pt>
                <c:pt idx="31">
                  <c:v>0.73587675816482001</c:v>
                </c:pt>
                <c:pt idx="32">
                  <c:v>0.74037553711985227</c:v>
                </c:pt>
                <c:pt idx="33">
                  <c:v>0.74471431712293823</c:v>
                </c:pt>
                <c:pt idx="34">
                  <c:v>0.7488361294289454</c:v>
                </c:pt>
                <c:pt idx="35">
                  <c:v>0.75269598104677082</c:v>
                </c:pt>
                <c:pt idx="36">
                  <c:v>0.75625875044709212</c:v>
                </c:pt>
                <c:pt idx="37">
                  <c:v>0.75949695052304167</c:v>
                </c:pt>
                <c:pt idx="38">
                  <c:v>0.76238848804321613</c:v>
                </c:pt>
                <c:pt idx="39">
                  <c:v>0.76491453405254062</c:v>
                </c:pt>
                <c:pt idx="40">
                  <c:v>0.76705760177493654</c:v>
                </c:pt>
                <c:pt idx="41">
                  <c:v>0.76879990864094672</c:v>
                </c:pt>
                <c:pt idx="42">
                  <c:v>0.77012207815207456</c:v>
                </c:pt>
                <c:pt idx="43">
                  <c:v>0.7710022163679805</c:v>
                </c:pt>
                <c:pt idx="44">
                  <c:v>0.77141537771780966</c:v>
                </c:pt>
                <c:pt idx="45">
                  <c:v>0.77133341631314301</c:v>
                </c:pt>
                <c:pt idx="46">
                  <c:v>0.77072520254760923</c:v>
                </c:pt>
                <c:pt idx="47">
                  <c:v>0.76955717092469822</c:v>
                </c:pt>
                <c:pt idx="48">
                  <c:v>0.76779415402264772</c:v>
                </c:pt>
                <c:pt idx="49">
                  <c:v>0.76540044940181873</c:v>
                </c:pt>
                <c:pt idx="50">
                  <c:v>0.76234106107130284</c:v>
                </c:pt>
                <c:pt idx="51">
                  <c:v>0.75858305472773691</c:v>
                </c:pt>
                <c:pt idx="52">
                  <c:v>0.75409696613624144</c:v>
                </c:pt>
                <c:pt idx="53">
                  <c:v>0.74885820444258422</c:v>
                </c:pt>
                <c:pt idx="54">
                  <c:v>0.74284839653641732</c:v>
                </c:pt>
                <c:pt idx="55">
                  <c:v>0.73605662444687003</c:v>
                </c:pt>
                <c:pt idx="56">
                  <c:v>0.72848051474989306</c:v>
                </c:pt>
                <c:pt idx="57">
                  <c:v>0.72012714671512645</c:v>
                </c:pt>
                <c:pt idx="58">
                  <c:v>0.71101375405180045</c:v>
                </c:pt>
                <c:pt idx="59">
                  <c:v>0.70116820329348228</c:v>
                </c:pt>
                <c:pt idx="60">
                  <c:v>0.69062923979806579</c:v>
                </c:pt>
                <c:pt idx="61">
                  <c:v>0.67944649978606741</c:v>
                </c:pt>
                <c:pt idx="62">
                  <c:v>0.66768029360143177</c:v>
                </c:pt>
                <c:pt idx="63">
                  <c:v>0.6554011713102218</c:v>
                </c:pt>
                <c:pt idx="64">
                  <c:v>0.64268928675862946</c:v>
                </c:pt>
                <c:pt idx="65">
                  <c:v>0.62963358024298655</c:v>
                </c:pt>
                <c:pt idx="66">
                  <c:v>0.61633080299367193</c:v>
                </c:pt>
                <c:pt idx="67">
                  <c:v>0.6028844087687586</c:v>
                </c:pt>
                <c:pt idx="68">
                  <c:v>0.58940333904987308</c:v>
                </c:pt>
                <c:pt idx="69">
                  <c:v>0.57600072871113162</c:v>
                </c:pt>
                <c:pt idx="70">
                  <c:v>0.56279255868875933</c:v>
                </c:pt>
                <c:pt idx="71">
                  <c:v>0.54989628122064249</c:v>
                </c:pt>
                <c:pt idx="72">
                  <c:v>0.53742944176286478</c:v>
                </c:pt>
                <c:pt idx="73">
                  <c:v>0.52550831983533142</c:v>
                </c:pt>
                <c:pt idx="74">
                  <c:v>0.51424660890804275</c:v>
                </c:pt>
                <c:pt idx="75">
                  <c:v>0.50375415311288141</c:v>
                </c:pt>
                <c:pt idx="76">
                  <c:v>0.49413575614217753</c:v>
                </c:pt>
                <c:pt idx="77">
                  <c:v>0.48549007525334437</c:v>
                </c:pt>
                <c:pt idx="78">
                  <c:v>0.47790861090301384</c:v>
                </c:pt>
                <c:pt idx="79">
                  <c:v>0.47147480023792965</c:v>
                </c:pt>
                <c:pt idx="80">
                  <c:v>0.46626322051266439</c:v>
                </c:pt>
                <c:pt idx="81">
                  <c:v>0.46233890651443127</c:v>
                </c:pt>
                <c:pt idx="82">
                  <c:v>0.45975678427085093</c:v>
                </c:pt>
                <c:pt idx="83">
                  <c:v>0.45856122170506863</c:v>
                </c:pt>
                <c:pt idx="84">
                  <c:v>0.45878569548455495</c:v>
                </c:pt>
                <c:pt idx="85">
                  <c:v>0.46045257207967305</c:v>
                </c:pt>
                <c:pt idx="86">
                  <c:v>0.46357299999359391</c:v>
                </c:pt>
                <c:pt idx="87">
                  <c:v>0.46814690923340796</c:v>
                </c:pt>
                <c:pt idx="88">
                  <c:v>0.47416311334559913</c:v>
                </c:pt>
                <c:pt idx="89">
                  <c:v>0.48159950872149232</c:v>
                </c:pt>
                <c:pt idx="90">
                  <c:v>0.49042336537121667</c:v>
                </c:pt>
                <c:pt idx="91">
                  <c:v>0.50059170295337496</c:v>
                </c:pt>
                <c:pt idx="92">
                  <c:v>0.51205174551621535</c:v>
                </c:pt>
                <c:pt idx="93">
                  <c:v>0.52474144814217516</c:v>
                </c:pt>
                <c:pt idx="94">
                  <c:v>0.53859008848092571</c:v>
                </c:pt>
                <c:pt idx="95">
                  <c:v>0.55351891599769298</c:v>
                </c:pt>
                <c:pt idx="96">
                  <c:v>0.56944185164789585</c:v>
                </c:pt>
                <c:pt idx="97">
                  <c:v>0.58626623061178473</c:v>
                </c:pt>
                <c:pt idx="98">
                  <c:v>0.60389358068192223</c:v>
                </c:pt>
                <c:pt idx="99">
                  <c:v>0.62222042889092344</c:v>
                </c:pt>
                <c:pt idx="100">
                  <c:v>0.64113912899796</c:v>
                </c:pt>
                <c:pt idx="101">
                  <c:v>0.66053870252084101</c:v>
                </c:pt>
                <c:pt idx="102">
                  <c:v>0.68030568610875863</c:v>
                </c:pt>
                <c:pt idx="103">
                  <c:v>0.70032497820020534</c:v>
                </c:pt>
                <c:pt idx="104">
                  <c:v>0.72048067810360605</c:v>
                </c:pt>
                <c:pt idx="105">
                  <c:v>0.74065691087612262</c:v>
                </c:pt>
                <c:pt idx="106">
                  <c:v>0.76073863165964373</c:v>
                </c:pt>
                <c:pt idx="107">
                  <c:v>0.78061240346249272</c:v>
                </c:pt>
                <c:pt idx="108">
                  <c:v>0.8001671427496686</c:v>
                </c:pt>
                <c:pt idx="109">
                  <c:v>0.81929482762191597</c:v>
                </c:pt>
                <c:pt idx="110">
                  <c:v>0.83789116382162232</c:v>
                </c:pt>
                <c:pt idx="111">
                  <c:v>0.855856204297891</c:v>
                </c:pt>
                <c:pt idx="112">
                  <c:v>0.87309491858914456</c:v>
                </c:pt>
                <c:pt idx="113">
                  <c:v>0.88951770883434145</c:v>
                </c:pt>
                <c:pt idx="114">
                  <c:v>0.90504086979661735</c:v>
                </c:pt>
                <c:pt idx="115">
                  <c:v>0.91958699087017159</c:v>
                </c:pt>
                <c:pt idx="116">
                  <c:v>0.93308529863444112</c:v>
                </c:pt>
                <c:pt idx="117">
                  <c:v>0.94547193911326211</c:v>
                </c:pt>
                <c:pt idx="118">
                  <c:v>0.95669019948237466</c:v>
                </c:pt>
                <c:pt idx="119">
                  <c:v>0.96669066954043958</c:v>
                </c:pt>
                <c:pt idx="120">
                  <c:v>0.97543134380903396</c:v>
                </c:pt>
                <c:pt idx="121">
                  <c:v>0.98287766565062551</c:v>
                </c:pt>
                <c:pt idx="122">
                  <c:v>0.98900251528365379</c:v>
                </c:pt>
                <c:pt idx="123">
                  <c:v>0.99378614402597787</c:v>
                </c:pt>
                <c:pt idx="124">
                  <c:v>0.99721605750809728</c:v>
                </c:pt>
                <c:pt idx="125">
                  <c:v>0.99928685096113157</c:v>
                </c:pt>
                <c:pt idx="126">
                  <c:v>1</c:v>
                </c:pt>
                <c:pt idx="127">
                  <c:v>0.99936361058684642</c:v>
                </c:pt>
                <c:pt idx="128">
                  <c:v>0.99739213207282107</c:v>
                </c:pt>
                <c:pt idx="129">
                  <c:v>0.99410603737746672</c:v>
                </c:pt>
                <c:pt idx="130">
                  <c:v>0.98953147447461931</c:v>
                </c:pt>
                <c:pt idx="131">
                  <c:v>0.9836998934134954</c:v>
                </c:pt>
                <c:pt idx="132">
                  <c:v>0.97664765311471147</c:v>
                </c:pt>
                <c:pt idx="133">
                  <c:v>0.96841561214673622</c:v>
                </c:pt>
                <c:pt idx="134">
                  <c:v>0.95904870761077443</c:v>
                </c:pt>
                <c:pt idx="135">
                  <c:v>0.94859552614540599</c:v>
                </c:pt>
                <c:pt idx="136">
                  <c:v>0.93710787091017544</c:v>
                </c:pt>
                <c:pt idx="137">
                  <c:v>0.92464032822298881</c:v>
                </c:pt>
                <c:pt idx="138">
                  <c:v>0.91124983731511588</c:v>
                </c:pt>
                <c:pt idx="139">
                  <c:v>0.89699526643295679</c:v>
                </c:pt>
                <c:pt idx="140">
                  <c:v>0.88193699826229144</c:v>
                </c:pt>
                <c:pt idx="141">
                  <c:v>0.8661365273830588</c:v>
                </c:pt>
                <c:pt idx="142">
                  <c:v>0.8496560721841947</c:v>
                </c:pt>
                <c:pt idx="143">
                  <c:v>0.83255820338370523</c:v>
                </c:pt>
                <c:pt idx="144">
                  <c:v>0.81490549101150878</c:v>
                </c:pt>
                <c:pt idx="145">
                  <c:v>0.79676017142657529</c:v>
                </c:pt>
                <c:pt idx="146">
                  <c:v>0.77818383565757376</c:v>
                </c:pt>
                <c:pt idx="147">
                  <c:v>0.75923714008106569</c:v>
                </c:pt>
                <c:pt idx="148">
                  <c:v>0.73997954018621537</c:v>
                </c:pt>
                <c:pt idx="149">
                  <c:v>0.72046904792129929</c:v>
                </c:pt>
                <c:pt idx="150">
                  <c:v>0.70076201287808659</c:v>
                </c:pt>
                <c:pt idx="151">
                  <c:v>0.68091292734615938</c:v>
                </c:pt>
                <c:pt idx="152">
                  <c:v>0.66097425506199525</c:v>
                </c:pt>
                <c:pt idx="153">
                  <c:v>0.64099628328841929</c:v>
                </c:pt>
                <c:pt idx="154">
                  <c:v>0.62102699768869163</c:v>
                </c:pt>
                <c:pt idx="155">
                  <c:v>0.601111979307271</c:v>
                </c:pt>
                <c:pt idx="156">
                  <c:v>0.58129432283575733</c:v>
                </c:pt>
                <c:pt idx="157">
                  <c:v>0.5616145752275612</c:v>
                </c:pt>
                <c:pt idx="158">
                  <c:v>0.54211069362814679</c:v>
                </c:pt>
                <c:pt idx="159">
                  <c:v>0.52281802150902146</c:v>
                </c:pt>
                <c:pt idx="160">
                  <c:v>0.50376928183166281</c:v>
                </c:pt>
                <c:pt idx="161">
                  <c:v>0.48499458602193402</c:v>
                </c:pt>
                <c:pt idx="162">
                  <c:v>0.46652145750522472</c:v>
                </c:pt>
                <c:pt idx="163">
                  <c:v>0.44837486853609781</c:v>
                </c:pt>
                <c:pt idx="164">
                  <c:v>0.43057728905312798</c:v>
                </c:pt>
                <c:pt idx="165">
                  <c:v>0.41314874629823262</c:v>
                </c:pt>
                <c:pt idx="166">
                  <c:v>0.39610689395920851</c:v>
                </c:pt>
                <c:pt idx="167">
                  <c:v>0.37946708962291309</c:v>
                </c:pt>
                <c:pt idx="168">
                  <c:v>0.36324247936380022</c:v>
                </c:pt>
                <c:pt idx="169">
                  <c:v>0.34744408833690033</c:v>
                </c:pt>
                <c:pt idx="170">
                  <c:v>0.33208091629449216</c:v>
                </c:pt>
                <c:pt idx="171">
                  <c:v>0.31716003700119832</c:v>
                </c:pt>
                <c:pt idx="172">
                  <c:v>0.30268670058136493</c:v>
                </c:pt>
                <c:pt idx="173">
                  <c:v>0.2886644378946821</c:v>
                </c:pt>
                <c:pt idx="174">
                  <c:v>0.27509516610036533</c:v>
                </c:pt>
                <c:pt idx="175">
                  <c:v>0.26197929463547126</c:v>
                </c:pt>
                <c:pt idx="176">
                  <c:v>0.24931583089900486</c:v>
                </c:pt>
                <c:pt idx="177">
                  <c:v>0.23710248499894218</c:v>
                </c:pt>
                <c:pt idx="178">
                  <c:v>0.22533577298435661</c:v>
                </c:pt>
                <c:pt idx="179">
                  <c:v>0.2140111180482103</c:v>
                </c:pt>
                <c:pt idx="180">
                  <c:v>0.20312294924805663</c:v>
                </c:pt>
                <c:pt idx="181">
                  <c:v>0.19266479735142192</c:v>
                </c:pt>
                <c:pt idx="182">
                  <c:v>0.18262938746944454</c:v>
                </c:pt>
                <c:pt idx="183">
                  <c:v>0.17300872819654067</c:v>
                </c:pt>
                <c:pt idx="184">
                  <c:v>0.16379419702488998</c:v>
                </c:pt>
                <c:pt idx="185">
                  <c:v>0.15497662185037986</c:v>
                </c:pt>
                <c:pt idx="186">
                  <c:v>0.14654635843139888</c:v>
                </c:pt>
                <c:pt idx="187">
                  <c:v>0.13849336370294313</c:v>
                </c:pt>
                <c:pt idx="188">
                  <c:v>0.13080726488654565</c:v>
                </c:pt>
                <c:pt idx="189">
                  <c:v>0.12347742437108662</c:v>
                </c:pt>
                <c:pt idx="190">
                  <c:v>0.1164930003706169</c:v>
                </c:pt>
                <c:pt idx="191">
                  <c:v>0.10984300339361511</c:v>
                </c:pt>
                <c:pt idx="192">
                  <c:v>0.10351634858282829</c:v>
                </c:pt>
                <c:pt idx="193">
                  <c:v>9.7501904006708731E-2</c:v>
                </c:pt>
                <c:pt idx="194">
                  <c:v>9.1788535002616176E-2</c:v>
                </c:pt>
                <c:pt idx="195">
                  <c:v>8.6365144688158535E-2</c:v>
                </c:pt>
                <c:pt idx="196">
                  <c:v>8.1220710770761859E-2</c:v>
                </c:pt>
                <c:pt idx="197">
                  <c:v>7.6344318796845154E-2</c:v>
                </c:pt>
                <c:pt idx="198">
                  <c:v>7.1725191991173651E-2</c:v>
                </c:pt>
                <c:pt idx="199">
                  <c:v>6.7352717843830109E-2</c:v>
                </c:pt>
                <c:pt idx="200">
                  <c:v>6.3216471607415822E-2</c:v>
                </c:pt>
                <c:pt idx="201">
                  <c:v>5.9306236870399119E-2</c:v>
                </c:pt>
                <c:pt idx="202">
                  <c:v>5.561202337450237E-2</c:v>
                </c:pt>
                <c:pt idx="203">
                  <c:v>5.2124082244111525E-2</c:v>
                </c:pt>
                <c:pt idx="204">
                  <c:v>4.8832918795185899E-2</c:v>
                </c:pt>
                <c:pt idx="205">
                  <c:v>4.5729303088839462E-2</c:v>
                </c:pt>
                <c:pt idx="206">
                  <c:v>4.2804278392138677E-2</c:v>
                </c:pt>
                <c:pt idx="207">
                  <c:v>4.004916770459626E-2</c:v>
                </c:pt>
                <c:pt idx="208">
                  <c:v>3.7455578504627184E-2</c:v>
                </c:pt>
                <c:pt idx="209">
                  <c:v>3.5015405864927865E-2</c:v>
                </c:pt>
                <c:pt idx="210">
                  <c:v>3.2720834080406908E-2</c:v>
                </c:pt>
                <c:pt idx="211">
                  <c:v>3.0564336946130158E-2</c:v>
                </c:pt>
                <c:pt idx="212">
                  <c:v>2.8538676816610705E-2</c:v>
                </c:pt>
                <c:pt idx="213">
                  <c:v>2.6636902571395366E-2</c:v>
                </c:pt>
                <c:pt idx="214">
                  <c:v>2.4852346605053869E-2</c:v>
                </c:pt>
                <c:pt idx="215">
                  <c:v>2.3178620953298031E-2</c:v>
                </c:pt>
                <c:pt idx="216">
                  <c:v>2.1609612660046004E-2</c:v>
                </c:pt>
                <c:pt idx="217">
                  <c:v>2.0139478483681254E-2</c:v>
                </c:pt>
                <c:pt idx="218">
                  <c:v>1.876263903430363E-2</c:v>
                </c:pt>
                <c:pt idx="219">
                  <c:v>1.7473772427011147E-2</c:v>
                </c:pt>
                <c:pt idx="220">
                  <c:v>1.626780753041868E-2</c:v>
                </c:pt>
                <c:pt idx="221">
                  <c:v>1.513991688310096E-2</c:v>
                </c:pt>
                <c:pt idx="222">
                  <c:v>1.4085509344981611E-2</c:v>
                </c:pt>
                <c:pt idx="223">
                  <c:v>1.3100222545017529E-2</c:v>
                </c:pt>
                <c:pt idx="224">
                  <c:v>1.2179915181075598E-2</c:v>
                </c:pt>
                <c:pt idx="225">
                  <c:v>1.1320659222606272E-2</c:v>
                </c:pt>
                <c:pt idx="226">
                  <c:v>1.0518732062132708E-2</c:v>
                </c:pt>
                <c:pt idx="227">
                  <c:v>9.7706086565350122E-3</c:v>
                </c:pt>
                <c:pt idx="228">
                  <c:v>9.0729536950365126E-3</c:v>
                </c:pt>
                <c:pt idx="229">
                  <c:v>8.4226138265930534E-3</c:v>
                </c:pt>
                <c:pt idx="230">
                  <c:v>7.8166099754003234E-3</c:v>
                </c:pt>
                <c:pt idx="231">
                  <c:v>7.2521297699748065E-3</c:v>
                </c:pt>
                <c:pt idx="232">
                  <c:v>6.7265201075045787E-3</c:v>
                </c:pt>
                <c:pt idx="233">
                  <c:v>6.2372798724866611E-3</c:v>
                </c:pt>
                <c:pt idx="234">
                  <c:v>5.7820528254948272E-3</c:v>
                </c:pt>
                <c:pt idx="235">
                  <c:v>5.3586206755555522E-3</c:v>
                </c:pt>
                <c:pt idx="236">
                  <c:v>4.9648963469701955E-3</c:v>
                </c:pt>
                <c:pt idx="237">
                  <c:v>4.598917449461888E-3</c:v>
                </c:pt>
                <c:pt idx="238">
                  <c:v>4.258839958365966E-3</c:v>
                </c:pt>
                <c:pt idx="239">
                  <c:v>3.9429321097897395E-3</c:v>
                </c:pt>
                <c:pt idx="240">
                  <c:v>3.6495685142343502E-3</c:v>
                </c:pt>
                <c:pt idx="241">
                  <c:v>3.3772244904050619E-3</c:v>
                </c:pt>
                <c:pt idx="242">
                  <c:v>3.1244706198898819E-3</c:v>
                </c:pt>
                <c:pt idx="243">
                  <c:v>2.8899675221332717E-3</c:v>
                </c:pt>
                <c:pt idx="244">
                  <c:v>2.6724608481185556E-3</c:v>
                </c:pt>
                <c:pt idx="245">
                  <c:v>2.4707764902261388E-3</c:v>
                </c:pt>
                <c:pt idx="246">
                  <c:v>2.2838160051480683E-3</c:v>
                </c:pt>
                <c:pt idx="247">
                  <c:v>2.1105522457863218E-3</c:v>
                </c:pt>
                <c:pt idx="248">
                  <c:v>1.9500251977888985E-3</c:v>
                </c:pt>
                <c:pt idx="249">
                  <c:v>1.8013380156779335E-3</c:v>
                </c:pt>
                <c:pt idx="250">
                  <c:v>1.6636532532374199E-3</c:v>
                </c:pt>
                <c:pt idx="251">
                  <c:v>1.5361892825148556E-3</c:v>
                </c:pt>
                <c:pt idx="252">
                  <c:v>1.4182168954778491E-3</c:v>
                </c:pt>
                <c:pt idx="253">
                  <c:v>1.3090560822267435E-3</c:v>
                </c:pt>
                <c:pt idx="254">
                  <c:v>1.2080729795110063E-3</c:v>
                </c:pt>
                <c:pt idx="255">
                  <c:v>1.1146769832104933E-3</c:v>
                </c:pt>
                <c:pt idx="256">
                  <c:v>1.02831801839602E-3</c:v>
                </c:pt>
                <c:pt idx="257">
                  <c:v>9.4848396064367926E-4</c:v>
                </c:pt>
                <c:pt idx="258">
                  <c:v>8.7469820212402458E-4</c:v>
                </c:pt>
                <c:pt idx="259">
                  <c:v>8.0651735636718042E-4</c:v>
                </c:pt>
                <c:pt idx="260">
                  <c:v>7.4352909527166246E-4</c:v>
                </c:pt>
                <c:pt idx="261">
                  <c:v>6.8535011247792708E-4</c:v>
                </c:pt>
                <c:pt idx="262">
                  <c:v>6.316242069677188E-4</c:v>
                </c:pt>
                <c:pt idx="263">
                  <c:v>5.8202048113687637E-4</c:v>
                </c:pt>
                <c:pt idx="264">
                  <c:v>5.3623164769591542E-4</c:v>
                </c:pt>
                <c:pt idx="265">
                  <c:v>4.9397243979935727E-4</c:v>
                </c:pt>
                <c:pt idx="266">
                  <c:v>4.5497811913805064E-4</c:v>
                </c:pt>
                <c:pt idx="267">
                  <c:v>4.1900307681538818E-4</c:v>
                </c:pt>
                <c:pt idx="268">
                  <c:v>3.8581952204827546E-4</c:v>
                </c:pt>
                <c:pt idx="269">
                  <c:v>3.5521625390035343E-4</c:v>
                </c:pt>
                <c:pt idx="270">
                  <c:v>3.2699751144827185E-4</c:v>
                </c:pt>
                <c:pt idx="271">
                  <c:v>3.0098189794844918E-4</c:v>
                </c:pt>
                <c:pt idx="272">
                  <c:v>2.7700137488503564E-4</c:v>
                </c:pt>
                <c:pt idx="273">
                  <c:v>2.5490032175313072E-4</c:v>
                </c:pt>
                <c:pt idx="274">
                  <c:v>2.3453465775791969E-4</c:v>
                </c:pt>
                <c:pt idx="275">
                  <c:v>2.1577102183701827E-4</c:v>
                </c:pt>
                <c:pt idx="276">
                  <c:v>1.98486007406651E-4</c:v>
                </c:pt>
                <c:pt idx="277">
                  <c:v>1.8256544859222552E-4</c:v>
                </c:pt>
                <c:pt idx="278">
                  <c:v>1.6790375477718545E-4</c:v>
                </c:pt>
                <c:pt idx="279">
                  <c:v>1.544032903973423E-4</c:v>
                </c:pt>
                <c:pt idx="280">
                  <c:v>1.419737973211482E-4</c:v>
                </c:pt>
                <c:pt idx="281">
                  <c:v>1.30531856996398E-4</c:v>
                </c:pt>
                <c:pt idx="282">
                  <c:v>1.2000038980380655E-4</c:v>
                </c:pt>
                <c:pt idx="283">
                  <c:v>1.1030818943117253E-4</c:v>
                </c:pt>
                <c:pt idx="284">
                  <c:v>1.0138948972857089E-4</c:v>
                </c:pt>
                <c:pt idx="285">
                  <c:v>9.3183562164899313E-5</c:v>
                </c:pt>
                <c:pt idx="286">
                  <c:v>8.5634341712823158E-5</c:v>
                </c:pt>
                <c:pt idx="287">
                  <c:v>7.8690079369096521E-5</c:v>
                </c:pt>
                <c:pt idx="288">
                  <c:v>7.2303019463913407E-5</c:v>
                </c:pt>
                <c:pt idx="289">
                  <c:v>6.6429100186228641E-5</c:v>
                </c:pt>
                <c:pt idx="290">
                  <c:v>6.1027675652005729E-5</c:v>
                </c:pt>
                <c:pt idx="291">
                  <c:v>5.6061258122300136E-5</c:v>
                </c:pt>
                <c:pt idx="292">
                  <c:v>5.1495278931427794E-5</c:v>
                </c:pt>
                <c:pt idx="293">
                  <c:v>4.729786693875841E-5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FD-49AD-A86A-F00CE510E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'CCH Data'!$K$5:$K$172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2.59947045257291</c:v>
                      </c:pt>
                      <c:pt idx="1">
                        <c:v>2.6476295185826602</c:v>
                      </c:pt>
                      <c:pt idx="2">
                        <c:v>2.6998583648185899</c:v>
                      </c:pt>
                      <c:pt idx="3">
                        <c:v>2.75208721105452</c:v>
                      </c:pt>
                      <c:pt idx="4">
                        <c:v>2.80431605729046</c:v>
                      </c:pt>
                      <c:pt idx="5">
                        <c:v>2.8565449035263901</c:v>
                      </c:pt>
                      <c:pt idx="6">
                        <c:v>2.9087737497623198</c:v>
                      </c:pt>
                      <c:pt idx="7">
                        <c:v>2.96100259599825</c:v>
                      </c:pt>
                      <c:pt idx="8">
                        <c:v>3.0132314422341802</c:v>
                      </c:pt>
                      <c:pt idx="9">
                        <c:v>3.0654602884701201</c:v>
                      </c:pt>
                      <c:pt idx="10">
                        <c:v>3.1176891347060498</c:v>
                      </c:pt>
                      <c:pt idx="11">
                        <c:v>3.16991798094198</c:v>
                      </c:pt>
                      <c:pt idx="12">
                        <c:v>3.2221468271779101</c:v>
                      </c:pt>
                      <c:pt idx="13">
                        <c:v>3.2696275964832999</c:v>
                      </c:pt>
                      <c:pt idx="14">
                        <c:v>3.3076122119276201</c:v>
                      </c:pt>
                      <c:pt idx="15">
                        <c:v>3.33847471197612</c:v>
                      </c:pt>
                      <c:pt idx="16">
                        <c:v>3.3645891350940902</c:v>
                      </c:pt>
                      <c:pt idx="17">
                        <c:v>3.3883295197467902</c:v>
                      </c:pt>
                      <c:pt idx="18">
                        <c:v>3.4096958659342098</c:v>
                      </c:pt>
                      <c:pt idx="19">
                        <c:v>3.4286881736563699</c:v>
                      </c:pt>
                      <c:pt idx="20">
                        <c:v>3.44768048137853</c:v>
                      </c:pt>
                      <c:pt idx="21">
                        <c:v>3.4642987506354102</c:v>
                      </c:pt>
                      <c:pt idx="22">
                        <c:v>3.4785429814270299</c:v>
                      </c:pt>
                      <c:pt idx="23">
                        <c:v>3.4927872122186501</c:v>
                      </c:pt>
                      <c:pt idx="24">
                        <c:v>3.5070314430102698</c:v>
                      </c:pt>
                      <c:pt idx="25">
                        <c:v>3.5212756738018798</c:v>
                      </c:pt>
                      <c:pt idx="26">
                        <c:v>3.5355199045935</c:v>
                      </c:pt>
                      <c:pt idx="27">
                        <c:v>3.5497641353851201</c:v>
                      </c:pt>
                      <c:pt idx="28">
                        <c:v>3.5640083661767399</c:v>
                      </c:pt>
                      <c:pt idx="29">
                        <c:v>3.5782525969683601</c:v>
                      </c:pt>
                      <c:pt idx="30">
                        <c:v>3.59249682775997</c:v>
                      </c:pt>
                      <c:pt idx="31">
                        <c:v>3.6067410585515902</c:v>
                      </c:pt>
                      <c:pt idx="32">
                        <c:v>3.62098528934321</c:v>
                      </c:pt>
                      <c:pt idx="33">
                        <c:v>3.6352295201348301</c:v>
                      </c:pt>
                      <c:pt idx="34">
                        <c:v>3.6494737509264401</c:v>
                      </c:pt>
                      <c:pt idx="35">
                        <c:v>3.6637179817180598</c:v>
                      </c:pt>
                      <c:pt idx="36">
                        <c:v>3.67796221250968</c:v>
                      </c:pt>
                      <c:pt idx="37">
                        <c:v>3.6922064433013002</c:v>
                      </c:pt>
                      <c:pt idx="38">
                        <c:v>3.70645067409292</c:v>
                      </c:pt>
                      <c:pt idx="39">
                        <c:v>3.7206949048845299</c:v>
                      </c:pt>
                      <c:pt idx="40">
                        <c:v>3.7349391356761501</c:v>
                      </c:pt>
                      <c:pt idx="41">
                        <c:v>3.75155740493304</c:v>
                      </c:pt>
                      <c:pt idx="42">
                        <c:v>3.7705497126552001</c:v>
                      </c:pt>
                      <c:pt idx="43">
                        <c:v>3.7919160588426202</c:v>
                      </c:pt>
                      <c:pt idx="44">
                        <c:v>3.8204045204258601</c:v>
                      </c:pt>
                      <c:pt idx="45">
                        <c:v>3.86313721280071</c:v>
                      </c:pt>
                      <c:pt idx="46">
                        <c:v>3.9153660590366401</c:v>
                      </c:pt>
                      <c:pt idx="47">
                        <c:v>3.96047278987677</c:v>
                      </c:pt>
                      <c:pt idx="48">
                        <c:v>3.99370932839054</c:v>
                      </c:pt>
                      <c:pt idx="49">
                        <c:v>4.0198237515085102</c:v>
                      </c:pt>
                      <c:pt idx="50">
                        <c:v>4.0435641361611996</c:v>
                      </c:pt>
                      <c:pt idx="51">
                        <c:v>4.0673045208138996</c:v>
                      </c:pt>
                      <c:pt idx="52">
                        <c:v>4.0910449054665996</c:v>
                      </c:pt>
                      <c:pt idx="53">
                        <c:v>4.1147852901192898</c:v>
                      </c:pt>
                      <c:pt idx="54">
                        <c:v>4.1408997132372596</c:v>
                      </c:pt>
                      <c:pt idx="55">
                        <c:v>4.1693881748204902</c:v>
                      </c:pt>
                      <c:pt idx="56">
                        <c:v>4.2002506748690003</c:v>
                      </c:pt>
                      <c:pt idx="57">
                        <c:v>4.2429833672438502</c:v>
                      </c:pt>
                      <c:pt idx="58">
                        <c:v>4.2952122134797799</c:v>
                      </c:pt>
                      <c:pt idx="59">
                        <c:v>4.3474410597157203</c:v>
                      </c:pt>
                      <c:pt idx="60">
                        <c:v>4.39966990595165</c:v>
                      </c:pt>
                      <c:pt idx="61">
                        <c:v>4.4518987521875797</c:v>
                      </c:pt>
                      <c:pt idx="62">
                        <c:v>4.5041275984235103</c:v>
                      </c:pt>
                      <c:pt idx="63">
                        <c:v>4.55635644465944</c:v>
                      </c:pt>
                      <c:pt idx="64">
                        <c:v>4.6014631754995703</c:v>
                      </c:pt>
                      <c:pt idx="65">
                        <c:v>4.6346997140133404</c:v>
                      </c:pt>
                      <c:pt idx="66">
                        <c:v>4.6631881755965798</c:v>
                      </c:pt>
                      <c:pt idx="67">
                        <c:v>4.6893025987145398</c:v>
                      </c:pt>
                      <c:pt idx="68">
                        <c:v>4.7130429833672398</c:v>
                      </c:pt>
                      <c:pt idx="69">
                        <c:v>4.7367833680199398</c:v>
                      </c:pt>
                      <c:pt idx="70">
                        <c:v>4.7605237526726301</c:v>
                      </c:pt>
                      <c:pt idx="71">
                        <c:v>4.7842641373253301</c:v>
                      </c:pt>
                      <c:pt idx="72">
                        <c:v>4.8080045219780203</c:v>
                      </c:pt>
                      <c:pt idx="73">
                        <c:v>4.83411894509599</c:v>
                      </c:pt>
                      <c:pt idx="74">
                        <c:v>4.8649814451445001</c:v>
                      </c:pt>
                      <c:pt idx="75">
                        <c:v>4.90771413751935</c:v>
                      </c:pt>
                      <c:pt idx="76">
                        <c:v>4.9599429837552798</c:v>
                      </c:pt>
                      <c:pt idx="77">
                        <c:v>5.00742375306067</c:v>
                      </c:pt>
                      <c:pt idx="78">
                        <c:v>5.0430343300397196</c:v>
                      </c:pt>
                      <c:pt idx="79">
                        <c:v>5.0691487531576804</c:v>
                      </c:pt>
                      <c:pt idx="80">
                        <c:v>5.0905150993451098</c:v>
                      </c:pt>
                      <c:pt idx="81">
                        <c:v>5.1095074070672704</c:v>
                      </c:pt>
                      <c:pt idx="82">
                        <c:v>5.1261256763241496</c:v>
                      </c:pt>
                      <c:pt idx="83">
                        <c:v>5.1403699071157698</c:v>
                      </c:pt>
                      <c:pt idx="84">
                        <c:v>5.15461413790739</c:v>
                      </c:pt>
                      <c:pt idx="85">
                        <c:v>5.1688583686990102</c:v>
                      </c:pt>
                      <c:pt idx="86">
                        <c:v>5.1831025994906303</c:v>
                      </c:pt>
                      <c:pt idx="87">
                        <c:v>5.1973468302822399</c:v>
                      </c:pt>
                      <c:pt idx="88">
                        <c:v>5.2115910610738601</c:v>
                      </c:pt>
                      <c:pt idx="89">
                        <c:v>5.2258352918654802</c:v>
                      </c:pt>
                      <c:pt idx="90">
                        <c:v>5.2400795226571004</c:v>
                      </c:pt>
                      <c:pt idx="91">
                        <c:v>5.2543237534487197</c:v>
                      </c:pt>
                      <c:pt idx="92">
                        <c:v>5.2685679842403301</c:v>
                      </c:pt>
                      <c:pt idx="93">
                        <c:v>5.2828122150319503</c:v>
                      </c:pt>
                      <c:pt idx="94">
                        <c:v>5.2970564458235696</c:v>
                      </c:pt>
                      <c:pt idx="95">
                        <c:v>5.3113006766151898</c:v>
                      </c:pt>
                      <c:pt idx="96">
                        <c:v>5.3255449074068002</c:v>
                      </c:pt>
                      <c:pt idx="97">
                        <c:v>5.3397891381984204</c:v>
                      </c:pt>
                      <c:pt idx="98">
                        <c:v>5.3540333689900397</c:v>
                      </c:pt>
                      <c:pt idx="99">
                        <c:v>5.3682775997816599</c:v>
                      </c:pt>
                      <c:pt idx="100">
                        <c:v>5.3848958690385498</c:v>
                      </c:pt>
                      <c:pt idx="101">
                        <c:v>5.4038881767606997</c:v>
                      </c:pt>
                      <c:pt idx="102">
                        <c:v>5.4252545229481299</c:v>
                      </c:pt>
                      <c:pt idx="103">
                        <c:v>5.4489949076008202</c:v>
                      </c:pt>
                      <c:pt idx="104">
                        <c:v>5.4774833691840596</c:v>
                      </c:pt>
                      <c:pt idx="105">
                        <c:v>5.5154679846283701</c:v>
                      </c:pt>
                      <c:pt idx="106">
                        <c:v>5.5629487539337701</c:v>
                      </c:pt>
                      <c:pt idx="107">
                        <c:v>5.6151776001696998</c:v>
                      </c:pt>
                      <c:pt idx="108">
                        <c:v>5.6674064464056304</c:v>
                      </c:pt>
                      <c:pt idx="109">
                        <c:v>5.7196352926415601</c:v>
                      </c:pt>
                      <c:pt idx="110">
                        <c:v>5.7718641388774898</c:v>
                      </c:pt>
                      <c:pt idx="111">
                        <c:v>5.8193449081828899</c:v>
                      </c:pt>
                      <c:pt idx="112">
                        <c:v>5.8573295236272003</c:v>
                      </c:pt>
                      <c:pt idx="113">
                        <c:v>5.8881920236757104</c:v>
                      </c:pt>
                      <c:pt idx="114">
                        <c:v>5.9143064467936703</c:v>
                      </c:pt>
                      <c:pt idx="115">
                        <c:v>5.9356727929810997</c:v>
                      </c:pt>
                      <c:pt idx="116">
                        <c:v>5.9546651007032603</c:v>
                      </c:pt>
                      <c:pt idx="117">
                        <c:v>5.9736574084254102</c:v>
                      </c:pt>
                      <c:pt idx="118">
                        <c:v>5.9926497161475698</c:v>
                      </c:pt>
                      <c:pt idx="119">
                        <c:v>6.0092679854044597</c:v>
                      </c:pt>
                      <c:pt idx="120">
                        <c:v>6.0235122161960799</c:v>
                      </c:pt>
                      <c:pt idx="121">
                        <c:v>6.0377564469876903</c:v>
                      </c:pt>
                      <c:pt idx="122">
                        <c:v>6.0520006777793096</c:v>
                      </c:pt>
                      <c:pt idx="123">
                        <c:v>6.0662449085709298</c:v>
                      </c:pt>
                      <c:pt idx="124">
                        <c:v>6.08048913936255</c:v>
                      </c:pt>
                      <c:pt idx="125">
                        <c:v>6.0947333701541604</c:v>
                      </c:pt>
                      <c:pt idx="126">
                        <c:v>6.1089776009457797</c:v>
                      </c:pt>
                      <c:pt idx="127">
                        <c:v>6.1232218317373999</c:v>
                      </c:pt>
                      <c:pt idx="128">
                        <c:v>6.13746606252902</c:v>
                      </c:pt>
                      <c:pt idx="129">
                        <c:v>6.1517102933206402</c:v>
                      </c:pt>
                      <c:pt idx="130">
                        <c:v>6.1659545241122498</c:v>
                      </c:pt>
                      <c:pt idx="131">
                        <c:v>6.1801987549038699</c:v>
                      </c:pt>
                      <c:pt idx="132">
                        <c:v>6.1944429856954901</c:v>
                      </c:pt>
                      <c:pt idx="133">
                        <c:v>6.2086872164871103</c:v>
                      </c:pt>
                      <c:pt idx="134">
                        <c:v>6.2229314472787198</c:v>
                      </c:pt>
                      <c:pt idx="135">
                        <c:v>6.23717567807034</c:v>
                      </c:pt>
                      <c:pt idx="136">
                        <c:v>6.2514199088619602</c:v>
                      </c:pt>
                      <c:pt idx="137">
                        <c:v>6.2656641396535804</c:v>
                      </c:pt>
                      <c:pt idx="138">
                        <c:v>6.2799083704451997</c:v>
                      </c:pt>
                      <c:pt idx="139">
                        <c:v>6.2965266397020798</c:v>
                      </c:pt>
                      <c:pt idx="140">
                        <c:v>6.3155189474242404</c:v>
                      </c:pt>
                      <c:pt idx="141">
                        <c:v>6.3345112551464</c:v>
                      </c:pt>
                      <c:pt idx="142">
                        <c:v>6.3535035628685499</c:v>
                      </c:pt>
                      <c:pt idx="143">
                        <c:v>6.3724958705907104</c:v>
                      </c:pt>
                      <c:pt idx="144">
                        <c:v>6.3938622167781398</c:v>
                      </c:pt>
                      <c:pt idx="145">
                        <c:v>6.4176026014308301</c:v>
                      </c:pt>
                      <c:pt idx="146">
                        <c:v>6.4437170245487998</c:v>
                      </c:pt>
                      <c:pt idx="147">
                        <c:v>6.4745795245973099</c:v>
                      </c:pt>
                      <c:pt idx="148">
                        <c:v>6.5101901015763497</c:v>
                      </c:pt>
                      <c:pt idx="149">
                        <c:v>6.5552968324164702</c:v>
                      </c:pt>
                      <c:pt idx="150">
                        <c:v>6.6075256786523999</c:v>
                      </c:pt>
                      <c:pt idx="151">
                        <c:v>6.6597545248883403</c:v>
                      </c:pt>
                      <c:pt idx="152">
                        <c:v>6.71198337112427</c:v>
                      </c:pt>
                      <c:pt idx="153">
                        <c:v>6.7642122173601997</c:v>
                      </c:pt>
                      <c:pt idx="154">
                        <c:v>6.8164410635961303</c:v>
                      </c:pt>
                      <c:pt idx="155">
                        <c:v>6.86866990983206</c:v>
                      </c:pt>
                      <c:pt idx="156">
                        <c:v>6.9208987560680004</c:v>
                      </c:pt>
                      <c:pt idx="157">
                        <c:v>6.9731276023039301</c:v>
                      </c:pt>
                      <c:pt idx="158">
                        <c:v>7.0257521216174004</c:v>
                      </c:pt>
                      <c:pt idx="159">
                        <c:v>7.0775852947757896</c:v>
                      </c:pt>
                      <c:pt idx="160">
                        <c:v>7.1298141410117202</c:v>
                      </c:pt>
                      <c:pt idx="161">
                        <c:v>7.1820429872476597</c:v>
                      </c:pt>
                      <c:pt idx="162">
                        <c:v>7.2342718334835903</c:v>
                      </c:pt>
                      <c:pt idx="163">
                        <c:v>7.2675083719973603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'CCH Data'!$M$5:$M$172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4.2217812304582199E-5</c:v>
                      </c:pt>
                      <c:pt idx="1">
                        <c:v>1.646494679878519E-3</c:v>
                      </c:pt>
                      <c:pt idx="2">
                        <c:v>1.646494679878519E-3</c:v>
                      </c:pt>
                      <c:pt idx="3">
                        <c:v>1.646494679878519E-3</c:v>
                      </c:pt>
                      <c:pt idx="4">
                        <c:v>1.1060163768990209E-3</c:v>
                      </c:pt>
                      <c:pt idx="5">
                        <c:v>1.646494679878519E-3</c:v>
                      </c:pt>
                      <c:pt idx="6">
                        <c:v>1.646494679878519E-3</c:v>
                      </c:pt>
                      <c:pt idx="7">
                        <c:v>2.1869729828578339E-3</c:v>
                      </c:pt>
                      <c:pt idx="8">
                        <c:v>3.5081421679188218E-3</c:v>
                      </c:pt>
                      <c:pt idx="9">
                        <c:v>7.0512777096725628E-3</c:v>
                      </c:pt>
                      <c:pt idx="10">
                        <c:v>1.254614045662973E-2</c:v>
                      </c:pt>
                      <c:pt idx="11">
                        <c:v>2.1734271607279559E-2</c:v>
                      </c:pt>
                      <c:pt idx="12">
                        <c:v>3.6957743807866095E-2</c:v>
                      </c:pt>
                      <c:pt idx="13">
                        <c:v>5.7465892748695548E-2</c:v>
                      </c:pt>
                      <c:pt idx="14">
                        <c:v>7.9359553529702795E-2</c:v>
                      </c:pt>
                      <c:pt idx="15">
                        <c:v>0.10255079118889401</c:v>
                      </c:pt>
                      <c:pt idx="16">
                        <c:v>0.12530793040156579</c:v>
                      </c:pt>
                      <c:pt idx="17">
                        <c:v>0.14968350186593674</c:v>
                      </c:pt>
                      <c:pt idx="18">
                        <c:v>0.17356363488591042</c:v>
                      </c:pt>
                      <c:pt idx="19">
                        <c:v>0.19808783788360057</c:v>
                      </c:pt>
                      <c:pt idx="20">
                        <c:v>0.22335519854788793</c:v>
                      </c:pt>
                      <c:pt idx="21">
                        <c:v>0.24771425539744577</c:v>
                      </c:pt>
                      <c:pt idx="22">
                        <c:v>0.26951354695094826</c:v>
                      </c:pt>
                      <c:pt idx="23">
                        <c:v>0.29197342309698132</c:v>
                      </c:pt>
                      <c:pt idx="24">
                        <c:v>0.31575446842807525</c:v>
                      </c:pt>
                      <c:pt idx="25">
                        <c:v>0.34085668294422894</c:v>
                      </c:pt>
                      <c:pt idx="26">
                        <c:v>0.36661948205291361</c:v>
                      </c:pt>
                      <c:pt idx="27">
                        <c:v>0.3927125734578642</c:v>
                      </c:pt>
                      <c:pt idx="28">
                        <c:v>0.41913595715907742</c:v>
                      </c:pt>
                      <c:pt idx="29">
                        <c:v>0.44621992545282257</c:v>
                      </c:pt>
                      <c:pt idx="30">
                        <c:v>0.47396447833909966</c:v>
                      </c:pt>
                      <c:pt idx="31">
                        <c:v>0.50137873892911078</c:v>
                      </c:pt>
                      <c:pt idx="32">
                        <c:v>0.52945358411165377</c:v>
                      </c:pt>
                      <c:pt idx="33">
                        <c:v>0.55653755240539893</c:v>
                      </c:pt>
                      <c:pt idx="34">
                        <c:v>0.58362152069914408</c:v>
                      </c:pt>
                      <c:pt idx="35">
                        <c:v>0.60971461210409461</c:v>
                      </c:pt>
                      <c:pt idx="36">
                        <c:v>0.63613799580530783</c:v>
                      </c:pt>
                      <c:pt idx="37">
                        <c:v>0.66057962572893203</c:v>
                      </c:pt>
                      <c:pt idx="38">
                        <c:v>0.68436067106002751</c:v>
                      </c:pt>
                      <c:pt idx="39">
                        <c:v>0.70781142409485387</c:v>
                      </c:pt>
                      <c:pt idx="40">
                        <c:v>0.72795925416703056</c:v>
                      </c:pt>
                      <c:pt idx="41">
                        <c:v>0.7514925802759258</c:v>
                      </c:pt>
                      <c:pt idx="42">
                        <c:v>0.77453046794042379</c:v>
                      </c:pt>
                      <c:pt idx="43">
                        <c:v>0.79732063638272155</c:v>
                      </c:pt>
                      <c:pt idx="44">
                        <c:v>0.81996925098376483</c:v>
                      </c:pt>
                      <c:pt idx="45">
                        <c:v>0.83857714684348472</c:v>
                      </c:pt>
                      <c:pt idx="46">
                        <c:v>0.83839698740915602</c:v>
                      </c:pt>
                      <c:pt idx="47">
                        <c:v>0.81949150676952354</c:v>
                      </c:pt>
                      <c:pt idx="48">
                        <c:v>0.79666005179019295</c:v>
                      </c:pt>
                      <c:pt idx="49">
                        <c:v>0.7749268186959436</c:v>
                      </c:pt>
                      <c:pt idx="50">
                        <c:v>0.75352387789795705</c:v>
                      </c:pt>
                      <c:pt idx="51">
                        <c:v>0.7307337094556593</c:v>
                      </c:pt>
                      <c:pt idx="52">
                        <c:v>0.70774536563560342</c:v>
                      </c:pt>
                      <c:pt idx="53">
                        <c:v>0.68574789870434194</c:v>
                      </c:pt>
                      <c:pt idx="54">
                        <c:v>0.66256137950652438</c:v>
                      </c:pt>
                      <c:pt idx="55">
                        <c:v>0.63993635721235798</c:v>
                      </c:pt>
                      <c:pt idx="56">
                        <c:v>0.61853813487574805</c:v>
                      </c:pt>
                      <c:pt idx="57">
                        <c:v>0.59644286710871008</c:v>
                      </c:pt>
                      <c:pt idx="58">
                        <c:v>0.57995827886784035</c:v>
                      </c:pt>
                      <c:pt idx="59">
                        <c:v>0.57401301753506651</c:v>
                      </c:pt>
                      <c:pt idx="60">
                        <c:v>0.57374277838357679</c:v>
                      </c:pt>
                      <c:pt idx="61">
                        <c:v>0.57419317696939187</c:v>
                      </c:pt>
                      <c:pt idx="62">
                        <c:v>0.56986935054555632</c:v>
                      </c:pt>
                      <c:pt idx="63">
                        <c:v>0.55653755240539893</c:v>
                      </c:pt>
                      <c:pt idx="64">
                        <c:v>0.53548141851849329</c:v>
                      </c:pt>
                      <c:pt idx="65">
                        <c:v>0.51409499233532174</c:v>
                      </c:pt>
                      <c:pt idx="66">
                        <c:v>0.49262599307808452</c:v>
                      </c:pt>
                      <c:pt idx="67">
                        <c:v>0.47033126308018414</c:v>
                      </c:pt>
                      <c:pt idx="68">
                        <c:v>0.44853197152668101</c:v>
                      </c:pt>
                      <c:pt idx="69">
                        <c:v>0.42574180308438325</c:v>
                      </c:pt>
                      <c:pt idx="70">
                        <c:v>0.40334798539760203</c:v>
                      </c:pt>
                      <c:pt idx="71">
                        <c:v>0.38035964157754609</c:v>
                      </c:pt>
                      <c:pt idx="72">
                        <c:v>0.3587585254018012</c:v>
                      </c:pt>
                      <c:pt idx="73">
                        <c:v>0.33689317538904751</c:v>
                      </c:pt>
                      <c:pt idx="74">
                        <c:v>0.31561291458681878</c:v>
                      </c:pt>
                      <c:pt idx="75">
                        <c:v>0.29485597404620495</c:v>
                      </c:pt>
                      <c:pt idx="76">
                        <c:v>0.28782975610747247</c:v>
                      </c:pt>
                      <c:pt idx="77">
                        <c:v>0.30078121766405319</c:v>
                      </c:pt>
                      <c:pt idx="78">
                        <c:v>0.32434206813097011</c:v>
                      </c:pt>
                      <c:pt idx="79">
                        <c:v>0.34904793189160405</c:v>
                      </c:pt>
                      <c:pt idx="80">
                        <c:v>0.37297760875601915</c:v>
                      </c:pt>
                      <c:pt idx="81">
                        <c:v>0.39700637330931166</c:v>
                      </c:pt>
                      <c:pt idx="82">
                        <c:v>0.42012683404787532</c:v>
                      </c:pt>
                      <c:pt idx="83">
                        <c:v>0.44225641789764114</c:v>
                      </c:pt>
                      <c:pt idx="84">
                        <c:v>0.46438600174741018</c:v>
                      </c:pt>
                      <c:pt idx="85">
                        <c:v>0.48816704707850245</c:v>
                      </c:pt>
                      <c:pt idx="86">
                        <c:v>0.51227838470586406</c:v>
                      </c:pt>
                      <c:pt idx="87">
                        <c:v>0.53771089151828266</c:v>
                      </c:pt>
                      <c:pt idx="88">
                        <c:v>0.56347369062696728</c:v>
                      </c:pt>
                      <c:pt idx="89">
                        <c:v>0.58923648973565201</c:v>
                      </c:pt>
                      <c:pt idx="90">
                        <c:v>0.61532958114060254</c:v>
                      </c:pt>
                      <c:pt idx="91">
                        <c:v>0.64175296484181577</c:v>
                      </c:pt>
                      <c:pt idx="92">
                        <c:v>0.6671854716542378</c:v>
                      </c:pt>
                      <c:pt idx="93">
                        <c:v>0.69294827076292254</c:v>
                      </c:pt>
                      <c:pt idx="94">
                        <c:v>0.71805048527907522</c:v>
                      </c:pt>
                      <c:pt idx="95">
                        <c:v>0.74249211520269931</c:v>
                      </c:pt>
                      <c:pt idx="96">
                        <c:v>0.76660345283006093</c:v>
                      </c:pt>
                      <c:pt idx="97">
                        <c:v>0.78906332897609266</c:v>
                      </c:pt>
                      <c:pt idx="98">
                        <c:v>0.81086262052959579</c:v>
                      </c:pt>
                      <c:pt idx="99">
                        <c:v>0.83167103519430108</c:v>
                      </c:pt>
                      <c:pt idx="100">
                        <c:v>0.85479149593286474</c:v>
                      </c:pt>
                      <c:pt idx="101">
                        <c:v>0.87832482204175999</c:v>
                      </c:pt>
                      <c:pt idx="102">
                        <c:v>0.9023535865950526</c:v>
                      </c:pt>
                      <c:pt idx="103">
                        <c:v>0.9253419304151117</c:v>
                      </c:pt>
                      <c:pt idx="104">
                        <c:v>0.94835858500341808</c:v>
                      </c:pt>
                      <c:pt idx="105">
                        <c:v>0.97116448165030023</c:v>
                      </c:pt>
                      <c:pt idx="106">
                        <c:v>0.98955075280906191</c:v>
                      </c:pt>
                      <c:pt idx="107">
                        <c:v>0.99891904339404114</c:v>
                      </c:pt>
                      <c:pt idx="108">
                        <c:v>1</c:v>
                      </c:pt>
                      <c:pt idx="109">
                        <c:v>0.99405473866722605</c:v>
                      </c:pt>
                      <c:pt idx="110">
                        <c:v>0.98081302024422978</c:v>
                      </c:pt>
                      <c:pt idx="111">
                        <c:v>0.96059512816981629</c:v>
                      </c:pt>
                      <c:pt idx="112">
                        <c:v>0.93760049306792581</c:v>
                      </c:pt>
                      <c:pt idx="113">
                        <c:v>0.91341837851993712</c:v>
                      </c:pt>
                      <c:pt idx="114">
                        <c:v>0.88907583628519382</c:v>
                      </c:pt>
                      <c:pt idx="115">
                        <c:v>0.8664342993762123</c:v>
                      </c:pt>
                      <c:pt idx="116">
                        <c:v>0.84413956937831169</c:v>
                      </c:pt>
                      <c:pt idx="117">
                        <c:v>0.81961536638062193</c:v>
                      </c:pt>
                      <c:pt idx="118">
                        <c:v>0.79310940960533971</c:v>
                      </c:pt>
                      <c:pt idx="119">
                        <c:v>0.76858520660764995</c:v>
                      </c:pt>
                      <c:pt idx="120">
                        <c:v>0.74678591505414682</c:v>
                      </c:pt>
                      <c:pt idx="121">
                        <c:v>0.72432603890811498</c:v>
                      </c:pt>
                      <c:pt idx="122">
                        <c:v>0.70021470128075691</c:v>
                      </c:pt>
                      <c:pt idx="123">
                        <c:v>0.67643365594966132</c:v>
                      </c:pt>
                      <c:pt idx="124">
                        <c:v>0.65133144143350863</c:v>
                      </c:pt>
                      <c:pt idx="125">
                        <c:v>0.6262292269173525</c:v>
                      </c:pt>
                      <c:pt idx="126">
                        <c:v>0.60046642780866788</c:v>
                      </c:pt>
                      <c:pt idx="127">
                        <c:v>0.57470362869998326</c:v>
                      </c:pt>
                      <c:pt idx="128">
                        <c:v>0.54894082959129853</c:v>
                      </c:pt>
                      <c:pt idx="129">
                        <c:v>0.52251744589008198</c:v>
                      </c:pt>
                      <c:pt idx="130">
                        <c:v>0.49642435448513472</c:v>
                      </c:pt>
                      <c:pt idx="131">
                        <c:v>0.47099184767271268</c:v>
                      </c:pt>
                      <c:pt idx="132">
                        <c:v>0.44555934086029403</c:v>
                      </c:pt>
                      <c:pt idx="133">
                        <c:v>0.42078741864040387</c:v>
                      </c:pt>
                      <c:pt idx="134">
                        <c:v>0.39601549642051381</c:v>
                      </c:pt>
                      <c:pt idx="135">
                        <c:v>0.37157386649688967</c:v>
                      </c:pt>
                      <c:pt idx="136">
                        <c:v>0.34845340575832601</c:v>
                      </c:pt>
                      <c:pt idx="137">
                        <c:v>0.32566323731603092</c:v>
                      </c:pt>
                      <c:pt idx="138">
                        <c:v>0.30353365346626288</c:v>
                      </c:pt>
                      <c:pt idx="139">
                        <c:v>0.27933974276483764</c:v>
                      </c:pt>
                      <c:pt idx="140">
                        <c:v>0.25258606676735745</c:v>
                      </c:pt>
                      <c:pt idx="141">
                        <c:v>0.22707098688087149</c:v>
                      </c:pt>
                      <c:pt idx="142">
                        <c:v>0.20378537999417548</c:v>
                      </c:pt>
                      <c:pt idx="143">
                        <c:v>0.18198608844067268</c:v>
                      </c:pt>
                      <c:pt idx="144">
                        <c:v>0.15919591999837429</c:v>
                      </c:pt>
                      <c:pt idx="145">
                        <c:v>0.13640575155607626</c:v>
                      </c:pt>
                      <c:pt idx="146">
                        <c:v>0.11444131385444113</c:v>
                      </c:pt>
                      <c:pt idx="147">
                        <c:v>9.1674737719018948E-2</c:v>
                      </c:pt>
                      <c:pt idx="148">
                        <c:v>6.9769280784573937E-2</c:v>
                      </c:pt>
                      <c:pt idx="149">
                        <c:v>4.8578027321923158E-2</c:v>
                      </c:pt>
                      <c:pt idx="150">
                        <c:v>3.1102562192256055E-2</c:v>
                      </c:pt>
                      <c:pt idx="151">
                        <c:v>1.9212039526709104E-2</c:v>
                      </c:pt>
                      <c:pt idx="152">
                        <c:v>1.1375104133507655E-2</c:v>
                      </c:pt>
                      <c:pt idx="153">
                        <c:v>6.9611979925091449E-3</c:v>
                      </c:pt>
                      <c:pt idx="154">
                        <c:v>3.6282484574696244E-3</c:v>
                      </c:pt>
                      <c:pt idx="155">
                        <c:v>2.3671324171843345E-3</c:v>
                      </c:pt>
                      <c:pt idx="156">
                        <c:v>1.646494679878519E-3</c:v>
                      </c:pt>
                      <c:pt idx="157">
                        <c:v>1.646494679878519E-3</c:v>
                      </c:pt>
                      <c:pt idx="158">
                        <c:v>-9.9584369024310697E-4</c:v>
                      </c:pt>
                      <c:pt idx="159">
                        <c:v>1.646494679878519E-3</c:v>
                      </c:pt>
                      <c:pt idx="160">
                        <c:v>1.646494679878519E-3</c:v>
                      </c:pt>
                      <c:pt idx="161">
                        <c:v>1.1060163768990209E-3</c:v>
                      </c:pt>
                      <c:pt idx="162">
                        <c:v>1.646494679878519E-3</c:v>
                      </c:pt>
                      <c:pt idx="163">
                        <c:v>1.646494679878519E-3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7FD-49AD-A86A-F00CE510ED6F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6.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'C6H5 Data'!$C$7:$C$232</c:f>
              <c:numCache>
                <c:formatCode>0.00</c:formatCode>
                <c:ptCount val="226"/>
                <c:pt idx="0">
                  <c:v>2.9581608404266002</c:v>
                </c:pt>
                <c:pt idx="1">
                  <c:v>2.99674892534909</c:v>
                </c:pt>
                <c:pt idx="2">
                  <c:v>3.0326103072986199</c:v>
                </c:pt>
                <c:pt idx="3">
                  <c:v>3.0684725726530901</c:v>
                </c:pt>
                <c:pt idx="4">
                  <c:v>3.1043348380075702</c:v>
                </c:pt>
                <c:pt idx="5">
                  <c:v>3.1401971033620399</c:v>
                </c:pt>
                <c:pt idx="6">
                  <c:v>3.1760593687165102</c:v>
                </c:pt>
                <c:pt idx="7">
                  <c:v>3.21192111875144</c:v>
                </c:pt>
                <c:pt idx="8">
                  <c:v>3.2477828687863601</c:v>
                </c:pt>
                <c:pt idx="9">
                  <c:v>3.28364152690399</c:v>
                </c:pt>
                <c:pt idx="10">
                  <c:v>3.31950276161936</c:v>
                </c:pt>
                <c:pt idx="11">
                  <c:v>3.3553653214421502</c:v>
                </c:pt>
                <c:pt idx="12">
                  <c:v>3.3912281757332501</c:v>
                </c:pt>
                <c:pt idx="13">
                  <c:v>3.4270878644899798</c:v>
                </c:pt>
                <c:pt idx="14">
                  <c:v>3.4629454919685001</c:v>
                </c:pt>
                <c:pt idx="15">
                  <c:v>3.4987934019926601</c:v>
                </c:pt>
                <c:pt idx="16">
                  <c:v>3.53463498094805</c:v>
                </c:pt>
                <c:pt idx="17">
                  <c:v>3.57047979905491</c:v>
                </c:pt>
                <c:pt idx="18">
                  <c:v>3.60631754992222</c:v>
                </c:pt>
                <c:pt idx="19">
                  <c:v>3.6421455833351599</c:v>
                </c:pt>
                <c:pt idx="20">
                  <c:v>3.6779610282276698</c:v>
                </c:pt>
                <c:pt idx="21">
                  <c:v>3.70888257537562</c:v>
                </c:pt>
                <c:pt idx="22">
                  <c:v>3.7332845782708</c:v>
                </c:pt>
                <c:pt idx="23">
                  <c:v>3.75605153270515</c:v>
                </c:pt>
                <c:pt idx="24">
                  <c:v>3.7771835254416501</c:v>
                </c:pt>
                <c:pt idx="25">
                  <c:v>3.8648823364539702</c:v>
                </c:pt>
                <c:pt idx="26">
                  <c:v>3.8778612114476201</c:v>
                </c:pt>
                <c:pt idx="27">
                  <c:v>3.8908382644185799</c:v>
                </c:pt>
                <c:pt idx="28">
                  <c:v>3.9021920976157198</c:v>
                </c:pt>
                <c:pt idx="29">
                  <c:v>3.91191926944063</c:v>
                </c:pt>
                <c:pt idx="30">
                  <c:v>3.9216464412655401</c:v>
                </c:pt>
                <c:pt idx="31">
                  <c:v>3.9313711837268599</c:v>
                </c:pt>
                <c:pt idx="32">
                  <c:v>3.9410951164003101</c:v>
                </c:pt>
                <c:pt idx="33">
                  <c:v>3.9508174294980298</c:v>
                </c:pt>
                <c:pt idx="34">
                  <c:v>3.9605397425957598</c:v>
                </c:pt>
                <c:pt idx="35">
                  <c:v>3.97026205569348</c:v>
                </c:pt>
                <c:pt idx="36">
                  <c:v>3.9799795100640201</c:v>
                </c:pt>
                <c:pt idx="37">
                  <c:v>3.98969939379815</c:v>
                </c:pt>
                <c:pt idx="38">
                  <c:v>3.99941684816869</c:v>
                </c:pt>
                <c:pt idx="39">
                  <c:v>4.0091351123271002</c:v>
                </c:pt>
                <c:pt idx="40">
                  <c:v>4.0188517569097701</c:v>
                </c:pt>
                <c:pt idx="41">
                  <c:v>4.0285675917045802</c:v>
                </c:pt>
                <c:pt idx="42">
                  <c:v>4.0382850460751198</c:v>
                </c:pt>
                <c:pt idx="43">
                  <c:v>4.0480025004456603</c:v>
                </c:pt>
                <c:pt idx="44">
                  <c:v>4.0577199548162</c:v>
                </c:pt>
                <c:pt idx="45">
                  <c:v>4.06743578961101</c:v>
                </c:pt>
                <c:pt idx="46">
                  <c:v>4.07715567334514</c:v>
                </c:pt>
                <c:pt idx="47">
                  <c:v>4.0868763668671404</c:v>
                </c:pt>
                <c:pt idx="48">
                  <c:v>4.0965970603891302</c:v>
                </c:pt>
                <c:pt idx="49">
                  <c:v>4.1063185636989896</c:v>
                </c:pt>
                <c:pt idx="50">
                  <c:v>4.1160441159481698</c:v>
                </c:pt>
                <c:pt idx="51">
                  <c:v>4.12576885840949</c:v>
                </c:pt>
                <c:pt idx="52">
                  <c:v>4.1354944106586702</c:v>
                </c:pt>
                <c:pt idx="53">
                  <c:v>4.1468488511967099</c:v>
                </c:pt>
                <c:pt idx="54">
                  <c:v>4.1598271188494698</c:v>
                </c:pt>
                <c:pt idx="55">
                  <c:v>4.1728084232067104</c:v>
                </c:pt>
                <c:pt idx="56">
                  <c:v>4.1857976229956302</c:v>
                </c:pt>
                <c:pt idx="57">
                  <c:v>4.2004131602416397</c:v>
                </c:pt>
                <c:pt idx="58">
                  <c:v>4.2199183817061297</c:v>
                </c:pt>
                <c:pt idx="59">
                  <c:v>4.2492000374411596</c:v>
                </c:pt>
                <c:pt idx="60">
                  <c:v>4.2850344755399297</c:v>
                </c:pt>
                <c:pt idx="61">
                  <c:v>4.3209216970840396</c:v>
                </c:pt>
                <c:pt idx="62">
                  <c:v>4.3486836176242702</c:v>
                </c:pt>
                <c:pt idx="63">
                  <c:v>4.3683019433165899</c:v>
                </c:pt>
                <c:pt idx="64">
                  <c:v>4.4370539452229796</c:v>
                </c:pt>
                <c:pt idx="65">
                  <c:v>4.4485235780847097</c:v>
                </c:pt>
                <c:pt idx="66">
                  <c:v>4.45835764190769</c:v>
                </c:pt>
                <c:pt idx="67">
                  <c:v>4.46819251551854</c:v>
                </c:pt>
                <c:pt idx="68">
                  <c:v>4.4780298184929901</c:v>
                </c:pt>
                <c:pt idx="69">
                  <c:v>4.4878671214674304</c:v>
                </c:pt>
                <c:pt idx="70">
                  <c:v>4.4977060440176002</c:v>
                </c:pt>
                <c:pt idx="71">
                  <c:v>4.50754496656777</c:v>
                </c:pt>
                <c:pt idx="72">
                  <c:v>4.5173838891179399</c:v>
                </c:pt>
                <c:pt idx="73">
                  <c:v>4.5272260508195696</c:v>
                </c:pt>
                <c:pt idx="74">
                  <c:v>4.5370665929454699</c:v>
                </c:pt>
                <c:pt idx="75">
                  <c:v>4.5469055154956397</c:v>
                </c:pt>
                <c:pt idx="76">
                  <c:v>4.5567460576215399</c:v>
                </c:pt>
                <c:pt idx="77">
                  <c:v>4.5665857899595697</c:v>
                </c:pt>
                <c:pt idx="78">
                  <c:v>4.6059366214330701</c:v>
                </c:pt>
                <c:pt idx="79" formatCode="General">
                  <c:v>4.6157731146196497</c:v>
                </c:pt>
                <c:pt idx="80" formatCode="General">
                  <c:v>4.6272451768449701</c:v>
                </c:pt>
                <c:pt idx="81" formatCode="General">
                  <c:v>4.6387135950248997</c:v>
                </c:pt>
                <c:pt idx="82" formatCode="General">
                  <c:v>4.6485452294842897</c:v>
                </c:pt>
                <c:pt idx="83" formatCode="General">
                  <c:v>4.6600118256415302</c:v>
                </c:pt>
                <c:pt idx="84" formatCode="General">
                  <c:v>4.6731109541330103</c:v>
                </c:pt>
                <c:pt idx="85" formatCode="General">
                  <c:v>4.6862094752835999</c:v>
                </c:pt>
                <c:pt idx="86" formatCode="General">
                  <c:v>4.7009373705957698</c:v>
                </c:pt>
                <c:pt idx="87" formatCode="General">
                  <c:v>4.71729913439217</c:v>
                </c:pt>
                <c:pt idx="88" formatCode="General">
                  <c:v>4.7352856565593102</c:v>
                </c:pt>
                <c:pt idx="89" formatCode="General">
                  <c:v>4.7565359940079697</c:v>
                </c:pt>
                <c:pt idx="90" formatCode="General">
                  <c:v>4.7826703934336603</c:v>
                </c:pt>
                <c:pt idx="91" formatCode="General">
                  <c:v>4.8153146354328298</c:v>
                </c:pt>
                <c:pt idx="92" formatCode="General">
                  <c:v>4.8511919186713301</c:v>
                </c:pt>
                <c:pt idx="93" formatCode="General">
                  <c:v>4.8870360742244801</c:v>
                </c:pt>
                <c:pt idx="94" formatCode="General">
                  <c:v>4.9212233154669596</c:v>
                </c:pt>
                <c:pt idx="95" formatCode="General">
                  <c:v>4.9488791211951204</c:v>
                </c:pt>
                <c:pt idx="96" formatCode="General">
                  <c:v>4.9700200794401201</c:v>
                </c:pt>
                <c:pt idx="97" formatCode="General">
                  <c:v>4.9895240515176198</c:v>
                </c:pt>
                <c:pt idx="98" formatCode="General">
                  <c:v>5.0074006160612097</c:v>
                </c:pt>
                <c:pt idx="99" formatCode="General">
                  <c:v>5.02364722802331</c:v>
                </c:pt>
                <c:pt idx="100" formatCode="General">
                  <c:v>5.03989141062182</c:v>
                </c:pt>
                <c:pt idx="101" formatCode="General">
                  <c:v>5.0561326779840199</c:v>
                </c:pt>
                <c:pt idx="102" formatCode="General">
                  <c:v>5.0723739453462198</c:v>
                </c:pt>
                <c:pt idx="103" formatCode="General">
                  <c:v>5.0886122974721104</c:v>
                </c:pt>
                <c:pt idx="104" formatCode="General">
                  <c:v>5.10485113547072</c:v>
                </c:pt>
                <c:pt idx="105" formatCode="General">
                  <c:v>5.1194664297803696</c:v>
                </c:pt>
                <c:pt idx="106" formatCode="General">
                  <c:v>5.1340807523445804</c:v>
                </c:pt>
                <c:pt idx="107" formatCode="General">
                  <c:v>5.1503225055795001</c:v>
                </c:pt>
                <c:pt idx="108" formatCode="General">
                  <c:v>5.1665647446871397</c:v>
                </c:pt>
                <c:pt idx="109" formatCode="General">
                  <c:v>5.1849851511919303</c:v>
                </c:pt>
                <c:pt idx="110" formatCode="General">
                  <c:v>5.1990565109931897</c:v>
                </c:pt>
                <c:pt idx="111" formatCode="General">
                  <c:v>5.2169353313744002</c:v>
                </c:pt>
                <c:pt idx="112" formatCode="General">
                  <c:v>5.2364398818718003</c:v>
                </c:pt>
                <c:pt idx="113" formatCode="General">
                  <c:v>5.2575790470151</c:v>
                </c:pt>
                <c:pt idx="114" formatCode="General">
                  <c:v>5.2819784036392203</c:v>
                </c:pt>
                <c:pt idx="115" formatCode="General">
                  <c:v>5.3128975490299899</c:v>
                </c:pt>
                <c:pt idx="116" formatCode="General">
                  <c:v>5.3487163066910304</c:v>
                </c:pt>
                <c:pt idx="117" formatCode="General">
                  <c:v>5.3845511864922804</c:v>
                </c:pt>
                <c:pt idx="118" formatCode="General">
                  <c:v>5.4203979922602503</c:v>
                </c:pt>
                <c:pt idx="119" formatCode="General">
                  <c:v>5.4562496567554097</c:v>
                </c:pt>
                <c:pt idx="120" formatCode="General">
                  <c:v>5.4920971250771</c:v>
                </c:pt>
                <c:pt idx="121" formatCode="General">
                  <c:v>5.5279362010518298</c:v>
                </c:pt>
                <c:pt idx="122" formatCode="General">
                  <c:v>5.5637576089277001</c:v>
                </c:pt>
                <c:pt idx="123" formatCode="General">
                  <c:v>5.5946763678288001</c:v>
                </c:pt>
                <c:pt idx="124" formatCode="General">
                  <c:v>5.6174470964530103</c:v>
                </c:pt>
                <c:pt idx="125" formatCode="General">
                  <c:v>5.6369536714200699</c:v>
                </c:pt>
                <c:pt idx="126" formatCode="General">
                  <c:v>5.6548299004801201</c:v>
                </c:pt>
                <c:pt idx="127" formatCode="General">
                  <c:v>5.6710726254604698</c:v>
                </c:pt>
                <c:pt idx="128" formatCode="General">
                  <c:v>5.6856885271110196</c:v>
                </c:pt>
                <c:pt idx="129" formatCode="General">
                  <c:v>5.6986746901954497</c:v>
                </c:pt>
                <c:pt idx="130" formatCode="General">
                  <c:v>5.71165903125718</c:v>
                </c:pt>
                <c:pt idx="131" formatCode="General">
                  <c:v>5.7246397282735302</c:v>
                </c:pt>
                <c:pt idx="132" formatCode="General">
                  <c:v>5.7376173885853898</c:v>
                </c:pt>
                <c:pt idx="133" formatCode="General">
                  <c:v>5.7489724364643298</c:v>
                </c:pt>
                <c:pt idx="134" formatCode="General">
                  <c:v>5.7587012278649601</c:v>
                </c:pt>
                <c:pt idx="135" formatCode="General">
                  <c:v>5.7684308290534698</c:v>
                </c:pt>
                <c:pt idx="136" formatCode="General">
                  <c:v>5.7781596204541001</c:v>
                </c:pt>
                <c:pt idx="137" formatCode="General">
                  <c:v>5.7878884118547402</c:v>
                </c:pt>
                <c:pt idx="138" formatCode="General">
                  <c:v>5.7976155836796499</c:v>
                </c:pt>
                <c:pt idx="139" formatCode="General">
                  <c:v>5.8073411359288301</c:v>
                </c:pt>
                <c:pt idx="140" formatCode="General">
                  <c:v>5.8170683077537397</c:v>
                </c:pt>
                <c:pt idx="141" formatCode="General">
                  <c:v>5.8267962893665199</c:v>
                </c:pt>
                <c:pt idx="142" formatCode="General">
                  <c:v>5.8365242709792904</c:v>
                </c:pt>
                <c:pt idx="143" formatCode="General">
                  <c:v>5.8462514428042001</c:v>
                </c:pt>
                <c:pt idx="144" formatCode="General">
                  <c:v>5.8559802342048402</c:v>
                </c:pt>
                <c:pt idx="145" formatCode="General">
                  <c:v>5.8673326502732204</c:v>
                </c:pt>
                <c:pt idx="146" formatCode="General">
                  <c:v>5.8803072738805797</c:v>
                </c:pt>
                <c:pt idx="147" formatCode="General">
                  <c:v>5.8932861488742301</c:v>
                </c:pt>
                <c:pt idx="148" formatCode="General">
                  <c:v>5.9062698825950699</c:v>
                </c:pt>
                <c:pt idx="149" formatCode="General">
                  <c:v>5.9192530089750104</c:v>
                </c:pt>
                <c:pt idx="150" formatCode="General">
                  <c:v>5.9338680603483001</c:v>
                </c:pt>
                <c:pt idx="151" formatCode="General">
                  <c:v>5.9501122429468101</c:v>
                </c:pt>
                <c:pt idx="152" formatCode="General">
                  <c:v>5.9696199631852798</c:v>
                </c:pt>
                <c:pt idx="153" formatCode="General">
                  <c:v>5.9989038905330201</c:v>
                </c:pt>
              </c:numCache>
            </c:numRef>
          </c:xVal>
          <c:yVal>
            <c:numRef>
              <c:f>'C6H5 Data'!$F$7:$F$232</c:f>
              <c:numCache>
                <c:formatCode>0.00</c:formatCode>
                <c:ptCount val="226"/>
                <c:pt idx="0">
                  <c:v>1.6137354816801795E-4</c:v>
                </c:pt>
                <c:pt idx="1">
                  <c:v>-2.2358497917250287E-3</c:v>
                </c:pt>
                <c:pt idx="2">
                  <c:v>-2.0000573320634336E-3</c:v>
                </c:pt>
                <c:pt idx="3">
                  <c:v>-2.0000573320634336E-3</c:v>
                </c:pt>
                <c:pt idx="4">
                  <c:v>-2.0000573320634336E-3</c:v>
                </c:pt>
                <c:pt idx="5">
                  <c:v>-2.0000573320634336E-3</c:v>
                </c:pt>
                <c:pt idx="6">
                  <c:v>-2.0000573320634336E-3</c:v>
                </c:pt>
                <c:pt idx="7">
                  <c:v>-1.8625117305939181E-3</c:v>
                </c:pt>
                <c:pt idx="8">
                  <c:v>-1.7249661291248283E-3</c:v>
                </c:pt>
                <c:pt idx="9">
                  <c:v>-7.6214691883990445E-4</c:v>
                </c:pt>
                <c:pt idx="10">
                  <c:v>-4.8705571590129557E-4</c:v>
                </c:pt>
                <c:pt idx="11">
                  <c:v>-5.6565320245509528E-4</c:v>
                </c:pt>
                <c:pt idx="12">
                  <c:v>-7.2284817556310594E-4</c:v>
                </c:pt>
                <c:pt idx="13">
                  <c:v>-3.5120168216380728E-5</c:v>
                </c:pt>
                <c:pt idx="14">
                  <c:v>1.2027902450071528E-3</c:v>
                </c:pt>
                <c:pt idx="15">
                  <c:v>5.0344177145083364E-3</c:v>
                </c:pt>
                <c:pt idx="16">
                  <c:v>1.0555891144917794E-2</c:v>
                </c:pt>
                <c:pt idx="17">
                  <c:v>1.5212792223235011E-2</c:v>
                </c:pt>
                <c:pt idx="18">
                  <c:v>2.1756032978844948E-2</c:v>
                </c:pt>
                <c:pt idx="19">
                  <c:v>3.0892990790732759E-2</c:v>
                </c:pt>
                <c:pt idx="20">
                  <c:v>4.3389991152798721E-2</c:v>
                </c:pt>
                <c:pt idx="21">
                  <c:v>5.6844898382240015E-2</c:v>
                </c:pt>
                <c:pt idx="22">
                  <c:v>7.0068223731656623E-2</c:v>
                </c:pt>
                <c:pt idx="23">
                  <c:v>8.4611565797214516E-2</c:v>
                </c:pt>
                <c:pt idx="24">
                  <c:v>0.10045176639091113</c:v>
                </c:pt>
                <c:pt idx="25">
                  <c:v>0.18766550240825353</c:v>
                </c:pt>
                <c:pt idx="26">
                  <c:v>0.20420044864202369</c:v>
                </c:pt>
                <c:pt idx="27">
                  <c:v>0.22122171682384689</c:v>
                </c:pt>
                <c:pt idx="28">
                  <c:v>0.23640576875747363</c:v>
                </c:pt>
                <c:pt idx="29">
                  <c:v>0.25067121256700298</c:v>
                </c:pt>
                <c:pt idx="30">
                  <c:v>0.26493665637653052</c:v>
                </c:pt>
                <c:pt idx="31">
                  <c:v>0.27985052945012817</c:v>
                </c:pt>
                <c:pt idx="32">
                  <c:v>0.29498054561174797</c:v>
                </c:pt>
                <c:pt idx="33">
                  <c:v>0.31054284794941578</c:v>
                </c:pt>
                <c:pt idx="34">
                  <c:v>0.32610515028708348</c:v>
                </c:pt>
                <c:pt idx="35">
                  <c:v>0.34166745262474946</c:v>
                </c:pt>
                <c:pt idx="36">
                  <c:v>0.35852661349055553</c:v>
                </c:pt>
                <c:pt idx="37">
                  <c:v>0.37473734509229156</c:v>
                </c:pt>
                <c:pt idx="38">
                  <c:v>0.3915965059580977</c:v>
                </c:pt>
                <c:pt idx="39">
                  <c:v>0.40823952373588168</c:v>
                </c:pt>
                <c:pt idx="40">
                  <c:v>0.42531482768970996</c:v>
                </c:pt>
                <c:pt idx="41">
                  <c:v>0.44260627473156217</c:v>
                </c:pt>
                <c:pt idx="42">
                  <c:v>0.45946543559736835</c:v>
                </c:pt>
                <c:pt idx="43">
                  <c:v>0.47632459646317443</c:v>
                </c:pt>
                <c:pt idx="44">
                  <c:v>0.49318375732898062</c:v>
                </c:pt>
                <c:pt idx="45">
                  <c:v>0.51047520437083282</c:v>
                </c:pt>
                <c:pt idx="46">
                  <c:v>0.52668593597256885</c:v>
                </c:pt>
                <c:pt idx="47">
                  <c:v>0.54268052448628268</c:v>
                </c:pt>
                <c:pt idx="48">
                  <c:v>0.55867511299999661</c:v>
                </c:pt>
                <c:pt idx="49">
                  <c:v>0.57445355842568646</c:v>
                </c:pt>
                <c:pt idx="50">
                  <c:v>0.58915128841126019</c:v>
                </c:pt>
                <c:pt idx="51">
                  <c:v>0.60406516148485789</c:v>
                </c:pt>
                <c:pt idx="52">
                  <c:v>0.6187628914704334</c:v>
                </c:pt>
                <c:pt idx="53">
                  <c:v>0.63378483608804304</c:v>
                </c:pt>
                <c:pt idx="54">
                  <c:v>0.65048188963783027</c:v>
                </c:pt>
                <c:pt idx="55">
                  <c:v>0.66636840660753216</c:v>
                </c:pt>
                <c:pt idx="56">
                  <c:v>0.6801475284690085</c:v>
                </c:pt>
                <c:pt idx="57">
                  <c:v>0.69493171568979251</c:v>
                </c:pt>
                <c:pt idx="58">
                  <c:v>0.70988264186419325</c:v>
                </c:pt>
                <c:pt idx="59">
                  <c:v>0.72595021375827828</c:v>
                </c:pt>
                <c:pt idx="60">
                  <c:v>0.73337767623761985</c:v>
                </c:pt>
                <c:pt idx="61">
                  <c:v>0.72671653925217916</c:v>
                </c:pt>
                <c:pt idx="62">
                  <c:v>0.71332549248056265</c:v>
                </c:pt>
                <c:pt idx="63">
                  <c:v>0.69808740477493081</c:v>
                </c:pt>
                <c:pt idx="64">
                  <c:v>0.62130257275470502</c:v>
                </c:pt>
                <c:pt idx="65">
                  <c:v>0.60557816310102019</c:v>
                </c:pt>
                <c:pt idx="66">
                  <c:v>0.59131271929149265</c:v>
                </c:pt>
                <c:pt idx="67">
                  <c:v>0.57683113239394113</c:v>
                </c:pt>
                <c:pt idx="68">
                  <c:v>0.56170111623232122</c:v>
                </c:pt>
                <c:pt idx="69">
                  <c:v>0.54657110007069964</c:v>
                </c:pt>
                <c:pt idx="70">
                  <c:v>0.53100879773303189</c:v>
                </c:pt>
                <c:pt idx="71">
                  <c:v>0.51544649539536602</c:v>
                </c:pt>
                <c:pt idx="72">
                  <c:v>0.49988419305769827</c:v>
                </c:pt>
                <c:pt idx="73">
                  <c:v>0.4834573183679382</c:v>
                </c:pt>
                <c:pt idx="74">
                  <c:v>0.46746272985422621</c:v>
                </c:pt>
                <c:pt idx="75">
                  <c:v>0.45190042751655846</c:v>
                </c:pt>
                <c:pt idx="76">
                  <c:v>0.43590583900284458</c:v>
                </c:pt>
                <c:pt idx="77">
                  <c:v>0.42012739357715467</c:v>
                </c:pt>
                <c:pt idx="78">
                  <c:v>0.3591750427546257</c:v>
                </c:pt>
                <c:pt idx="79">
                  <c:v>0.34426116968102805</c:v>
                </c:pt>
                <c:pt idx="80">
                  <c:v>0.32788833076327306</c:v>
                </c:pt>
                <c:pt idx="81">
                  <c:v>0.31248813574162421</c:v>
                </c:pt>
                <c:pt idx="82">
                  <c:v>0.29887112119616493</c:v>
                </c:pt>
                <c:pt idx="83">
                  <c:v>0.28395724812256729</c:v>
                </c:pt>
                <c:pt idx="84">
                  <c:v>0.26839494578490136</c:v>
                </c:pt>
                <c:pt idx="85">
                  <c:v>0.25299475076325068</c:v>
                </c:pt>
                <c:pt idx="86">
                  <c:v>0.23778908452082231</c:v>
                </c:pt>
                <c:pt idx="87">
                  <c:v>0.22157835291908626</c:v>
                </c:pt>
                <c:pt idx="88">
                  <c:v>0.20679416569830225</c:v>
                </c:pt>
                <c:pt idx="89">
                  <c:v>0.19104659785661529</c:v>
                </c:pt>
                <c:pt idx="90">
                  <c:v>0.1769664195511077</c:v>
                </c:pt>
                <c:pt idx="91">
                  <c:v>0.16570732960226528</c:v>
                </c:pt>
                <c:pt idx="92">
                  <c:v>0.16169885778801757</c:v>
                </c:pt>
                <c:pt idx="93">
                  <c:v>0.16653260321108099</c:v>
                </c:pt>
                <c:pt idx="94">
                  <c:v>0.17852264978487448</c:v>
                </c:pt>
                <c:pt idx="95">
                  <c:v>0.19345504940887276</c:v>
                </c:pt>
                <c:pt idx="96">
                  <c:v>0.20690223724231424</c:v>
                </c:pt>
                <c:pt idx="97">
                  <c:v>0.22218664132395041</c:v>
                </c:pt>
                <c:pt idx="98">
                  <c:v>0.23675159769831125</c:v>
                </c:pt>
                <c:pt idx="99">
                  <c:v>0.25127641321346794</c:v>
                </c:pt>
                <c:pt idx="100">
                  <c:v>0.26644965799269288</c:v>
                </c:pt>
                <c:pt idx="101">
                  <c:v>0.28240101788880162</c:v>
                </c:pt>
                <c:pt idx="102">
                  <c:v>0.29835237778491036</c:v>
                </c:pt>
                <c:pt idx="103">
                  <c:v>0.31508185279790279</c:v>
                </c:pt>
                <c:pt idx="104">
                  <c:v>0.33168164195807975</c:v>
                </c:pt>
                <c:pt idx="105">
                  <c:v>0.34653067210527061</c:v>
                </c:pt>
                <c:pt idx="106">
                  <c:v>0.36163907395808875</c:v>
                </c:pt>
                <c:pt idx="107">
                  <c:v>0.37746074800138379</c:v>
                </c:pt>
                <c:pt idx="108">
                  <c:v>0.39315273619186525</c:v>
                </c:pt>
                <c:pt idx="109">
                  <c:v>0.40759109447181163</c:v>
                </c:pt>
                <c:pt idx="110">
                  <c:v>0.42259142478061956</c:v>
                </c:pt>
                <c:pt idx="111">
                  <c:v>0.43655426826691462</c:v>
                </c:pt>
                <c:pt idx="112">
                  <c:v>0.45168428442853442</c:v>
                </c:pt>
                <c:pt idx="113">
                  <c:v>0.46561007481402639</c:v>
                </c:pt>
                <c:pt idx="114">
                  <c:v>0.47953972489751873</c:v>
                </c:pt>
                <c:pt idx="115">
                  <c:v>0.49363569287666614</c:v>
                </c:pt>
                <c:pt idx="116">
                  <c:v>0.50524847151500063</c:v>
                </c:pt>
                <c:pt idx="117">
                  <c:v>0.51255803776451148</c:v>
                </c:pt>
                <c:pt idx="118">
                  <c:v>0.51668440580858987</c:v>
                </c:pt>
                <c:pt idx="119">
                  <c:v>0.51951391532452817</c:v>
                </c:pt>
                <c:pt idx="120">
                  <c:v>0.52346343902386139</c:v>
                </c:pt>
                <c:pt idx="121">
                  <c:v>0.5296529910899791</c:v>
                </c:pt>
                <c:pt idx="122">
                  <c:v>0.54055839234932912</c:v>
                </c:pt>
                <c:pt idx="123">
                  <c:v>0.55475751952957719</c:v>
                </c:pt>
                <c:pt idx="124">
                  <c:v>0.56829348041702699</c:v>
                </c:pt>
                <c:pt idx="125">
                  <c:v>0.58288313885858867</c:v>
                </c:pt>
                <c:pt idx="126">
                  <c:v>0.59753764022655897</c:v>
                </c:pt>
                <c:pt idx="127">
                  <c:v>0.61309994256422673</c:v>
                </c:pt>
                <c:pt idx="128">
                  <c:v>0.62778686539540052</c:v>
                </c:pt>
                <c:pt idx="129">
                  <c:v>0.6423765238369622</c:v>
                </c:pt>
                <c:pt idx="130">
                  <c:v>0.65745250422657686</c:v>
                </c:pt>
                <c:pt idx="131">
                  <c:v>0.67350112851229593</c:v>
                </c:pt>
                <c:pt idx="132">
                  <c:v>0.69036028937810201</c:v>
                </c:pt>
                <c:pt idx="133">
                  <c:v>0.70522012667969458</c:v>
                </c:pt>
                <c:pt idx="134">
                  <c:v>0.71905328431317606</c:v>
                </c:pt>
                <c:pt idx="135">
                  <c:v>0.73267029885863533</c:v>
                </c:pt>
                <c:pt idx="136">
                  <c:v>0.7465034564921168</c:v>
                </c:pt>
                <c:pt idx="137">
                  <c:v>0.76033661412559816</c:v>
                </c:pt>
                <c:pt idx="138">
                  <c:v>0.7746020579351276</c:v>
                </c:pt>
                <c:pt idx="139">
                  <c:v>0.78929978792070121</c:v>
                </c:pt>
                <c:pt idx="140">
                  <c:v>0.80356523173022876</c:v>
                </c:pt>
                <c:pt idx="141">
                  <c:v>0.81761453245173421</c:v>
                </c:pt>
                <c:pt idx="142">
                  <c:v>0.83166383317323955</c:v>
                </c:pt>
                <c:pt idx="143">
                  <c:v>0.8459292769827671</c:v>
                </c:pt>
                <c:pt idx="144">
                  <c:v>0.85976243461624857</c:v>
                </c:pt>
                <c:pt idx="145">
                  <c:v>0.87532473695391633</c:v>
                </c:pt>
                <c:pt idx="146">
                  <c:v>0.89299443439980963</c:v>
                </c:pt>
                <c:pt idx="147">
                  <c:v>0.9095293806335798</c:v>
                </c:pt>
                <c:pt idx="148">
                  <c:v>0.92476746833921342</c:v>
                </c:pt>
                <c:pt idx="149">
                  <c:v>0.94016766336086233</c:v>
                </c:pt>
                <c:pt idx="150">
                  <c:v>0.95508153643445992</c:v>
                </c:pt>
                <c:pt idx="151">
                  <c:v>0.97025478121368491</c:v>
                </c:pt>
                <c:pt idx="152">
                  <c:v>0.98453875157361503</c:v>
                </c:pt>
                <c:pt idx="1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B3-4768-AECC-0B4D7CD6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0"/>
          <c:order val="2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'C6H5 Data'!$G$8:$G$51</c:f>
              <c:numCache>
                <c:formatCode>General</c:formatCode>
                <c:ptCount val="44"/>
                <c:pt idx="0" formatCode="0.00">
                  <c:v>3.7584661630029998</c:v>
                </c:pt>
                <c:pt idx="1">
                  <c:v>3.7586661630029998</c:v>
                </c:pt>
                <c:pt idx="2">
                  <c:v>4.2711323946747992</c:v>
                </c:pt>
                <c:pt idx="3" formatCode="0.00">
                  <c:v>4.2713323946747996</c:v>
                </c:pt>
                <c:pt idx="4">
                  <c:v>4.2715323946748001</c:v>
                </c:pt>
                <c:pt idx="5">
                  <c:v>4.4340841088102998</c:v>
                </c:pt>
                <c:pt idx="6" formatCode="0.00">
                  <c:v>4.4342841088103002</c:v>
                </c:pt>
                <c:pt idx="7">
                  <c:v>4.4344841088103006</c:v>
                </c:pt>
                <c:pt idx="8">
                  <c:v>4.4940010831010992</c:v>
                </c:pt>
                <c:pt idx="9" formatCode="0.00">
                  <c:v>4.4942010831010997</c:v>
                </c:pt>
                <c:pt idx="10">
                  <c:v>4.4944010831011001</c:v>
                </c:pt>
                <c:pt idx="11">
                  <c:v>5.1331632389779998</c:v>
                </c:pt>
                <c:pt idx="12" formatCode="0.00">
                  <c:v>5.1333632389780002</c:v>
                </c:pt>
                <c:pt idx="13">
                  <c:v>5.1335632389780006</c:v>
                </c:pt>
                <c:pt idx="14">
                  <c:v>5.3092633454838998</c:v>
                </c:pt>
                <c:pt idx="15" formatCode="0.00">
                  <c:v>5.3094633454839002</c:v>
                </c:pt>
                <c:pt idx="16">
                  <c:v>5.3096633454839006</c:v>
                </c:pt>
                <c:pt idx="17">
                  <c:v>5.5363789040443994</c:v>
                </c:pt>
                <c:pt idx="18" formatCode="0.00">
                  <c:v>5.5365789040443998</c:v>
                </c:pt>
                <c:pt idx="19">
                  <c:v>5.5367789040444002</c:v>
                </c:pt>
                <c:pt idx="20">
                  <c:v>5.7106482808278995</c:v>
                </c:pt>
                <c:pt idx="21" formatCode="0.00">
                  <c:v>5.7108482808279</c:v>
                </c:pt>
                <c:pt idx="22">
                  <c:v>5.7110482808279004</c:v>
                </c:pt>
                <c:pt idx="23">
                  <c:v>5.9414043813041992</c:v>
                </c:pt>
                <c:pt idx="24" formatCode="0.00">
                  <c:v>5.9416043813041997</c:v>
                </c:pt>
                <c:pt idx="25">
                  <c:v>5.9418043813042001</c:v>
                </c:pt>
                <c:pt idx="26">
                  <c:v>5.9978863543548995</c:v>
                </c:pt>
                <c:pt idx="27" formatCode="0.00">
                  <c:v>5.9980863543548999</c:v>
                </c:pt>
                <c:pt idx="28">
                  <c:v>5.9982863543549003</c:v>
                </c:pt>
              </c:numCache>
            </c:numRef>
          </c:xVal>
          <c:yVal>
            <c:numRef>
              <c:f>'C6H5 Data'!$I$8:$I$51</c:f>
              <c:numCache>
                <c:formatCode>0.00E+00</c:formatCode>
                <c:ptCount val="44"/>
                <c:pt idx="0">
                  <c:v>3.6501524059379695E-5</c:v>
                </c:pt>
                <c:pt idx="1">
                  <c:v>0</c:v>
                </c:pt>
                <c:pt idx="2">
                  <c:v>0</c:v>
                </c:pt>
                <c:pt idx="3">
                  <c:v>0.67216150838586342</c:v>
                </c:pt>
                <c:pt idx="4">
                  <c:v>0</c:v>
                </c:pt>
                <c:pt idx="5">
                  <c:v>0</c:v>
                </c:pt>
                <c:pt idx="6">
                  <c:v>3.9678739676438897E-3</c:v>
                </c:pt>
                <c:pt idx="7">
                  <c:v>0</c:v>
                </c:pt>
                <c:pt idx="8">
                  <c:v>0</c:v>
                </c:pt>
                <c:pt idx="9">
                  <c:v>8.4585704740626377E-2</c:v>
                </c:pt>
                <c:pt idx="10">
                  <c:v>0</c:v>
                </c:pt>
                <c:pt idx="11">
                  <c:v>0</c:v>
                </c:pt>
                <c:pt idx="12">
                  <c:v>3.9764055298193565E-3</c:v>
                </c:pt>
                <c:pt idx="13">
                  <c:v>0</c:v>
                </c:pt>
                <c:pt idx="14">
                  <c:v>0</c:v>
                </c:pt>
                <c:pt idx="15">
                  <c:v>0.42762745625097981</c:v>
                </c:pt>
                <c:pt idx="16">
                  <c:v>0</c:v>
                </c:pt>
                <c:pt idx="17">
                  <c:v>0</c:v>
                </c:pt>
                <c:pt idx="18">
                  <c:v>6.6150341046689589E-3</c:v>
                </c:pt>
                <c:pt idx="19">
                  <c:v>0</c:v>
                </c:pt>
                <c:pt idx="20">
                  <c:v>0</c:v>
                </c:pt>
                <c:pt idx="21">
                  <c:v>0.14422158487606535</c:v>
                </c:pt>
                <c:pt idx="22">
                  <c:v>0</c:v>
                </c:pt>
                <c:pt idx="23">
                  <c:v>0</c:v>
                </c:pt>
                <c:pt idx="24">
                  <c:v>0.10978633550104257</c:v>
                </c:pt>
                <c:pt idx="25">
                  <c:v>0</c:v>
                </c:pt>
                <c:pt idx="26">
                  <c:v>0</c:v>
                </c:pt>
                <c:pt idx="27">
                  <c:v>0.33747468977861395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B3-4768-AECC-0B4D7CD67F9D}"/>
            </c:ext>
          </c:extLst>
        </c:ser>
        <c:ser>
          <c:idx val="2"/>
          <c:order val="3"/>
          <c:tx>
            <c:v>CAM-B3LYP//def2-TZVPD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'C6H5 Data'!$Q$5:$Q$312</c:f>
              <c:numCache>
                <c:formatCode>General</c:formatCode>
                <c:ptCount val="308"/>
                <c:pt idx="0">
                  <c:v>6.0895746769139976</c:v>
                </c:pt>
                <c:pt idx="1">
                  <c:v>6.065740725145254</c:v>
                </c:pt>
                <c:pt idx="2">
                  <c:v>6.0420926131563837</c:v>
                </c:pt>
                <c:pt idx="3">
                  <c:v>6.0186281758237374</c:v>
                </c:pt>
                <c:pt idx="4">
                  <c:v>5.9953452815265464</c:v>
                </c:pt>
                <c:pt idx="5">
                  <c:v>5.972241831501397</c:v>
                </c:pt>
                <c:pt idx="6">
                  <c:v>5.9493157592115633</c:v>
                </c:pt>
                <c:pt idx="7">
                  <c:v>5.9265650297308321</c:v>
                </c:pt>
                <c:pt idx="8">
                  <c:v>5.9039876391413806</c:v>
                </c:pt>
                <c:pt idx="9">
                  <c:v>5.8815816139453974</c:v>
                </c:pt>
                <c:pt idx="10">
                  <c:v>5.8593450104900278</c:v>
                </c:pt>
                <c:pt idx="11">
                  <c:v>5.8372759144053195</c:v>
                </c:pt>
                <c:pt idx="12">
                  <c:v>5.8153724400548308</c:v>
                </c:pt>
                <c:pt idx="13">
                  <c:v>5.7936327299985511</c:v>
                </c:pt>
                <c:pt idx="14">
                  <c:v>5.7720549544678299</c:v>
                </c:pt>
                <c:pt idx="15">
                  <c:v>5.7506373108519941</c:v>
                </c:pt>
                <c:pt idx="16">
                  <c:v>5.7293780231963485</c:v>
                </c:pt>
                <c:pt idx="17">
                  <c:v>5.7082753417112801</c:v>
                </c:pt>
                <c:pt idx="18">
                  <c:v>5.6873275422921559</c:v>
                </c:pt>
                <c:pt idx="19">
                  <c:v>5.6665329260497712</c:v>
                </c:pt>
                <c:pt idx="20">
                  <c:v>5.6458898188510469</c:v>
                </c:pt>
                <c:pt idx="21">
                  <c:v>5.6253965708697367</c:v>
                </c:pt>
                <c:pt idx="22">
                  <c:v>5.605051556146881</c:v>
                </c:pt>
                <c:pt idx="23">
                  <c:v>5.5848531721607655</c:v>
                </c:pt>
                <c:pt idx="24">
                  <c:v>5.564799839406148</c:v>
                </c:pt>
                <c:pt idx="25">
                  <c:v>5.5448900009825133</c:v>
                </c:pt>
                <c:pt idx="26">
                  <c:v>5.5251221221911315</c:v>
                </c:pt>
                <c:pt idx="27">
                  <c:v>5.5054946901407193</c:v>
                </c:pt>
                <c:pt idx="28">
                  <c:v>5.4860062133614598</c:v>
                </c:pt>
                <c:pt idx="29">
                  <c:v>5.4666552214272039</c:v>
                </c:pt>
                <c:pt idx="30">
                  <c:v>5.4474402645856328</c:v>
                </c:pt>
                <c:pt idx="31">
                  <c:v>5.4283599133961902</c:v>
                </c:pt>
                <c:pt idx="32">
                  <c:v>5.4094127583756109</c:v>
                </c:pt>
                <c:pt idx="33">
                  <c:v>5.3905974096508258</c:v>
                </c:pt>
                <c:pt idx="34">
                  <c:v>5.3719124966191067</c:v>
                </c:pt>
                <c:pt idx="35">
                  <c:v>5.353356667615242</c:v>
                </c:pt>
                <c:pt idx="36">
                  <c:v>5.3349285895855845</c:v>
                </c:pt>
                <c:pt idx="37">
                  <c:v>5.3166269477688246</c:v>
                </c:pt>
                <c:pt idx="38">
                  <c:v>5.2984504453832901</c:v>
                </c:pt>
                <c:pt idx="39">
                  <c:v>5.2803978033206551</c:v>
                </c:pt>
                <c:pt idx="40">
                  <c:v>5.2624677598458822</c:v>
                </c:pt>
                <c:pt idx="41">
                  <c:v>5.244659070303257</c:v>
                </c:pt>
                <c:pt idx="42">
                  <c:v>5.2269705068283727</c:v>
                </c:pt>
                <c:pt idx="43">
                  <c:v>5.2094008580659237</c:v>
                </c:pt>
                <c:pt idx="44">
                  <c:v>5.1919489288931739</c:v>
                </c:pt>
                <c:pt idx="45">
                  <c:v>5.1746135401489566</c:v>
                </c:pt>
                <c:pt idx="46">
                  <c:v>5.1573935283680941</c:v>
                </c:pt>
                <c:pt idx="47">
                  <c:v>5.1402877455211025</c:v>
                </c:pt>
                <c:pt idx="48">
                  <c:v>5.1232950587590489</c:v>
                </c:pt>
                <c:pt idx="49">
                  <c:v>5.1064143501634671</c:v>
                </c:pt>
                <c:pt idx="50">
                  <c:v>5.0896445165011901</c:v>
                </c:pt>
                <c:pt idx="51">
                  <c:v>5.0729844689840009</c:v>
                </c:pt>
                <c:pt idx="52">
                  <c:v>5.0564331330329937</c:v>
                </c:pt>
                <c:pt idx="53">
                  <c:v>5.0399894480475202</c:v>
                </c:pt>
                <c:pt idx="54">
                  <c:v>5.0236523671786459</c:v>
                </c:pt>
                <c:pt idx="55">
                  <c:v>5.0074208571069869</c:v>
                </c:pt>
                <c:pt idx="56">
                  <c:v>4.9912938978248382</c:v>
                </c:pt>
                <c:pt idx="57">
                  <c:v>4.9752704824225118</c:v>
                </c:pt>
                <c:pt idx="58">
                  <c:v>4.9593496168787601</c:v>
                </c:pt>
                <c:pt idx="59">
                  <c:v>4.9435303198552223</c:v>
                </c:pt>
                <c:pt idx="60">
                  <c:v>4.9278116224947928</c:v>
                </c:pt>
                <c:pt idx="61">
                  <c:v>4.9121925682238112</c:v>
                </c:pt>
                <c:pt idx="62">
                  <c:v>4.8966722125580171</c:v>
                </c:pt>
                <c:pt idx="63">
                  <c:v>4.8812496229121649</c:v>
                </c:pt>
                <c:pt idx="64">
                  <c:v>4.8659238784132253</c:v>
                </c:pt>
                <c:pt idx="65">
                  <c:v>4.8506940697170968</c:v>
                </c:pt>
                <c:pt idx="66">
                  <c:v>4.8355592988287439</c:v>
                </c:pt>
                <c:pt idx="67">
                  <c:v>4.8205186789256995</c:v>
                </c:pt>
                <c:pt idx="68">
                  <c:v>4.8055713341848447</c:v>
                </c:pt>
                <c:pt idx="69">
                  <c:v>4.7907163996124025</c:v>
                </c:pt>
                <c:pt idx="70">
                  <c:v>4.7759530208770791</c:v>
                </c:pt>
                <c:pt idx="71">
                  <c:v>4.7612803541462752</c:v>
                </c:pt>
                <c:pt idx="72">
                  <c:v>4.7466975659253059</c:v>
                </c:pt>
                <c:pt idx="73">
                  <c:v>4.7322038328995797</c:v>
                </c:pt>
                <c:pt idx="74">
                  <c:v>4.7177983417796421</c:v>
                </c:pt>
                <c:pt idx="75">
                  <c:v>4.7034802891490513</c:v>
                </c:pt>
                <c:pt idx="76">
                  <c:v>4.6892488813150148</c:v>
                </c:pt>
                <c:pt idx="77">
                  <c:v>4.6751033341617267</c:v>
                </c:pt>
                <c:pt idx="78">
                  <c:v>4.6610428730063527</c:v>
                </c:pt>
                <c:pt idx="79">
                  <c:v>4.647066732457608</c:v>
                </c:pt>
                <c:pt idx="80">
                  <c:v>4.6331741562768674</c:v>
                </c:pt>
                <c:pt idx="81">
                  <c:v>4.6193643972417657</c:v>
                </c:pt>
                <c:pt idx="82">
                  <c:v>4.6056367170122217</c:v>
                </c:pt>
                <c:pt idx="83">
                  <c:v>4.5919903859988516</c:v>
                </c:pt>
                <c:pt idx="84">
                  <c:v>4.5784246832337141</c:v>
                </c:pt>
                <c:pt idx="85">
                  <c:v>4.5649388962433353</c:v>
                </c:pt>
                <c:pt idx="86">
                  <c:v>4.5515323209239718</c:v>
                </c:pt>
                <c:pt idx="87">
                  <c:v>4.5382042614190699</c:v>
                </c:pt>
                <c:pt idx="88">
                  <c:v>4.5249540299988684</c:v>
                </c:pt>
                <c:pt idx="89">
                  <c:v>4.5117809469421024</c:v>
                </c:pt>
                <c:pt idx="90">
                  <c:v>4.4986843404197741</c:v>
                </c:pt>
                <c:pt idx="91">
                  <c:v>4.4856635463809331</c:v>
                </c:pt>
                <c:pt idx="92">
                  <c:v>4.4727179084404396</c:v>
                </c:pt>
                <c:pt idx="93">
                  <c:v>4.4598467777686688</c:v>
                </c:pt>
                <c:pt idx="94">
                  <c:v>4.4470495129831056</c:v>
                </c:pt>
                <c:pt idx="95">
                  <c:v>4.4343254800418093</c:v>
                </c:pt>
                <c:pt idx="96">
                  <c:v>4.4216740521386946</c:v>
                </c:pt>
                <c:pt idx="97">
                  <c:v>4.4090946096006043</c:v>
                </c:pt>
                <c:pt idx="98">
                  <c:v>4.3965865397861341</c:v>
                </c:pt>
                <c:pt idx="99">
                  <c:v>4.3841492369861736</c:v>
                </c:pt>
                <c:pt idx="100">
                  <c:v>4.3717821023261276</c:v>
                </c:pt>
                <c:pt idx="101">
                  <c:v>4.3594845436697964</c:v>
                </c:pt>
                <c:pt idx="102">
                  <c:v>4.3472559755248597</c:v>
                </c:pt>
                <c:pt idx="103">
                  <c:v>4.3350958189499647</c:v>
                </c:pt>
                <c:pt idx="104">
                  <c:v>4.3230035014633534</c:v>
                </c:pt>
                <c:pt idx="105">
                  <c:v>4.3109784569530243</c:v>
                </c:pt>
                <c:pt idx="106">
                  <c:v>4.2990201255883846</c:v>
                </c:pt>
                <c:pt idx="107">
                  <c:v>4.2871279537333677</c:v>
                </c:pt>
                <c:pt idx="108">
                  <c:v>4.2753013938609996</c:v>
                </c:pt>
                <c:pt idx="109">
                  <c:v>4.2635399044693596</c:v>
                </c:pt>
                <c:pt idx="110">
                  <c:v>4.2518429499989363</c:v>
                </c:pt>
                <c:pt idx="111">
                  <c:v>4.2402100007513335</c:v>
                </c:pt>
                <c:pt idx="112">
                  <c:v>4.2286405328093108</c:v>
                </c:pt>
                <c:pt idx="113">
                  <c:v>4.2171340279581289</c:v>
                </c:pt>
                <c:pt idx="114">
                  <c:v>4.205689973608175</c:v>
                </c:pt>
                <c:pt idx="115">
                  <c:v>4.1943078627188424</c:v>
                </c:pt>
                <c:pt idx="116">
                  <c:v>4.1829871937236502</c:v>
                </c:pt>
                <c:pt idx="117">
                  <c:v>4.1717274704565614</c:v>
                </c:pt>
                <c:pt idx="118">
                  <c:v>4.1605282020794965</c:v>
                </c:pt>
                <c:pt idx="119">
                  <c:v>4.14938890301101</c:v>
                </c:pt>
                <c:pt idx="120">
                  <c:v>4.1383090928561073</c:v>
                </c:pt>
                <c:pt idx="121">
                  <c:v>4.1272882963371842</c:v>
                </c:pt>
                <c:pt idx="122">
                  <c:v>4.1163260432260627</c:v>
                </c:pt>
                <c:pt idx="123">
                  <c:v>4.1054218682771193</c:v>
                </c:pt>
                <c:pt idx="124">
                  <c:v>4.0945753111614591</c:v>
                </c:pt>
                <c:pt idx="125">
                  <c:v>4.0837859164021406</c:v>
                </c:pt>
                <c:pt idx="126">
                  <c:v>4.0730532333104144</c:v>
                </c:pt>
                <c:pt idx="127">
                  <c:v>4.0623768159229687</c:v>
                </c:pt>
                <c:pt idx="128">
                  <c:v>4.0517562229401634</c:v>
                </c:pt>
                <c:pt idx="129">
                  <c:v>4.0411910176652208</c:v>
                </c:pt>
                <c:pt idx="130">
                  <c:v>4.030680767944375</c:v>
                </c:pt>
                <c:pt idx="131">
                  <c:v>4.0202250461079441</c:v>
                </c:pt>
                <c:pt idx="132">
                  <c:v>4.0098234289123216</c:v>
                </c:pt>
                <c:pt idx="133">
                  <c:v>3.9994754974828708</c:v>
                </c:pt>
                <c:pt idx="134">
                  <c:v>3.9891808372576896</c:v>
                </c:pt>
                <c:pt idx="135">
                  <c:v>3.9789390379322525</c:v>
                </c:pt>
                <c:pt idx="136">
                  <c:v>3.9687496934048978</c:v>
                </c:pt>
                <c:pt idx="137">
                  <c:v>3.9586124017231481</c:v>
                </c:pt>
                <c:pt idx="138">
                  <c:v>3.9485267650308598</c:v>
                </c:pt>
                <c:pt idx="139">
                  <c:v>3.9384923895161688</c:v>
                </c:pt>
                <c:pt idx="140">
                  <c:v>3.9285088853602339</c:v>
                </c:pt>
                <c:pt idx="141">
                  <c:v>3.9185758666867572</c:v>
                </c:pt>
                <c:pt idx="142">
                  <c:v>3.9086929515122635</c:v>
                </c:pt>
                <c:pt idx="143">
                  <c:v>3.8988597616971381</c:v>
                </c:pt>
                <c:pt idx="144">
                  <c:v>3.8890759228973959</c:v>
                </c:pt>
                <c:pt idx="145">
                  <c:v>3.8793410645171771</c:v>
                </c:pt>
                <c:pt idx="146">
                  <c:v>3.869654819661954</c:v>
                </c:pt>
                <c:pt idx="147">
                  <c:v>3.8600168250924347</c:v>
                </c:pt>
                <c:pt idx="148">
                  <c:v>3.8504267211791614</c:v>
                </c:pt>
                <c:pt idx="149">
                  <c:v>3.8408841518577752</c:v>
                </c:pt>
                <c:pt idx="150">
                  <c:v>3.83138876458495</c:v>
                </c:pt>
                <c:pt idx="151">
                  <c:v>3.8219402102949753</c:v>
                </c:pt>
                <c:pt idx="152">
                  <c:v>3.81253814335698</c:v>
                </c:pt>
                <c:pt idx="153">
                  <c:v>3.8031822215327913</c:v>
                </c:pt>
                <c:pt idx="154">
                  <c:v>3.7938721059354035</c:v>
                </c:pt>
                <c:pt idx="155">
                  <c:v>3.784607460988064</c:v>
                </c:pt>
                <c:pt idx="156">
                  <c:v>3.7753879543839526</c:v>
                </c:pt>
                <c:pt idx="157">
                  <c:v>3.7662132570464459</c:v>
                </c:pt>
                <c:pt idx="158">
                  <c:v>3.7570830430899695</c:v>
                </c:pt>
                <c:pt idx="159">
                  <c:v>3.7479969897814085</c:v>
                </c:pt>
                <c:pt idx="160">
                  <c:v>3.7389547775020802</c:v>
                </c:pt>
                <c:pt idx="161">
                  <c:v>3.7299560897102588</c:v>
                </c:pt>
                <c:pt idx="162">
                  <c:v>3.7210006129042315</c:v>
                </c:pt>
                <c:pt idx="163">
                  <c:v>3.7120880365858979</c:v>
                </c:pt>
                <c:pt idx="164">
                  <c:v>3.7032180532248802</c:v>
                </c:pt>
                <c:pt idx="165">
                  <c:v>3.6943903582231519</c:v>
                </c:pt>
                <c:pt idx="166">
                  <c:v>3.6856046498801724</c:v>
                </c:pt>
                <c:pt idx="167">
                  <c:v>3.6768606293585111</c:v>
                </c:pt>
                <c:pt idx="168">
                  <c:v>3.6681580006499703</c:v>
                </c:pt>
                <c:pt idx="169">
                  <c:v>3.659496470542178</c:v>
                </c:pt>
                <c:pt idx="170">
                  <c:v>3.6508757485856589</c:v>
                </c:pt>
                <c:pt idx="171">
                  <c:v>3.6422955470613689</c:v>
                </c:pt>
                <c:pt idx="172">
                  <c:v>3.633755580948681</c:v>
                </c:pt>
                <c:pt idx="173">
                  <c:v>3.6252555678938303</c:v>
                </c:pt>
                <c:pt idx="174">
                  <c:v>3.6167952281787921</c:v>
                </c:pt>
                <c:pt idx="175">
                  <c:v>3.6083742846905991</c:v>
                </c:pt>
                <c:pt idx="176">
                  <c:v>3.5999924628910858</c:v>
                </c:pt>
                <c:pt idx="177">
                  <c:v>3.5916494907870509</c:v>
                </c:pt>
                <c:pt idx="178">
                  <c:v>3.5833450989008377</c:v>
                </c:pt>
                <c:pt idx="179">
                  <c:v>3.5750790202413203</c:v>
                </c:pt>
                <c:pt idx="180">
                  <c:v>3.5668509902752872</c:v>
                </c:pt>
                <c:pt idx="181">
                  <c:v>3.5586607468992248</c:v>
                </c:pt>
                <c:pt idx="182">
                  <c:v>3.5505080304114833</c:v>
                </c:pt>
                <c:pt idx="183">
                  <c:v>3.5423925834848284</c:v>
                </c:pt>
                <c:pt idx="184">
                  <c:v>3.534314151139367</c:v>
                </c:pt>
                <c:pt idx="185">
                  <c:v>3.5262724807158414</c:v>
                </c:pt>
                <c:pt idx="186">
                  <c:v>3.5182673218492906</c:v>
                </c:pt>
                <c:pt idx="187">
                  <c:v>3.5102984264430632</c:v>
                </c:pt>
                <c:pt idx="188">
                  <c:v>3.5023655486431919</c:v>
                </c:pt>
                <c:pt idx="189">
                  <c:v>3.4944684448131058</c:v>
                </c:pt>
                <c:pt idx="190">
                  <c:v>3.486606873508689</c:v>
                </c:pt>
                <c:pt idx="191">
                  <c:v>3.4787805954536757</c:v>
                </c:pt>
                <c:pt idx="192">
                  <c:v>3.4709893735153696</c:v>
                </c:pt>
                <c:pt idx="193">
                  <c:v>3.4632329726806983</c:v>
                </c:pt>
                <c:pt idx="194">
                  <c:v>3.4555111600325805</c:v>
                </c:pt>
                <c:pt idx="195">
                  <c:v>3.4478237047266123</c:v>
                </c:pt>
                <c:pt idx="196">
                  <c:v>3.4401703779680632</c:v>
                </c:pt>
                <c:pt idx="197">
                  <c:v>3.4325509529891747</c:v>
                </c:pt>
                <c:pt idx="198">
                  <c:v>3.4249652050267678</c:v>
                </c:pt>
                <c:pt idx="199">
                  <c:v>3.4174129113001377</c:v>
                </c:pt>
                <c:pt idx="200">
                  <c:v>3.409893850989246</c:v>
                </c:pt>
                <c:pt idx="201">
                  <c:v>3.4024078052131999</c:v>
                </c:pt>
                <c:pt idx="202">
                  <c:v>3.3949545570090085</c:v>
                </c:pt>
                <c:pt idx="203">
                  <c:v>3.3875338913106283</c:v>
                </c:pt>
                <c:pt idx="204">
                  <c:v>3.3801455949282713</c:v>
                </c:pt>
                <c:pt idx="205">
                  <c:v>3.3727894565279919</c:v>
                </c:pt>
                <c:pt idx="206">
                  <c:v>3.3654652666115363</c:v>
                </c:pt>
                <c:pt idx="207">
                  <c:v>3.3581728174964516</c:v>
                </c:pt>
                <c:pt idx="208">
                  <c:v>3.3509119032964594</c:v>
                </c:pt>
                <c:pt idx="209">
                  <c:v>3.3436823199020762</c:v>
                </c:pt>
                <c:pt idx="210">
                  <c:v>3.3364838649614903</c:v>
                </c:pt>
                <c:pt idx="211">
                  <c:v>3.3293163378616808</c:v>
                </c:pt>
                <c:pt idx="212">
                  <c:v>3.3221795397097802</c:v>
                </c:pt>
                <c:pt idx="213">
                  <c:v>3.3150732733146788</c:v>
                </c:pt>
                <c:pt idx="214">
                  <c:v>3.307997343168863</c:v>
                </c:pt>
                <c:pt idx="215">
                  <c:v>3.3009515554304842</c:v>
                </c:pt>
                <c:pt idx="216">
                  <c:v>3.2939357179056588</c:v>
                </c:pt>
                <c:pt idx="217">
                  <c:v>3.2869496400309912</c:v>
                </c:pt>
                <c:pt idx="218">
                  <c:v>3.2799931328563225</c:v>
                </c:pt>
                <c:pt idx="219">
                  <c:v>3.2730660090276924</c:v>
                </c:pt>
                <c:pt idx="220">
                  <c:v>3.2661680827705211</c:v>
                </c:pt>
                <c:pt idx="221">
                  <c:v>3.2592991698730023</c:v>
                </c:pt>
                <c:pt idx="222">
                  <c:v>3.2524590876697008</c:v>
                </c:pt>
                <c:pt idx="223">
                  <c:v>3.2456476550253663</c:v>
                </c:pt>
                <c:pt idx="224">
                  <c:v>3.238864692318939</c:v>
                </c:pt>
                <c:pt idx="225">
                  <c:v>3.2321100214277627</c:v>
                </c:pt>
                <c:pt idx="226">
                  <c:v>3.2253834657119929</c:v>
                </c:pt>
                <c:pt idx="227">
                  <c:v>3.2186848499991951</c:v>
                </c:pt>
                <c:pt idx="228">
                  <c:v>3.2120140005691447</c:v>
                </c:pt>
                <c:pt idx="229">
                  <c:v>3.2053707451388052</c:v>
                </c:pt>
                <c:pt idx="230">
                  <c:v>3.1987549128474968</c:v>
                </c:pt>
                <c:pt idx="231">
                  <c:v>3.1921663342422502</c:v>
                </c:pt>
                <c:pt idx="232">
                  <c:v>3.1856048412633351</c:v>
                </c:pt>
                <c:pt idx="233">
                  <c:v>3.179070267229974</c:v>
                </c:pt>
                <c:pt idx="234">
                  <c:v>3.1725624468262281</c:v>
                </c:pt>
                <c:pt idx="235">
                  <c:v>3.1660812160870528</c:v>
                </c:pt>
                <c:pt idx="236">
                  <c:v>3.1596264123845312</c:v>
                </c:pt>
                <c:pt idx="237">
                  <c:v>3.1531978744142672</c:v>
                </c:pt>
                <c:pt idx="238">
                  <c:v>3.1467954421819542</c:v>
                </c:pt>
                <c:pt idx="239">
                  <c:v>3.140418956990096</c:v>
                </c:pt>
                <c:pt idx="240">
                  <c:v>3.1340682614248987</c:v>
                </c:pt>
                <c:pt idx="241">
                  <c:v>3.1277431993433149</c:v>
                </c:pt>
                <c:pt idx="242">
                  <c:v>3.1214436158602465</c:v>
                </c:pt>
                <c:pt idx="243">
                  <c:v>3.1151693573359043</c:v>
                </c:pt>
                <c:pt idx="244">
                  <c:v>3.1089202713633148</c:v>
                </c:pt>
                <c:pt idx="245">
                  <c:v>3.1026962067559807</c:v>
                </c:pt>
                <c:pt idx="246">
                  <c:v>3.0964970135356893</c:v>
                </c:pt>
                <c:pt idx="247">
                  <c:v>3.0903225429204633</c:v>
                </c:pt>
                <c:pt idx="248">
                  <c:v>3.0841726473126614</c:v>
                </c:pt>
                <c:pt idx="249">
                  <c:v>3.0780471802872142</c:v>
                </c:pt>
                <c:pt idx="250">
                  <c:v>3.0719459965800047</c:v>
                </c:pt>
                <c:pt idx="251">
                  <c:v>3.0658689520763849</c:v>
                </c:pt>
                <c:pt idx="252">
                  <c:v>3.0598159037998269</c:v>
                </c:pt>
                <c:pt idx="253">
                  <c:v>3.0537867099007139</c:v>
                </c:pt>
                <c:pt idx="254">
                  <c:v>3.0477812296452553</c:v>
                </c:pt>
                <c:pt idx="255">
                  <c:v>3.0417993234045384</c:v>
                </c:pt>
                <c:pt idx="256">
                  <c:v>3.0358408526437071</c:v>
                </c:pt>
                <c:pt idx="257">
                  <c:v>3.0299056799112658</c:v>
                </c:pt>
                <c:pt idx="258">
                  <c:v>3.0239936688285121</c:v>
                </c:pt>
                <c:pt idx="259">
                  <c:v>3.0181046840790895</c:v>
                </c:pt>
                <c:pt idx="260">
                  <c:v>3.0122385913986633</c:v>
                </c:pt>
                <c:pt idx="261">
                  <c:v>3.0063952575647188</c:v>
                </c:pt>
                <c:pt idx="262">
                  <c:v>3.0005745503864714</c:v>
                </c:pt>
                <c:pt idx="263">
                  <c:v>2.9947763386949031</c:v>
                </c:pt>
                <c:pt idx="264">
                  <c:v>2.9890004923329072</c:v>
                </c:pt>
                <c:pt idx="265">
                  <c:v>2.9832468821455485</c:v>
                </c:pt>
                <c:pt idx="266">
                  <c:v>2.9775153799704372</c:v>
                </c:pt>
                <c:pt idx="267">
                  <c:v>2.9718058586282119</c:v>
                </c:pt>
                <c:pt idx="268">
                  <c:v>2.9661181919131336</c:v>
                </c:pt>
                <c:pt idx="269">
                  <c:v>2.9604522545837866</c:v>
                </c:pt>
                <c:pt idx="270">
                  <c:v>2.9548079223538841</c:v>
                </c:pt>
                <c:pt idx="271">
                  <c:v>2.9491850718831825</c:v>
                </c:pt>
                <c:pt idx="272">
                  <c:v>2.9435835807684945</c:v>
                </c:pt>
                <c:pt idx="273">
                  <c:v>2.9380033275348101</c:v>
                </c:pt>
                <c:pt idx="274">
                  <c:v>2.9324441916265136</c:v>
                </c:pt>
                <c:pt idx="275">
                  <c:v>2.9269060533987012</c:v>
                </c:pt>
                <c:pt idx="276">
                  <c:v>2.9213887941086005</c:v>
                </c:pt>
                <c:pt idx="277">
                  <c:v>2.9158922959070788</c:v>
                </c:pt>
                <c:pt idx="278">
                  <c:v>2.9104164418302578</c:v>
                </c:pt>
                <c:pt idx="279">
                  <c:v>2.9049611157912132</c:v>
                </c:pt>
                <c:pt idx="280">
                  <c:v>2.8995262025717725</c:v>
                </c:pt>
                <c:pt idx="281">
                  <c:v>2.8941115878144026</c:v>
                </c:pt>
                <c:pt idx="282">
                  <c:v>2.888717158014189</c:v>
                </c:pt>
                <c:pt idx="283">
                  <c:v>2.8833428005109067</c:v>
                </c:pt>
                <c:pt idx="284">
                  <c:v>2.8779884034811745</c:v>
                </c:pt>
                <c:pt idx="285">
                  <c:v>2.8726538559306993</c:v>
                </c:pt>
                <c:pt idx="286">
                  <c:v>2.8673390476866096</c:v>
                </c:pt>
                <c:pt idx="287">
                  <c:v>2.8620438693898662</c:v>
                </c:pt>
                <c:pt idx="288">
                  <c:v>2.8567682124877649</c:v>
                </c:pt>
                <c:pt idx="289">
                  <c:v>2.8515119692265176</c:v>
                </c:pt>
                <c:pt idx="290">
                  <c:v>2.8462750326439159</c:v>
                </c:pt>
                <c:pt idx="291">
                  <c:v>2.841057296562076</c:v>
                </c:pt>
                <c:pt idx="292">
                  <c:v>2.8358586555802607</c:v>
                </c:pt>
                <c:pt idx="293">
                  <c:v>2.8306790050677852</c:v>
                </c:pt>
                <c:pt idx="294">
                  <c:v>2.8255182411569959</c:v>
                </c:pt>
                <c:pt idx="295">
                  <c:v>2.8203762607363281</c:v>
                </c:pt>
                <c:pt idx="296">
                  <c:v>2.8152529614434378</c:v>
                </c:pt>
                <c:pt idx="297">
                  <c:v>2.8101482416584087</c:v>
                </c:pt>
                <c:pt idx="298">
                  <c:v>2.8050620004970361</c:v>
                </c:pt>
                <c:pt idx="299">
                  <c:v>2.7999941378041777</c:v>
                </c:pt>
                <c:pt idx="300">
                  <c:v>2.794944554147182</c:v>
                </c:pt>
                <c:pt idx="301">
                  <c:v>2.7899131508093835</c:v>
                </c:pt>
                <c:pt idx="302">
                  <c:v>2.78489982978367</c:v>
                </c:pt>
                <c:pt idx="303">
                  <c:v>2.779904493766121</c:v>
                </c:pt>
                <c:pt idx="304">
                  <c:v>2.7749270461497089</c:v>
                </c:pt>
                <c:pt idx="305">
                  <c:v>2.7699673910180738</c:v>
                </c:pt>
                <c:pt idx="306">
                  <c:v>2.7650254331393622</c:v>
                </c:pt>
                <c:pt idx="307">
                  <c:v>2.7601010779601292</c:v>
                </c:pt>
              </c:numCache>
            </c:numRef>
          </c:xVal>
          <c:yVal>
            <c:numRef>
              <c:f>'C6H5 Data'!$S$5:$S$312</c:f>
              <c:numCache>
                <c:formatCode>General</c:formatCode>
                <c:ptCount val="308"/>
                <c:pt idx="0">
                  <c:v>1</c:v>
                </c:pt>
                <c:pt idx="1">
                  <c:v>0.96201140344041847</c:v>
                </c:pt>
                <c:pt idx="2">
                  <c:v>0.92303463428292953</c:v>
                </c:pt>
                <c:pt idx="3">
                  <c:v>0.88364461848376941</c:v>
                </c:pt>
                <c:pt idx="4">
                  <c:v>0.84438145724783265</c:v>
                </c:pt>
                <c:pt idx="5">
                  <c:v>0.80574688995637878</c:v>
                </c:pt>
                <c:pt idx="6">
                  <c:v>0.76820191389132952</c:v>
                </c:pt>
                <c:pt idx="7">
                  <c:v>0.73216532905028242</c:v>
                </c:pt>
                <c:pt idx="8">
                  <c:v>0.69801299095254954</c:v>
                </c:pt>
                <c:pt idx="9">
                  <c:v>0.66607757725694883</c:v>
                </c:pt>
                <c:pt idx="10">
                  <c:v>0.63664870234871662</c:v>
                </c:pt>
                <c:pt idx="11">
                  <c:v>0.6099732454550878</c:v>
                </c:pt>
                <c:pt idx="12">
                  <c:v>0.58625579045599774</c:v>
                </c:pt>
                <c:pt idx="13">
                  <c:v>0.56565910790504736</c:v>
                </c:pt>
                <c:pt idx="14">
                  <c:v>0.5483046406966755</c:v>
                </c:pt>
                <c:pt idx="15">
                  <c:v>0.53427298333611606</c:v>
                </c:pt>
                <c:pt idx="16">
                  <c:v>0.5236043700517321</c:v>
                </c:pt>
                <c:pt idx="17">
                  <c:v>0.51629920829661813</c:v>
                </c:pt>
                <c:pt idx="18">
                  <c:v>0.51231871087975334</c:v>
                </c:pt>
                <c:pt idx="19">
                  <c:v>0.51158569153197642</c:v>
                </c:pt>
                <c:pt idx="20">
                  <c:v>0.51398559479666306</c:v>
                </c:pt>
                <c:pt idx="21">
                  <c:v>0.51936783159133038</c:v>
                </c:pt>
                <c:pt idx="22">
                  <c:v>0.52754748670851537</c:v>
                </c:pt>
                <c:pt idx="23">
                  <c:v>0.53830745426705884</c:v>
                </c:pt>
                <c:pt idx="24">
                  <c:v>0.55140104230568743</c:v>
                </c:pt>
                <c:pt idx="25">
                  <c:v>0.56655506918903564</c:v>
                </c:pt>
                <c:pt idx="26">
                  <c:v>0.58347345333013534</c:v>
                </c:pt>
                <c:pt idx="27">
                  <c:v>0.60184127512076546</c:v>
                </c:pt>
                <c:pt idx="28">
                  <c:v>0.62132926716891379</c:v>
                </c:pt>
                <c:pt idx="29">
                  <c:v>0.64159866722974157</c:v>
                </c:pt>
                <c:pt idx="30">
                  <c:v>0.66230634875681105</c:v>
                </c:pt>
                <c:pt idx="31">
                  <c:v>0.68311012781853908</c:v>
                </c:pt>
                <c:pt idx="32">
                  <c:v>0.7036741330349302</c:v>
                </c:pt>
                <c:pt idx="33">
                  <c:v>0.72367411776078538</c:v>
                </c:pt>
                <c:pt idx="34">
                  <c:v>0.74280259127193682</c:v>
                </c:pt>
                <c:pt idx="35">
                  <c:v>0.76077364822663818</c:v>
                </c:pt>
                <c:pt idx="36">
                  <c:v>0.77732738294166415</c:v>
                </c:pt>
                <c:pt idx="37">
                  <c:v>0.792233786577619</c:v>
                </c:pt>
                <c:pt idx="38">
                  <c:v>0.80529604051686632</c:v>
                </c:pt>
                <c:pt idx="39">
                  <c:v>0.81635313724405767</c:v>
                </c:pt>
                <c:pt idx="40">
                  <c:v>0.82528178001973429</c:v>
                </c:pt>
                <c:pt idx="41">
                  <c:v>0.83199753365170948</c:v>
                </c:pt>
                <c:pt idx="42">
                  <c:v>0.83645521981272075</c:v>
                </c:pt>
                <c:pt idx="43">
                  <c:v>0.83864857078104016</c:v>
                </c:pt>
                <c:pt idx="44">
                  <c:v>0.83860917444613536</c:v>
                </c:pt>
                <c:pt idx="45">
                  <c:v>0.83640476030131738</c:v>
                </c:pt>
                <c:pt idx="46">
                  <c:v>0.83213689046009154</c:v>
                </c:pt>
                <c:pt idx="47">
                  <c:v>0.8259381311560926</c:v>
                </c:pt>
                <c:pt idx="48">
                  <c:v>0.81796878854271859</c:v>
                </c:pt>
                <c:pt idx="49">
                  <c:v>0.80841329786696237</c:v>
                </c:pt>
                <c:pt idx="50">
                  <c:v>0.79747635735052658</c:v>
                </c:pt>
                <c:pt idx="51">
                  <c:v>0.78537889758027291</c:v>
                </c:pt>
                <c:pt idx="52">
                  <c:v>0.77235397418439589</c:v>
                </c:pt>
                <c:pt idx="53">
                  <c:v>0.75864266641377665</c:v>
                </c:pt>
                <c:pt idx="54">
                  <c:v>0.74449005735915685</c:v>
                </c:pt>
                <c:pt idx="55">
                  <c:v>0.73014136333446977</c:v>
                </c:pt>
                <c:pt idx="56">
                  <c:v>0.71583827086044782</c:v>
                </c:pt>
                <c:pt idx="57">
                  <c:v>0.70181553008569864</c:v>
                </c:pt>
                <c:pt idx="58">
                  <c:v>0.68829784374704639</c:v>
                </c:pt>
                <c:pt idx="59">
                  <c:v>0.67549708121220553</c:v>
                </c:pt>
                <c:pt idx="60">
                  <c:v>0.66360983803064899</c:v>
                </c:pt>
                <c:pt idx="61">
                  <c:v>0.65281535295224746</c:v>
                </c:pt>
                <c:pt idx="62">
                  <c:v>0.64327378671119784</c:v>
                </c:pt>
                <c:pt idx="63">
                  <c:v>0.63512486011511848</c:v>
                </c:pt>
                <c:pt idx="64">
                  <c:v>0.628486843178507</c:v>
                </c:pt>
                <c:pt idx="65">
                  <c:v>0.62345588220279968</c:v>
                </c:pt>
                <c:pt idx="66">
                  <c:v>0.62010564780613153</c:v>
                </c:pt>
                <c:pt idx="67">
                  <c:v>0.6184872838870864</c:v>
                </c:pt>
                <c:pt idx="68">
                  <c:v>0.61862963529153303</c:v>
                </c:pt>
                <c:pt idx="69">
                  <c:v>0.62053973044832167</c:v>
                </c:pt>
                <c:pt idx="70">
                  <c:v>0.62420349434978173</c:v>
                </c:pt>
                <c:pt idx="71">
                  <c:v>0.62958666687601361</c:v>
                </c:pt>
                <c:pt idx="72">
                  <c:v>0.63663590150121752</c:v>
                </c:pt>
                <c:pt idx="73">
                  <c:v>0.64528001978528138</c:v>
                </c:pt>
                <c:pt idx="74">
                  <c:v>0.65543139766457992</c:v>
                </c:pt>
                <c:pt idx="75">
                  <c:v>0.66698746034365708</c:v>
                </c:pt>
                <c:pt idx="76">
                  <c:v>0.67983226349708092</c:v>
                </c:pt>
                <c:pt idx="77">
                  <c:v>0.69383813947530171</c:v>
                </c:pt>
                <c:pt idx="78">
                  <c:v>0.70886738823619166</c:v>
                </c:pt>
                <c:pt idx="79">
                  <c:v>0.7247739937744313</c:v>
                </c:pt>
                <c:pt idx="80">
                  <c:v>0.74140534788128853</c:v>
                </c:pt>
                <c:pt idx="81">
                  <c:v>0.75860396413216702</c:v>
                </c:pt>
                <c:pt idx="82">
                  <c:v>0.77620916607017021</c:v>
                </c:pt>
                <c:pt idx="83">
                  <c:v>0.79405873463464682</c:v>
                </c:pt>
                <c:pt idx="84">
                  <c:v>0.811990500981429</c:v>
                </c:pt>
                <c:pt idx="85">
                  <c:v>0.82984387196391807</c:v>
                </c:pt>
                <c:pt idx="86">
                  <c:v>0.84746127669771687</c:v>
                </c:pt>
                <c:pt idx="87">
                  <c:v>0.86468952382189912</c:v>
                </c:pt>
                <c:pt idx="88">
                  <c:v>0.88138106030024832</c:v>
                </c:pt>
                <c:pt idx="89">
                  <c:v>0.89739512387501452</c:v>
                </c:pt>
                <c:pt idx="90">
                  <c:v>0.91259878259231675</c:v>
                </c:pt>
                <c:pt idx="91">
                  <c:v>0.92686785615431089</c:v>
                </c:pt>
                <c:pt idx="92">
                  <c:v>0.94008771521110357</c:v>
                </c:pt>
                <c:pt idx="93">
                  <c:v>0.95215395607213971</c:v>
                </c:pt>
                <c:pt idx="94">
                  <c:v>0.96297294967914815</c:v>
                </c:pt>
                <c:pt idx="95">
                  <c:v>0.97246226502537125</c:v>
                </c:pt>
                <c:pt idx="96">
                  <c:v>0.98055096851210999</c:v>
                </c:pt>
                <c:pt idx="97">
                  <c:v>0.98717980198725008</c:v>
                </c:pt>
                <c:pt idx="98">
                  <c:v>0.99230124339489545</c:v>
                </c:pt>
                <c:pt idx="99">
                  <c:v>0.99587945506539932</c:v>
                </c:pt>
                <c:pt idx="100">
                  <c:v>0.99789012567682223</c:v>
                </c:pt>
                <c:pt idx="101">
                  <c:v>0.99832021280959982</c:v>
                </c:pt>
                <c:pt idx="102">
                  <c:v>0.99716759378702458</c:v>
                </c:pt>
                <c:pt idx="103">
                  <c:v>0.99444063313584519</c:v>
                </c:pt>
                <c:pt idx="104">
                  <c:v>0.99015767551031508</c:v>
                </c:pt>
                <c:pt idx="105">
                  <c:v>0.9843464732959103</c:v>
                </c:pt>
                <c:pt idx="106">
                  <c:v>0.97704355834619339</c:v>
                </c:pt>
                <c:pt idx="107">
                  <c:v>0.96829356741046502</c:v>
                </c:pt>
                <c:pt idx="108">
                  <c:v>0.95814853078586293</c:v>
                </c:pt>
                <c:pt idx="109">
                  <c:v>0.94666713358225352</c:v>
                </c:pt>
                <c:pt idx="110">
                  <c:v>0.93391395873068894</c:v>
                </c:pt>
                <c:pt idx="111">
                  <c:v>0.91995872050631666</c:v>
                </c:pt>
                <c:pt idx="112">
                  <c:v>0.90487549688649505</c:v>
                </c:pt>
                <c:pt idx="113">
                  <c:v>0.88874196853601617</c:v>
                </c:pt>
                <c:pt idx="114">
                  <c:v>0.87163867161792663</c:v>
                </c:pt>
                <c:pt idx="115">
                  <c:v>0.85364827098228024</c:v>
                </c:pt>
                <c:pt idx="116">
                  <c:v>0.83485485960069883</c:v>
                </c:pt>
                <c:pt idx="117">
                  <c:v>0.81534328940386847</c:v>
                </c:pt>
                <c:pt idx="118">
                  <c:v>0.79519853795469086</c:v>
                </c:pt>
                <c:pt idx="119">
                  <c:v>0.77450511466341865</c:v>
                </c:pt>
                <c:pt idx="120">
                  <c:v>0.75334650953343818</c:v>
                </c:pt>
                <c:pt idx="121">
                  <c:v>0.73180468672664234</c:v>
                </c:pt>
                <c:pt idx="122">
                  <c:v>0.70995962456512229</c:v>
                </c:pt>
                <c:pt idx="123">
                  <c:v>0.68788890294730265</c:v>
                </c:pt>
                <c:pt idx="124">
                  <c:v>0.66566733855902582</c:v>
                </c:pt>
                <c:pt idx="125">
                  <c:v>0.64336666770746931</c:v>
                </c:pt>
                <c:pt idx="126">
                  <c:v>0.62105527610271649</c:v>
                </c:pt>
                <c:pt idx="127">
                  <c:v>0.59879797446023941</c:v>
                </c:pt>
                <c:pt idx="128">
                  <c:v>0.57665581839967206</c:v>
                </c:pt>
                <c:pt idx="129">
                  <c:v>0.55468597077105808</c:v>
                </c:pt>
                <c:pt idx="130">
                  <c:v>0.53294160424964576</c:v>
                </c:pt>
                <c:pt idx="131">
                  <c:v>0.51147184180214045</c:v>
                </c:pt>
                <c:pt idx="132">
                  <c:v>0.49032173244061777</c:v>
                </c:pt>
                <c:pt idx="133">
                  <c:v>0.46953225954102457</c:v>
                </c:pt>
                <c:pt idx="134">
                  <c:v>0.44914037891023473</c:v>
                </c:pt>
                <c:pt idx="135">
                  <c:v>0.42917908373397556</c:v>
                </c:pt>
                <c:pt idx="136">
                  <c:v>0.40967749352539046</c:v>
                </c:pt>
                <c:pt idx="137">
                  <c:v>0.39066096421606405</c:v>
                </c:pt>
                <c:pt idx="138">
                  <c:v>0.37215121658407985</c:v>
                </c:pt>
                <c:pt idx="139">
                  <c:v>0.35416648029393816</c:v>
                </c:pt>
                <c:pt idx="140">
                  <c:v>0.33672165092602241</c:v>
                </c:pt>
                <c:pt idx="141">
                  <c:v>0.31982845749588179</c:v>
                </c:pt>
                <c:pt idx="142">
                  <c:v>0.30349563810173041</c:v>
                </c:pt>
                <c:pt idx="143">
                  <c:v>0.28772912148900809</c:v>
                </c:pt>
                <c:pt idx="144">
                  <c:v>0.2725322124804247</c:v>
                </c:pt>
                <c:pt idx="145">
                  <c:v>0.25790577938523046</c:v>
                </c:pt>
                <c:pt idx="146">
                  <c:v>0.24384844167070235</c:v>
                </c:pt>
                <c:pt idx="147">
                  <c:v>0.23035675634807692</c:v>
                </c:pt>
                <c:pt idx="148">
                  <c:v>0.21742540169399646</c:v>
                </c:pt>
                <c:pt idx="149">
                  <c:v>0.20504735709351948</c:v>
                </c:pt>
                <c:pt idx="150">
                  <c:v>0.19321407795099985</c:v>
                </c:pt>
                <c:pt idx="151">
                  <c:v>0.18191566476941479</c:v>
                </c:pt>
                <c:pt idx="152">
                  <c:v>0.17114102564530301</c:v>
                </c:pt>
                <c:pt idx="153">
                  <c:v>0.16087803156490976</c:v>
                </c:pt>
                <c:pt idx="154">
                  <c:v>0.15111366401680185</c:v>
                </c:pt>
                <c:pt idx="155">
                  <c:v>0.14183415455614728</c:v>
                </c:pt>
                <c:pt idx="156">
                  <c:v>0.1330251160664572</c:v>
                </c:pt>
                <c:pt idx="157">
                  <c:v>0.12467166556501941</c:v>
                </c:pt>
                <c:pt idx="158">
                  <c:v>0.11675853848912975</c:v>
                </c:pt>
                <c:pt idx="159">
                  <c:v>0.10927019448123249</c:v>
                </c:pt>
                <c:pt idx="160">
                  <c:v>0.10219091476278473</c:v>
                </c:pt>
                <c:pt idx="161">
                  <c:v>9.5504891249149002E-2</c:v>
                </c:pt>
                <c:pt idx="162">
                  <c:v>8.9196307611646181E-2</c:v>
                </c:pt>
                <c:pt idx="163">
                  <c:v>8.3249412538523124E-2</c:v>
                </c:pt>
                <c:pt idx="164">
                  <c:v>7.7648585484364305E-2</c:v>
                </c:pt>
                <c:pt idx="165">
                  <c:v>7.2378395228124948E-2</c:v>
                </c:pt>
                <c:pt idx="166">
                  <c:v>6.7423651583968319E-2</c:v>
                </c:pt>
                <c:pt idx="167">
                  <c:v>6.2769450626879886E-2</c:v>
                </c:pt>
                <c:pt idx="168">
                  <c:v>5.840121380753413E-2</c:v>
                </c:pt>
                <c:pt idx="169">
                  <c:v>5.4304721338056937E-2</c:v>
                </c:pt>
                <c:pt idx="170">
                  <c:v>5.046614023350663E-2</c:v>
                </c:pt>
                <c:pt idx="171">
                  <c:v>4.6872047392751248E-2</c:v>
                </c:pt>
                <c:pt idx="172">
                  <c:v>4.3509448098128886E-2</c:v>
                </c:pt>
                <c:pt idx="173">
                  <c:v>4.0365790306039845E-2</c:v>
                </c:pt>
                <c:pt idx="174">
                  <c:v>3.7428975090728421E-2</c:v>
                </c:pt>
                <c:pt idx="175">
                  <c:v>3.4687363591790865E-2</c:v>
                </c:pt>
                <c:pt idx="176">
                  <c:v>3.2129780802226358E-2</c:v>
                </c:pt>
                <c:pt idx="177">
                  <c:v>2.9745516519251551E-2</c:v>
                </c:pt>
                <c:pt idx="178">
                  <c:v>2.7524323763917318E-2</c:v>
                </c:pt>
                <c:pt idx="179">
                  <c:v>2.5456414959226788E-2</c:v>
                </c:pt>
                <c:pt idx="180">
                  <c:v>2.3532456139104253E-2</c:v>
                </c:pt>
                <c:pt idx="181">
                  <c:v>2.1743559443549332E-2</c:v>
                </c:pt>
                <c:pt idx="182">
                  <c:v>2.0081274137605427E-2</c:v>
                </c:pt>
                <c:pt idx="183">
                  <c:v>1.8537576374912622E-2</c:v>
                </c:pt>
                <c:pt idx="184">
                  <c:v>1.7104857909272953E-2</c:v>
                </c:pt>
                <c:pt idx="185">
                  <c:v>1.5775913941459014E-2</c:v>
                </c:pt>
                <c:pt idx="186">
                  <c:v>1.4543930272235949E-2</c:v>
                </c:pt>
                <c:pt idx="187">
                  <c:v>1.3402469917210056E-2</c:v>
                </c:pt>
                <c:pt idx="188">
                  <c:v>1.2345459324314986E-2</c:v>
                </c:pt>
                <c:pt idx="189">
                  <c:v>1.1367174320677622E-2</c:v>
                </c:pt>
                <c:pt idx="190">
                  <c:v>1.0462225902319565E-2</c:v>
                </c:pt>
                <c:pt idx="191">
                  <c:v>9.6255459674544266E-3</c:v>
                </c:pt>
                <c:pt idx="192">
                  <c:v>8.8523730825559241E-3</c:v>
                </c:pt>
                <c:pt idx="193">
                  <c:v>8.1382383593341674E-3</c:v>
                </c:pt>
                <c:pt idx="194">
                  <c:v>7.4789515103108137E-3</c:v>
                </c:pt>
                <c:pt idx="195">
                  <c:v>6.8705871417029333E-3</c:v>
                </c:pt>
                <c:pt idx="196">
                  <c:v>6.3094713331666528E-3</c:v>
                </c:pt>
                <c:pt idx="197">
                  <c:v>5.7921685462802982E-3</c:v>
                </c:pt>
                <c:pt idx="198">
                  <c:v>5.3154688962954982E-3</c:v>
                </c:pt>
                <c:pt idx="199">
                  <c:v>4.8763758150452132E-3</c:v>
                </c:pt>
                <c:pt idx="200">
                  <c:v>4.4720941269626186E-3</c:v>
                </c:pt>
                <c:pt idx="201">
                  <c:v>4.100018554827483E-3</c:v>
                </c:pt>
                <c:pt idx="202">
                  <c:v>3.757722667010487E-3</c:v>
                </c:pt>
                <c:pt idx="203">
                  <c:v>3.4429482737303382E-3</c:v>
                </c:pt>
                <c:pt idx="204">
                  <c:v>3.1535952761736225E-3</c:v>
                </c:pt>
                <c:pt idx="205">
                  <c:v>2.8877119687406977E-3</c:v>
                </c:pt>
                <c:pt idx="206">
                  <c:v>2.6434857921475161E-3</c:v>
                </c:pt>
                <c:pt idx="207">
                  <c:v>2.4192345323378875E-3</c:v>
                </c:pt>
                <c:pt idx="208">
                  <c:v>2.2133979581894672E-3</c:v>
                </c:pt>
                <c:pt idx="209">
                  <c:v>2.02452988907535E-3</c:v>
                </c:pt>
                <c:pt idx="210">
                  <c:v>1.851290681919858E-3</c:v>
                </c:pt>
                <c:pt idx="211">
                  <c:v>1.6924401260919697E-3</c:v>
                </c:pt>
                <c:pt idx="212">
                  <c:v>1.5468307335404516E-3</c:v>
                </c:pt>
                <c:pt idx="213">
                  <c:v>1.4134014106567604E-3</c:v>
                </c:pt>
                <c:pt idx="214">
                  <c:v>1.2911714980244258E-3</c:v>
                </c:pt>
                <c:pt idx="215">
                  <c:v>1.1792351634450661E-3</c:v>
                </c:pt>
                <c:pt idx="216">
                  <c:v>1.0767561336952245E-3</c:v>
                </c:pt>
                <c:pt idx="217">
                  <c:v>9.8296275020491901E-4</c:v>
                </c:pt>
                <c:pt idx="218">
                  <c:v>8.9714333377051772E-4</c:v>
                </c:pt>
                <c:pt idx="219">
                  <c:v>8.1864184355687317E-4</c:v>
                </c:pt>
                <c:pt idx="220">
                  <c:v>7.4685381599946831E-4</c:v>
                </c:pt>
                <c:pt idx="221">
                  <c:v>6.812225690607743E-4</c:v>
                </c:pt>
                <c:pt idx="222">
                  <c:v>6.2123565800664313E-4</c:v>
                </c:pt>
                <c:pt idx="223">
                  <c:v>5.6642156903224158E-4</c:v>
                </c:pt>
                <c:pt idx="224">
                  <c:v>5.1634663740861612E-4</c:v>
                </c:pt>
                <c:pt idx="225">
                  <c:v>4.7061217746144888E-4</c:v>
                </c:pt>
                <c:pt idx="226">
                  <c:v>4.2885181194263477E-4</c:v>
                </c:pt>
                <c:pt idx="227">
                  <c:v>3.9072898896731886E-4</c:v>
                </c:pt>
                <c:pt idx="228">
                  <c:v>3.5593467503061596E-4</c:v>
                </c:pt>
                <c:pt idx="229">
                  <c:v>3.2418521339391474E-4</c:v>
                </c:pt>
                <c:pt idx="230">
                  <c:v>2.9522033719471785E-4</c:v>
                </c:pt>
                <c:pt idx="231">
                  <c:v>2.6880132758755787E-4</c:v>
                </c:pt>
                <c:pt idx="232">
                  <c:v>2.4470930738008934E-4</c:v>
                </c:pt>
                <c:pt idx="233">
                  <c:v>2.2274366129027668E-4</c:v>
                </c:pt>
                <c:pt idx="234">
                  <c:v>2.027205742566011E-4</c:v>
                </c:pt>
                <c:pt idx="235">
                  <c:v>1.8447168004447176E-4</c:v>
                </c:pt>
                <c:pt idx="236">
                  <c:v>1.6784281227104914E-4</c:v>
                </c:pt>
                <c:pt idx="237">
                  <c:v>1.5269285103102466E-4</c:v>
                </c:pt>
                <c:pt idx="238">
                  <c:v>1.3889265826320051E-4</c:v>
                </c:pt>
                <c:pt idx="239">
                  <c:v>1.2632409560260464E-4</c:v>
                </c:pt>
                <c:pt idx="240">
                  <c:v>1.1487911881157567E-4</c:v>
                </c:pt>
                <c:pt idx="241">
                  <c:v>1.0445894326041919E-4</c:v>
                </c:pt>
                <c:pt idx="242">
                  <c:v>9.4973275305402838E-5</c:v>
                </c:pt>
                <c:pt idx="243">
                  <c:v>8.6339604596882475E-5</c:v>
                </c:pt>
                <c:pt idx="244">
                  <c:v>7.8482552969473798E-5</c:v>
                </c:pt>
                <c:pt idx="245">
                  <c:v>7.1333275466554857E-5</c:v>
                </c:pt>
                <c:pt idx="246">
                  <c:v>6.4828909770135539E-5</c:v>
                </c:pt>
                <c:pt idx="247">
                  <c:v>5.8912070200384948E-5</c:v>
                </c:pt>
                <c:pt idx="248">
                  <c:v>5.3530382975717265E-5</c:v>
                </c:pt>
                <c:pt idx="249">
                  <c:v>4.8636059431452503E-5</c:v>
                </c:pt>
                <c:pt idx="250">
                  <c:v>4.4185504421678571E-5</c:v>
                </c:pt>
                <c:pt idx="251">
                  <c:v>4.0138956972380978E-5</c:v>
                </c:pt>
                <c:pt idx="252">
                  <c:v>3.6460160752050932E-5</c:v>
                </c:pt>
                <c:pt idx="253">
                  <c:v>3.3116062011378508E-5</c:v>
                </c:pt>
                <c:pt idx="254">
                  <c:v>3.0076532707684657E-5</c:v>
                </c:pt>
                <c:pt idx="255">
                  <c:v>2.7314116949610122E-5</c:v>
                </c:pt>
                <c:pt idx="256">
                  <c:v>2.4803798712554489E-5</c:v>
                </c:pt>
                <c:pt idx="257">
                  <c:v>2.2522789230804336E-5</c:v>
                </c:pt>
                <c:pt idx="258">
                  <c:v>2.0450332436707962E-5</c:v>
                </c:pt>
                <c:pt idx="259">
                  <c:v>1.856752693823193E-5</c:v>
                </c:pt>
                <c:pt idx="260">
                  <c:v>1.6857163218375818E-5</c:v>
                </c:pt>
                <c:pt idx="261">
                  <c:v>1.5303574754154489E-5</c:v>
                </c:pt>
                <c:pt idx="262">
                  <c:v>1.3892501959230934E-5</c:v>
                </c:pt>
                <c:pt idx="263">
                  <c:v>1.261096783293377E-5</c:v>
                </c:pt>
                <c:pt idx="264">
                  <c:v>1.1447164411883905E-5</c:v>
                </c:pt>
                <c:pt idx="265">
                  <c:v>1.039034896389509E-5</c:v>
                </c:pt>
                <c:pt idx="266">
                  <c:v>9.4307493192592862E-6</c:v>
                </c:pt>
                <c:pt idx="267">
                  <c:v>8.5594773787104318E-6</c:v>
                </c:pt>
                <c:pt idx="268">
                  <c:v>7.7684502145265033E-6</c:v>
                </c:pt>
                <c:pt idx="269">
                  <c:v>7.0503180531355323E-6</c:v>
                </c:pt>
                <c:pt idx="270">
                  <c:v>6.3983986410815253E-6</c:v>
                </c:pt>
                <c:pt idx="271">
                  <c:v>5.8066173111813703E-6</c:v>
                </c:pt>
                <c:pt idx="272">
                  <c:v>5.2694524144045638E-6</c:v>
                </c:pt>
                <c:pt idx="273">
                  <c:v>4.7818854983539095E-6</c:v>
                </c:pt>
                <c:pt idx="274">
                  <c:v>4.3393559832751709E-6</c:v>
                </c:pt>
                <c:pt idx="275">
                  <c:v>3.93771979475359E-6</c:v>
                </c:pt>
                <c:pt idx="276">
                  <c:v>3.5732116969089011E-6</c:v>
                </c:pt>
                <c:pt idx="277">
                  <c:v>3.2424110343187852E-6</c:v>
                </c:pt>
                <c:pt idx="278">
                  <c:v>2.9422104343411263E-6</c:v>
                </c:pt>
                <c:pt idx="279">
                  <c:v>2.6697873986716409E-6</c:v>
                </c:pt>
                <c:pt idx="280">
                  <c:v>2.422578421203364E-6</c:v>
                </c:pt>
                <c:pt idx="281">
                  <c:v>2.1982553759996511E-6</c:v>
                </c:pt>
                <c:pt idx="282">
                  <c:v>1.9947041042172506E-6</c:v>
                </c:pt>
                <c:pt idx="283">
                  <c:v>1.8100048797439974E-6</c:v>
                </c:pt>
                <c:pt idx="284">
                  <c:v>1.642414675271362E-6</c:v>
                </c:pt>
                <c:pt idx="285">
                  <c:v>1.4903509868461756E-6</c:v>
                </c:pt>
                <c:pt idx="286">
                  <c:v>1.3523771457381002E-6</c:v>
                </c:pt>
                <c:pt idx="287">
                  <c:v>1.2271889895286666E-6</c:v>
                </c:pt>
                <c:pt idx="288">
                  <c:v>1.1136026718152348E-6</c:v>
                </c:pt>
                <c:pt idx="289">
                  <c:v>1.0105436603442847E-6</c:v>
                </c:pt>
                <c:pt idx="290">
                  <c:v>9.1703668161836236E-7</c:v>
                </c:pt>
                <c:pt idx="291">
                  <c:v>8.3219658351130714E-7</c:v>
                </c:pt>
                <c:pt idx="292">
                  <c:v>7.5522007319370559E-7</c:v>
                </c:pt>
                <c:pt idx="293">
                  <c:v>6.8537816669267022E-7</c:v>
                </c:pt>
                <c:pt idx="294">
                  <c:v>6.2200934296960618E-7</c:v>
                </c:pt>
                <c:pt idx="295">
                  <c:v>5.6451332423618318E-7</c:v>
                </c:pt>
                <c:pt idx="296">
                  <c:v>5.1234542557777195E-7</c:v>
                </c:pt>
                <c:pt idx="297">
                  <c:v>4.6501143830262648E-7</c:v>
                </c:pt>
                <c:pt idx="298">
                  <c:v>4.2206294027166256E-7</c:v>
                </c:pt>
                <c:pt idx="299">
                  <c:v>3.8309309013957886E-7</c:v>
                </c:pt>
                <c:pt idx="300">
                  <c:v>3.4773277741314362E-7</c:v>
                </c:pt>
                <c:pt idx="301">
                  <c:v>3.1564711409395666E-7</c:v>
                </c:pt>
                <c:pt idx="302">
                  <c:v>2.8653229637106409E-7</c:v>
                </c:pt>
                <c:pt idx="303">
                  <c:v>2.6011270115289926E-7</c:v>
                </c:pt>
                <c:pt idx="304">
                  <c:v>2.3613828148564309E-7</c:v>
                </c:pt>
                <c:pt idx="305">
                  <c:v>2.1438221815994125E-7</c:v>
                </c:pt>
                <c:pt idx="306">
                  <c:v>1.9463872787717442E-7</c:v>
                </c:pt>
                <c:pt idx="307">
                  <c:v>1.767211489531158E-7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B3-4768-AECC-0B4D7CD6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B3LYP//def2-TZVPD</c:v>
                </c:tx>
                <c:spPr>
                  <a:ln w="25400" cap="rnd">
                    <a:solidFill>
                      <a:srgbClr val="0070C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'C6H5 Data'!$K$5:$K$176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2.65734881742971</c:v>
                      </c:pt>
                      <c:pt idx="1">
                        <c:v>2.7061825913606001</c:v>
                      </c:pt>
                      <c:pt idx="2">
                        <c:v>2.7550137849616698</c:v>
                      </c:pt>
                      <c:pt idx="3">
                        <c:v>2.8038449785627302</c:v>
                      </c:pt>
                      <c:pt idx="4">
                        <c:v>2.8526761721637999</c:v>
                      </c:pt>
                      <c:pt idx="5">
                        <c:v>2.90150736576487</c:v>
                      </c:pt>
                      <c:pt idx="6">
                        <c:v>2.9503385593659401</c:v>
                      </c:pt>
                      <c:pt idx="7">
                        <c:v>2.9991774939564602</c:v>
                      </c:pt>
                      <c:pt idx="8">
                        <c:v>3.0480200410087299</c:v>
                      </c:pt>
                      <c:pt idx="9">
                        <c:v>3.0968754897100799</c:v>
                      </c:pt>
                      <c:pt idx="10">
                        <c:v>3.1457459043243801</c:v>
                      </c:pt>
                      <c:pt idx="11">
                        <c:v>3.1946431543687801</c:v>
                      </c:pt>
                      <c:pt idx="12">
                        <c:v>3.2435811736242899</c:v>
                      </c:pt>
                      <c:pt idx="13">
                        <c:v>3.28588555196812</c:v>
                      </c:pt>
                      <c:pt idx="14">
                        <c:v>3.3170881472825098</c:v>
                      </c:pt>
                      <c:pt idx="15">
                        <c:v>3.34163071351227</c:v>
                      </c:pt>
                      <c:pt idx="16">
                        <c:v>3.36172376760558</c:v>
                      </c:pt>
                      <c:pt idx="17">
                        <c:v>3.3795997765162702</c:v>
                      </c:pt>
                      <c:pt idx="18">
                        <c:v>3.39748713887816</c:v>
                      </c:pt>
                      <c:pt idx="19">
                        <c:v>3.4153844355098499</c:v>
                      </c:pt>
                      <c:pt idx="20">
                        <c:v>3.4310626054928601</c:v>
                      </c:pt>
                      <c:pt idx="21">
                        <c:v>3.4445031994690098</c:v>
                      </c:pt>
                      <c:pt idx="22">
                        <c:v>3.4579551468963499</c:v>
                      </c:pt>
                      <c:pt idx="23">
                        <c:v>3.4714127710492901</c:v>
                      </c:pt>
                      <c:pt idx="24">
                        <c:v>3.4848741796859599</c:v>
                      </c:pt>
                      <c:pt idx="25">
                        <c:v>3.4983469417738302</c:v>
                      </c:pt>
                      <c:pt idx="26">
                        <c:v>3.5118253805872999</c:v>
                      </c:pt>
                      <c:pt idx="27">
                        <c:v>3.5253113883682401</c:v>
                      </c:pt>
                      <c:pt idx="28">
                        <c:v>3.53879928839104</c:v>
                      </c:pt>
                      <c:pt idx="29">
                        <c:v>3.5522871884138398</c:v>
                      </c:pt>
                      <c:pt idx="30">
                        <c:v>3.5657864418878402</c:v>
                      </c:pt>
                      <c:pt idx="31">
                        <c:v>3.5770348736619102</c:v>
                      </c:pt>
                      <c:pt idx="32">
                        <c:v>3.58603248373604</c:v>
                      </c:pt>
                      <c:pt idx="33">
                        <c:v>3.5950357705357701</c:v>
                      </c:pt>
                      <c:pt idx="34">
                        <c:v>3.6040390573355001</c:v>
                      </c:pt>
                      <c:pt idx="35">
                        <c:v>3.61303950577244</c:v>
                      </c:pt>
                      <c:pt idx="36">
                        <c:v>3.6220427925721701</c:v>
                      </c:pt>
                      <c:pt idx="37">
                        <c:v>3.6310432410090998</c:v>
                      </c:pt>
                      <c:pt idx="38">
                        <c:v>3.6400408510832301</c:v>
                      </c:pt>
                      <c:pt idx="39">
                        <c:v>3.6512911750991699</c:v>
                      </c:pt>
                      <c:pt idx="40">
                        <c:v>3.6625320379057702</c:v>
                      </c:pt>
                      <c:pt idx="41">
                        <c:v>3.67378046967983</c:v>
                      </c:pt>
                      <c:pt idx="42">
                        <c:v>3.6872664774607702</c:v>
                      </c:pt>
                      <c:pt idx="43">
                        <c:v>3.7007373473067702</c:v>
                      </c:pt>
                      <c:pt idx="44">
                        <c:v>3.71421010939464</c:v>
                      </c:pt>
                      <c:pt idx="45">
                        <c:v>3.7276696257894502</c:v>
                      </c:pt>
                      <c:pt idx="46">
                        <c:v>3.7411177887330598</c:v>
                      </c:pt>
                      <c:pt idx="47">
                        <c:v>3.7567983240184102</c:v>
                      </c:pt>
                      <c:pt idx="48">
                        <c:v>3.7746970398314899</c:v>
                      </c:pt>
                      <c:pt idx="49">
                        <c:v>3.79480258272112</c:v>
                      </c:pt>
                      <c:pt idx="50">
                        <c:v>3.8237929107636099</c:v>
                      </c:pt>
                      <c:pt idx="51">
                        <c:v>3.8660439407884502</c:v>
                      </c:pt>
                      <c:pt idx="52">
                        <c:v>3.9125946388966799</c:v>
                      </c:pt>
                      <c:pt idx="53">
                        <c:v>3.9479767234332099</c:v>
                      </c:pt>
                      <c:pt idx="54">
                        <c:v>3.9722627016658998</c:v>
                      </c:pt>
                      <c:pt idx="55">
                        <c:v>3.9943269987234</c:v>
                      </c:pt>
                      <c:pt idx="56">
                        <c:v>4.0141782243061996</c:v>
                      </c:pt>
                      <c:pt idx="57">
                        <c:v>4.0340209348006102</c:v>
                      </c:pt>
                      <c:pt idx="58">
                        <c:v>4.0560682016813097</c:v>
                      </c:pt>
                      <c:pt idx="59">
                        <c:v>4.0781256866681002</c:v>
                      </c:pt>
                      <c:pt idx="60">
                        <c:v>4.1001956604511998</c:v>
                      </c:pt>
                      <c:pt idx="61">
                        <c:v>4.1244897753239202</c:v>
                      </c:pt>
                      <c:pt idx="62">
                        <c:v>4.1576532062722302</c:v>
                      </c:pt>
                      <c:pt idx="63">
                        <c:v>4.2019476639879203</c:v>
                      </c:pt>
                      <c:pt idx="64">
                        <c:v>4.2507618274121901</c:v>
                      </c:pt>
                      <c:pt idx="65">
                        <c:v>4.2996508204011699</c:v>
                      </c:pt>
                      <c:pt idx="66">
                        <c:v>4.34857438980971</c:v>
                      </c:pt>
                      <c:pt idx="67">
                        <c:v>4.3974855736351302</c:v>
                      </c:pt>
                      <c:pt idx="68">
                        <c:v>4.4463384420066596</c:v>
                      </c:pt>
                      <c:pt idx="69">
                        <c:v>4.4951015149005498</c:v>
                      </c:pt>
                      <c:pt idx="70">
                        <c:v>4.5349210909227597</c:v>
                      </c:pt>
                      <c:pt idx="71">
                        <c:v>4.56142734466526</c:v>
                      </c:pt>
                      <c:pt idx="72">
                        <c:v>4.5834927770678799</c:v>
                      </c:pt>
                      <c:pt idx="73">
                        <c:v>4.6033371905799596</c:v>
                      </c:pt>
                      <c:pt idx="74">
                        <c:v>4.6209662619270997</c:v>
                      </c:pt>
                      <c:pt idx="75">
                        <c:v>4.6385868181858498</c:v>
                      </c:pt>
                      <c:pt idx="76">
                        <c:v>4.6561988593561896</c:v>
                      </c:pt>
                      <c:pt idx="77">
                        <c:v>4.67381090052654</c:v>
                      </c:pt>
                      <c:pt idx="78">
                        <c:v>4.69141726497128</c:v>
                      </c:pt>
                      <c:pt idx="79">
                        <c:v>4.7090264677788296</c:v>
                      </c:pt>
                      <c:pt idx="80">
                        <c:v>4.7266356705863801</c:v>
                      </c:pt>
                      <c:pt idx="81">
                        <c:v>4.7442519693009197</c:v>
                      </c:pt>
                      <c:pt idx="82">
                        <c:v>4.7618725255596699</c:v>
                      </c:pt>
                      <c:pt idx="83">
                        <c:v>4.7795058544510098</c:v>
                      </c:pt>
                      <c:pt idx="84">
                        <c:v>4.7993514033082096</c:v>
                      </c:pt>
                      <c:pt idx="85">
                        <c:v>4.8236305694701898</c:v>
                      </c:pt>
                      <c:pt idx="86">
                        <c:v>4.8567880083192598</c:v>
                      </c:pt>
                      <c:pt idx="87">
                        <c:v>4.9010895762771103</c:v>
                      </c:pt>
                      <c:pt idx="88">
                        <c:v>4.9499594748254401</c:v>
                      </c:pt>
                      <c:pt idx="89">
                        <c:v>4.9878241806905201</c:v>
                      </c:pt>
                      <c:pt idx="90">
                        <c:v>5.0123728020942497</c:v>
                      </c:pt>
                      <c:pt idx="91">
                        <c:v>5.0324848732183201</c:v>
                      </c:pt>
                      <c:pt idx="92">
                        <c:v>5.0503807506685998</c:v>
                      </c:pt>
                      <c:pt idx="93">
                        <c:v>5.06605419004695</c:v>
                      </c:pt>
                      <c:pt idx="94">
                        <c:v>5.0794966762649603</c:v>
                      </c:pt>
                      <c:pt idx="95">
                        <c:v>5.0929467314504402</c:v>
                      </c:pt>
                      <c:pt idx="96">
                        <c:v>5.10640814008711</c:v>
                      </c:pt>
                      <c:pt idx="97">
                        <c:v>5.1198695487237904</c:v>
                      </c:pt>
                      <c:pt idx="98">
                        <c:v>5.1333385263279201</c:v>
                      </c:pt>
                      <c:pt idx="99">
                        <c:v>5.1468131806576602</c:v>
                      </c:pt>
                      <c:pt idx="100">
                        <c:v>5.1602878349874004</c:v>
                      </c:pt>
                      <c:pt idx="101">
                        <c:v>5.1737662738008696</c:v>
                      </c:pt>
                      <c:pt idx="102">
                        <c:v>5.1872447126143397</c:v>
                      </c:pt>
                      <c:pt idx="103">
                        <c:v>5.20072125918594</c:v>
                      </c:pt>
                      <c:pt idx="104">
                        <c:v>5.2142015902412799</c:v>
                      </c:pt>
                      <c:pt idx="105">
                        <c:v>5.2276724600872804</c:v>
                      </c:pt>
                      <c:pt idx="106">
                        <c:v>5.2411452221751604</c:v>
                      </c:pt>
                      <c:pt idx="107">
                        <c:v>5.2546104152955602</c:v>
                      </c:pt>
                      <c:pt idx="108">
                        <c:v>5.2680661472066399</c:v>
                      </c:pt>
                      <c:pt idx="109">
                        <c:v>5.2815199868758498</c:v>
                      </c:pt>
                      <c:pt idx="110">
                        <c:v>5.29720052216119</c:v>
                      </c:pt>
                      <c:pt idx="111">
                        <c:v>5.3151063338812801</c:v>
                      </c:pt>
                      <c:pt idx="112">
                        <c:v>5.3352218110407001</c:v>
                      </c:pt>
                      <c:pt idx="113">
                        <c:v>5.3597755414974699</c:v>
                      </c:pt>
                      <c:pt idx="114">
                        <c:v>5.3976234752187402</c:v>
                      </c:pt>
                      <c:pt idx="115">
                        <c:v>5.4464412511047504</c:v>
                      </c:pt>
                      <c:pt idx="116">
                        <c:v>5.4840428493394198</c:v>
                      </c:pt>
                      <c:pt idx="117">
                        <c:v>5.5061111201048396</c:v>
                      </c:pt>
                      <c:pt idx="118">
                        <c:v>5.5237430298147903</c:v>
                      </c:pt>
                      <c:pt idx="119">
                        <c:v>5.54135649016653</c:v>
                      </c:pt>
                      <c:pt idx="120">
                        <c:v>5.5567598120184698</c:v>
                      </c:pt>
                      <c:pt idx="121">
                        <c:v>5.5699487378264001</c:v>
                      </c:pt>
                      <c:pt idx="122">
                        <c:v>5.5831376636343304</c:v>
                      </c:pt>
                      <c:pt idx="123">
                        <c:v>5.59631712823293</c:v>
                      </c:pt>
                      <c:pt idx="124">
                        <c:v>5.6094947005896598</c:v>
                      </c:pt>
                      <c:pt idx="125">
                        <c:v>5.6226703807045304</c:v>
                      </c:pt>
                      <c:pt idx="126">
                        <c:v>5.6358422763356604</c:v>
                      </c:pt>
                      <c:pt idx="127">
                        <c:v>5.6490141719667903</c:v>
                      </c:pt>
                      <c:pt idx="128">
                        <c:v>5.6621841753560602</c:v>
                      </c:pt>
                      <c:pt idx="129">
                        <c:v>5.6753560709872</c:v>
                      </c:pt>
                      <c:pt idx="130">
                        <c:v>5.6885317511020599</c:v>
                      </c:pt>
                      <c:pt idx="131">
                        <c:v>5.7017074312169296</c:v>
                      </c:pt>
                      <c:pt idx="132">
                        <c:v>5.7148850035736602</c:v>
                      </c:pt>
                      <c:pt idx="133">
                        <c:v>5.7280682526559898</c:v>
                      </c:pt>
                      <c:pt idx="134">
                        <c:v>5.7412552862220601</c:v>
                      </c:pt>
                      <c:pt idx="135">
                        <c:v>5.7544461042718504</c:v>
                      </c:pt>
                      <c:pt idx="136">
                        <c:v>5.7676388145635098</c:v>
                      </c:pt>
                      <c:pt idx="137">
                        <c:v>5.7830359866293897</c:v>
                      </c:pt>
                      <c:pt idx="138">
                        <c:v>5.8006451894369304</c:v>
                      </c:pt>
                      <c:pt idx="139">
                        <c:v>5.8182600689700799</c:v>
                      </c:pt>
                      <c:pt idx="140">
                        <c:v>5.8358806252288202</c:v>
                      </c:pt>
                      <c:pt idx="141">
                        <c:v>5.8535139541201602</c:v>
                      </c:pt>
                      <c:pt idx="142">
                        <c:v>5.8711472830115001</c:v>
                      </c:pt>
                      <c:pt idx="143">
                        <c:v>5.8910004954482602</c:v>
                      </c:pt>
                      <c:pt idx="144">
                        <c:v>5.9130636571606496</c:v>
                      </c:pt>
                      <c:pt idx="145">
                        <c:v>5.9351370369791097</c:v>
                      </c:pt>
                      <c:pt idx="146">
                        <c:v>5.95942793504065</c:v>
                      </c:pt>
                      <c:pt idx="147">
                        <c:v>5.9859287823778198</c:v>
                      </c:pt>
                      <c:pt idx="148">
                        <c:v>6.01244098316619</c:v>
                      </c:pt>
                      <c:pt idx="149">
                        <c:v>6.0411656201766304</c:v>
                      </c:pt>
                      <c:pt idx="150">
                        <c:v>6.0721094514158098</c:v>
                      </c:pt>
                      <c:pt idx="151">
                        <c:v>6.1030605813021896</c:v>
                      </c:pt>
                      <c:pt idx="152">
                        <c:v>6.1362290807555002</c:v>
                      </c:pt>
                      <c:pt idx="153">
                        <c:v>6.1716184977292601</c:v>
                      </c:pt>
                      <c:pt idx="154">
                        <c:v>6.2114454111036199</c:v>
                      </c:pt>
                      <c:pt idx="155">
                        <c:v>6.2579302075883101</c:v>
                      </c:pt>
                      <c:pt idx="156">
                        <c:v>6.3066494148752898</c:v>
                      </c:pt>
                      <c:pt idx="157">
                        <c:v>6.3553944254604504</c:v>
                      </c:pt>
                      <c:pt idx="158">
                        <c:v>6.4041605947501097</c:v>
                      </c:pt>
                      <c:pt idx="159">
                        <c:v>6.4529448263485003</c:v>
                      </c:pt>
                      <c:pt idx="160">
                        <c:v>6.5017435077938597</c:v>
                      </c:pt>
                      <c:pt idx="161">
                        <c:v>6.5505535426904302</c:v>
                      </c:pt>
                      <c:pt idx="162">
                        <c:v>6.5993723507083697</c:v>
                      </c:pt>
                      <c:pt idx="163">
                        <c:v>6.6481942551220898</c:v>
                      </c:pt>
                      <c:pt idx="164">
                        <c:v>6.6970228683933497</c:v>
                      </c:pt>
                      <c:pt idx="165">
                        <c:v>6.7458540619944101</c:v>
                      </c:pt>
                      <c:pt idx="166">
                        <c:v>6.7946852555954802</c:v>
                      </c:pt>
                      <c:pt idx="167">
                        <c:v>6.8435164491965503</c:v>
                      </c:pt>
                      <c:pt idx="168">
                        <c:v>6.8923476427976196</c:v>
                      </c:pt>
                      <c:pt idx="169">
                        <c:v>6.9411788363986897</c:v>
                      </c:pt>
                      <c:pt idx="170">
                        <c:v>6.9900100299997501</c:v>
                      </c:pt>
                      <c:pt idx="171">
                        <c:v>7.0166452265094303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'C6H5 Data'!$M$5:$M$176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-1.0253245674412565E-3</c:v>
                      </c:pt>
                      <c:pt idx="1">
                        <c:v>-5.7437163268705461E-4</c:v>
                      </c:pt>
                      <c:pt idx="2">
                        <c:v>-5.7437163268705461E-4</c:v>
                      </c:pt>
                      <c:pt idx="3">
                        <c:v>-5.7437163268705461E-4</c:v>
                      </c:pt>
                      <c:pt idx="4">
                        <c:v>-5.7437163268705461E-4</c:v>
                      </c:pt>
                      <c:pt idx="5">
                        <c:v>-5.7437163268705461E-4</c:v>
                      </c:pt>
                      <c:pt idx="6">
                        <c:v>-5.7437163268705461E-4</c:v>
                      </c:pt>
                      <c:pt idx="7">
                        <c:v>7.7848717157553906E-4</c:v>
                      </c:pt>
                      <c:pt idx="8">
                        <c:v>2.7626800844943247E-3</c:v>
                      </c:pt>
                      <c:pt idx="9">
                        <c:v>7.0016376711843084E-3</c:v>
                      </c:pt>
                      <c:pt idx="10">
                        <c:v>1.3856122279448409E-2</c:v>
                      </c:pt>
                      <c:pt idx="11">
                        <c:v>2.5400517409156945E-2</c:v>
                      </c:pt>
                      <c:pt idx="12">
                        <c:v>4.4069968907981934E-2</c:v>
                      </c:pt>
                      <c:pt idx="13">
                        <c:v>6.7136211520660932E-2</c:v>
                      </c:pt>
                      <c:pt idx="14">
                        <c:v>8.9541056495700461E-2</c:v>
                      </c:pt>
                      <c:pt idx="15">
                        <c:v>0.11173094723850688</c:v>
                      </c:pt>
                      <c:pt idx="16">
                        <c:v>0.13211852941874552</c:v>
                      </c:pt>
                      <c:pt idx="17">
                        <c:v>0.15295255500439134</c:v>
                      </c:pt>
                      <c:pt idx="18">
                        <c:v>0.17577077350295522</c:v>
                      </c:pt>
                      <c:pt idx="19">
                        <c:v>0.20032516080032328</c:v>
                      </c:pt>
                      <c:pt idx="20">
                        <c:v>0.224962222802396</c:v>
                      </c:pt>
                      <c:pt idx="21">
                        <c:v>0.24645764602568129</c:v>
                      </c:pt>
                      <c:pt idx="22">
                        <c:v>0.26993726216188468</c:v>
                      </c:pt>
                      <c:pt idx="23">
                        <c:v>0.29440897475454769</c:v>
                      </c:pt>
                      <c:pt idx="24">
                        <c:v>0.31954208498485021</c:v>
                      </c:pt>
                      <c:pt idx="25">
                        <c:v>0.34665938812807151</c:v>
                      </c:pt>
                      <c:pt idx="26">
                        <c:v>0.37476878772775213</c:v>
                      </c:pt>
                      <c:pt idx="27">
                        <c:v>0.40420098260270776</c:v>
                      </c:pt>
                      <c:pt idx="28">
                        <c:v>0.43396387629648864</c:v>
                      </c:pt>
                      <c:pt idx="29">
                        <c:v>0.46372676999026952</c:v>
                      </c:pt>
                      <c:pt idx="30">
                        <c:v>0.49547385659696735</c:v>
                      </c:pt>
                      <c:pt idx="31">
                        <c:v>0.52176441269313667</c:v>
                      </c:pt>
                      <c:pt idx="32">
                        <c:v>0.54259843827878174</c:v>
                      </c:pt>
                      <c:pt idx="33">
                        <c:v>0.56442456032088717</c:v>
                      </c:pt>
                      <c:pt idx="34">
                        <c:v>0.5862506823629926</c:v>
                      </c:pt>
                      <c:pt idx="35">
                        <c:v>0.60758075617686791</c:v>
                      </c:pt>
                      <c:pt idx="36">
                        <c:v>0.62940687821897345</c:v>
                      </c:pt>
                      <c:pt idx="37">
                        <c:v>0.65073695203284865</c:v>
                      </c:pt>
                      <c:pt idx="38">
                        <c:v>0.67157097761849371</c:v>
                      </c:pt>
                      <c:pt idx="39">
                        <c:v>0.69819223253348717</c:v>
                      </c:pt>
                      <c:pt idx="40">
                        <c:v>0.72315999335437608</c:v>
                      </c:pt>
                      <c:pt idx="41">
                        <c:v>0.74945054945054945</c:v>
                      </c:pt>
                      <c:pt idx="42">
                        <c:v>0.77888274432551019</c:v>
                      </c:pt>
                      <c:pt idx="43">
                        <c:v>0.80566934864990991</c:v>
                      </c:pt>
                      <c:pt idx="44">
                        <c:v>0.8327866517931336</c:v>
                      </c:pt>
                      <c:pt idx="45">
                        <c:v>0.85758906320461636</c:v>
                      </c:pt>
                      <c:pt idx="46">
                        <c:v>0.88040728170317817</c:v>
                      </c:pt>
                      <c:pt idx="47">
                        <c:v>0.9054577172287761</c:v>
                      </c:pt>
                      <c:pt idx="48">
                        <c:v>0.93026012864025887</c:v>
                      </c:pt>
                      <c:pt idx="49">
                        <c:v>0.9528303230247096</c:v>
                      </c:pt>
                      <c:pt idx="50">
                        <c:v>0.97651662592267241</c:v>
                      </c:pt>
                      <c:pt idx="51">
                        <c:v>0.99025941660931094</c:v>
                      </c:pt>
                      <c:pt idx="52">
                        <c:v>0.97961692734910921</c:v>
                      </c:pt>
                      <c:pt idx="53">
                        <c:v>0.95663335944113725</c:v>
                      </c:pt>
                      <c:pt idx="54">
                        <c:v>0.9339804903519815</c:v>
                      </c:pt>
                      <c:pt idx="55">
                        <c:v>0.91096385256212586</c:v>
                      </c:pt>
                      <c:pt idx="56">
                        <c:v>0.88908812569719897</c:v>
                      </c:pt>
                      <c:pt idx="57">
                        <c:v>0.86572425414758147</c:v>
                      </c:pt>
                      <c:pt idx="58">
                        <c:v>0.83973132698834851</c:v>
                      </c:pt>
                      <c:pt idx="59">
                        <c:v>0.81552417345073891</c:v>
                      </c:pt>
                      <c:pt idx="60">
                        <c:v>0.79349963211734376</c:v>
                      </c:pt>
                      <c:pt idx="61">
                        <c:v>0.77226876794911536</c:v>
                      </c:pt>
                      <c:pt idx="62">
                        <c:v>0.74945054945054945</c:v>
                      </c:pt>
                      <c:pt idx="63">
                        <c:v>0.73240452851683879</c:v>
                      </c:pt>
                      <c:pt idx="64">
                        <c:v>0.72942823914746147</c:v>
                      </c:pt>
                      <c:pt idx="65">
                        <c:v>0.7395295848859571</c:v>
                      </c:pt>
                      <c:pt idx="66">
                        <c:v>0.75567369995015909</c:v>
                      </c:pt>
                      <c:pt idx="67">
                        <c:v>0.76965324092754073</c:v>
                      </c:pt>
                      <c:pt idx="68">
                        <c:v>0.77344124557947513</c:v>
                      </c:pt>
                      <c:pt idx="69">
                        <c:v>0.76153608810196194</c:v>
                      </c:pt>
                      <c:pt idx="70">
                        <c:v>0.73825403229908171</c:v>
                      </c:pt>
                      <c:pt idx="71">
                        <c:v>0.71571926993093482</c:v>
                      </c:pt>
                      <c:pt idx="72">
                        <c:v>0.69290105143236902</c:v>
                      </c:pt>
                      <c:pt idx="73">
                        <c:v>0.66983480881969193</c:v>
                      </c:pt>
                      <c:pt idx="74">
                        <c:v>0.64751263854935626</c:v>
                      </c:pt>
                      <c:pt idx="75">
                        <c:v>0.62370232359433386</c:v>
                      </c:pt>
                      <c:pt idx="76">
                        <c:v>0.59840386395462086</c:v>
                      </c:pt>
                      <c:pt idx="77">
                        <c:v>0.57310540431490797</c:v>
                      </c:pt>
                      <c:pt idx="78">
                        <c:v>0.54681484821873449</c:v>
                      </c:pt>
                      <c:pt idx="79">
                        <c:v>0.52102034035079536</c:v>
                      </c:pt>
                      <c:pt idx="80">
                        <c:v>0.49522583248285212</c:v>
                      </c:pt>
                      <c:pt idx="81">
                        <c:v>0.47067144518548454</c:v>
                      </c:pt>
                      <c:pt idx="82">
                        <c:v>0.44686113023045826</c:v>
                      </c:pt>
                      <c:pt idx="83">
                        <c:v>0.42528303230247183</c:v>
                      </c:pt>
                      <c:pt idx="84">
                        <c:v>0.40241520898108457</c:v>
                      </c:pt>
                      <c:pt idx="85">
                        <c:v>0.37857182414417934</c:v>
                      </c:pt>
                      <c:pt idx="86">
                        <c:v>0.35470639271935239</c:v>
                      </c:pt>
                      <c:pt idx="87">
                        <c:v>0.33890299765029863</c:v>
                      </c:pt>
                      <c:pt idx="88">
                        <c:v>0.34566729167161231</c:v>
                      </c:pt>
                      <c:pt idx="89">
                        <c:v>0.36865085957958627</c:v>
                      </c:pt>
                      <c:pt idx="90">
                        <c:v>0.39189898654261601</c:v>
                      </c:pt>
                      <c:pt idx="91">
                        <c:v>0.41561009185199066</c:v>
                      </c:pt>
                      <c:pt idx="92">
                        <c:v>0.43991645503524324</c:v>
                      </c:pt>
                      <c:pt idx="93">
                        <c:v>0.46372676999026952</c:v>
                      </c:pt>
                      <c:pt idx="94">
                        <c:v>0.48555289203237495</c:v>
                      </c:pt>
                      <c:pt idx="95">
                        <c:v>0.50870180934975706</c:v>
                      </c:pt>
                      <c:pt idx="96">
                        <c:v>0.53383491958005991</c:v>
                      </c:pt>
                      <c:pt idx="97">
                        <c:v>0.55896802981036275</c:v>
                      </c:pt>
                      <c:pt idx="98">
                        <c:v>0.58542393531594228</c:v>
                      </c:pt>
                      <c:pt idx="99">
                        <c:v>0.61287193727798617</c:v>
                      </c:pt>
                      <c:pt idx="100">
                        <c:v>0.64031993924002606</c:v>
                      </c:pt>
                      <c:pt idx="101">
                        <c:v>0.66842933883970623</c:v>
                      </c:pt>
                      <c:pt idx="102">
                        <c:v>0.69653873843938652</c:v>
                      </c:pt>
                      <c:pt idx="103">
                        <c:v>0.72431743922024661</c:v>
                      </c:pt>
                      <c:pt idx="104">
                        <c:v>0.75275753763874687</c:v>
                      </c:pt>
                      <c:pt idx="105">
                        <c:v>0.77954414196315047</c:v>
                      </c:pt>
                      <c:pt idx="106">
                        <c:v>0.80666144510637028</c:v>
                      </c:pt>
                      <c:pt idx="107">
                        <c:v>0.83245595297431341</c:v>
                      </c:pt>
                      <c:pt idx="108">
                        <c:v>0.85659696674815589</c:v>
                      </c:pt>
                      <c:pt idx="109">
                        <c:v>0.88040728170317817</c:v>
                      </c:pt>
                      <c:pt idx="110">
                        <c:v>0.9054577172287761</c:v>
                      </c:pt>
                      <c:pt idx="111">
                        <c:v>0.9315002492108343</c:v>
                      </c:pt>
                      <c:pt idx="112">
                        <c:v>0.95580661239408693</c:v>
                      </c:pt>
                      <c:pt idx="113">
                        <c:v>0.97994762616792941</c:v>
                      </c:pt>
                      <c:pt idx="114">
                        <c:v>1</c:v>
                      </c:pt>
                      <c:pt idx="115">
                        <c:v>0.99765504473928035</c:v>
                      </c:pt>
                      <c:pt idx="116">
                        <c:v>0.97465644506681504</c:v>
                      </c:pt>
                      <c:pt idx="117">
                        <c:v>0.95233427479647936</c:v>
                      </c:pt>
                      <c:pt idx="118">
                        <c:v>0.93050815275437393</c:v>
                      </c:pt>
                      <c:pt idx="119">
                        <c:v>0.9054577172287761</c:v>
                      </c:pt>
                      <c:pt idx="120">
                        <c:v>0.88206077579727893</c:v>
                      </c:pt>
                      <c:pt idx="121">
                        <c:v>0.8595732561175331</c:v>
                      </c:pt>
                      <c:pt idx="122">
                        <c:v>0.8370857364377875</c:v>
                      </c:pt>
                      <c:pt idx="123">
                        <c:v>0.81294472266394502</c:v>
                      </c:pt>
                      <c:pt idx="124">
                        <c:v>0.78847301007128234</c:v>
                      </c:pt>
                      <c:pt idx="125">
                        <c:v>0.76367059865979958</c:v>
                      </c:pt>
                      <c:pt idx="126">
                        <c:v>0.73820678961067654</c:v>
                      </c:pt>
                      <c:pt idx="127">
                        <c:v>0.7127429805615535</c:v>
                      </c:pt>
                      <c:pt idx="128">
                        <c:v>0.68694847269361436</c:v>
                      </c:pt>
                      <c:pt idx="129">
                        <c:v>0.66148466364449121</c:v>
                      </c:pt>
                      <c:pt idx="130">
                        <c:v>0.63668225223300856</c:v>
                      </c:pt>
                      <c:pt idx="131">
                        <c:v>0.6118798408215258</c:v>
                      </c:pt>
                      <c:pt idx="132">
                        <c:v>0.58740812822886324</c:v>
                      </c:pt>
                      <c:pt idx="133">
                        <c:v>0.56392851209265704</c:v>
                      </c:pt>
                      <c:pt idx="134">
                        <c:v>0.54111029359409513</c:v>
                      </c:pt>
                      <c:pt idx="135">
                        <c:v>0.5189534727331695</c:v>
                      </c:pt>
                      <c:pt idx="136">
                        <c:v>0.49712735069106406</c:v>
                      </c:pt>
                      <c:pt idx="137">
                        <c:v>0.47265563809840144</c:v>
                      </c:pt>
                      <c:pt idx="138">
                        <c:v>0.44686113023045826</c:v>
                      </c:pt>
                      <c:pt idx="139">
                        <c:v>0.4220587188189755</c:v>
                      </c:pt>
                      <c:pt idx="140">
                        <c:v>0.39824840386395316</c:v>
                      </c:pt>
                      <c:pt idx="141">
                        <c:v>0.37667030593596557</c:v>
                      </c:pt>
                      <c:pt idx="142">
                        <c:v>0.35509220800797558</c:v>
                      </c:pt>
                      <c:pt idx="143">
                        <c:v>0.33356371490280867</c:v>
                      </c:pt>
                      <c:pt idx="144">
                        <c:v>0.3103486578216606</c:v>
                      </c:pt>
                      <c:pt idx="145">
                        <c:v>0.28891937436213971</c:v>
                      </c:pt>
                      <c:pt idx="146">
                        <c:v>0.26712632220191668</c:v>
                      </c:pt>
                      <c:pt idx="147">
                        <c:v>0.24364670606571287</c:v>
                      </c:pt>
                      <c:pt idx="148">
                        <c:v>0.22215128284242797</c:v>
                      </c:pt>
                      <c:pt idx="149">
                        <c:v>0.1994039283764682</c:v>
                      </c:pt>
                      <c:pt idx="150">
                        <c:v>0.17658570987790392</c:v>
                      </c:pt>
                      <c:pt idx="151">
                        <c:v>0.15504304396621624</c:v>
                      </c:pt>
                      <c:pt idx="152">
                        <c:v>0.13311062587520514</c:v>
                      </c:pt>
                      <c:pt idx="153">
                        <c:v>0.11140851589015764</c:v>
                      </c:pt>
                      <c:pt idx="154">
                        <c:v>8.9408776968172385E-2</c:v>
                      </c:pt>
                      <c:pt idx="155">
                        <c:v>6.7248949754349335E-2</c:v>
                      </c:pt>
                      <c:pt idx="156">
                        <c:v>4.7677592386015752E-2</c:v>
                      </c:pt>
                      <c:pt idx="157">
                        <c:v>3.2615764365224585E-2</c:v>
                      </c:pt>
                      <c:pt idx="158">
                        <c:v>2.1251750409417798E-2</c:v>
                      </c:pt>
                      <c:pt idx="159">
                        <c:v>1.3044406996890887E-2</c:v>
                      </c:pt>
                      <c:pt idx="160">
                        <c:v>7.3624000189874157E-3</c:v>
                      </c:pt>
                      <c:pt idx="161">
                        <c:v>3.6645859540027246E-3</c:v>
                      </c:pt>
                      <c:pt idx="162">
                        <c:v>1.5000118671823896E-3</c:v>
                      </c:pt>
                      <c:pt idx="163">
                        <c:v>-1.2341869793263861E-4</c:v>
                      </c:pt>
                      <c:pt idx="164">
                        <c:v>-5.7437163268705461E-4</c:v>
                      </c:pt>
                      <c:pt idx="165">
                        <c:v>-5.7437163268705461E-4</c:v>
                      </c:pt>
                      <c:pt idx="166">
                        <c:v>-5.7437163268705461E-4</c:v>
                      </c:pt>
                      <c:pt idx="167">
                        <c:v>-5.7437163268705461E-4</c:v>
                      </c:pt>
                      <c:pt idx="168">
                        <c:v>-5.7437163268705461E-4</c:v>
                      </c:pt>
                      <c:pt idx="169">
                        <c:v>-5.7437163268705461E-4</c:v>
                      </c:pt>
                      <c:pt idx="170">
                        <c:v>-5.7437163268705461E-4</c:v>
                      </c:pt>
                      <c:pt idx="171">
                        <c:v>-5.7437163268705461E-4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EB3-4768-AECC-0B4D7CD67F9D}"/>
                  </c:ext>
                </c:extLst>
              </c15:ser>
            </c15:filteredScatterSeries>
          </c:ext>
        </c:extLst>
      </c:scatterChart>
      <c:valAx>
        <c:axId val="579807600"/>
        <c:scaling>
          <c:orientation val="minMax"/>
          <c:max val="6.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166684</xdr:rowOff>
    </xdr:from>
    <xdr:to>
      <xdr:col>5</xdr:col>
      <xdr:colOff>528825</xdr:colOff>
      <xdr:row>15</xdr:row>
      <xdr:rowOff>152396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2FA394-7E5B-4D0A-B7AC-D8D9887382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0" t="24980" r="8386" b="25659"/>
        <a:stretch/>
      </xdr:blipFill>
      <xdr:spPr>
        <a:xfrm>
          <a:off x="0" y="671509"/>
          <a:ext cx="3576825" cy="2462213"/>
        </a:xfrm>
        <a:prstGeom prst="rect">
          <a:avLst/>
        </a:prstGeom>
      </xdr:spPr>
    </xdr:pic>
    <xdr:clientData/>
  </xdr:twoCellAnchor>
  <xdr:twoCellAnchor>
    <xdr:from>
      <xdr:col>3</xdr:col>
      <xdr:colOff>404812</xdr:colOff>
      <xdr:row>13</xdr:row>
      <xdr:rowOff>95247</xdr:rowOff>
    </xdr:from>
    <xdr:to>
      <xdr:col>4</xdr:col>
      <xdr:colOff>211089</xdr:colOff>
      <xdr:row>15</xdr:row>
      <xdr:rowOff>107053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26766E2-0D64-4DE4-9226-39DB73B82C4D}"/>
            </a:ext>
          </a:extLst>
        </xdr:cNvPr>
        <xdr:cNvSpPr/>
      </xdr:nvSpPr>
      <xdr:spPr>
        <a:xfrm>
          <a:off x="2233612" y="2705097"/>
          <a:ext cx="415877" cy="39280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3600" b="1"/>
            <a:t>R</a:t>
          </a:r>
          <a:endParaRPr lang="pt-BR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</xdr:row>
      <xdr:rowOff>78442</xdr:rowOff>
    </xdr:from>
    <xdr:to>
      <xdr:col>20</xdr:col>
      <xdr:colOff>367553</xdr:colOff>
      <xdr:row>23</xdr:row>
      <xdr:rowOff>30816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558B0E-F170-4E21-8C63-7BBE0C17F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299357</xdr:colOff>
      <xdr:row>4</xdr:row>
      <xdr:rowOff>176893</xdr:rowOff>
    </xdr:from>
    <xdr:to>
      <xdr:col>33</xdr:col>
      <xdr:colOff>545004</xdr:colOff>
      <xdr:row>28</xdr:row>
      <xdr:rowOff>6057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B9CE7A-B6B9-8565-4B72-6021B1F40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7393" y="938893"/>
          <a:ext cx="5144218" cy="44011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</xdr:row>
      <xdr:rowOff>78442</xdr:rowOff>
    </xdr:from>
    <xdr:to>
      <xdr:col>20</xdr:col>
      <xdr:colOff>367553</xdr:colOff>
      <xdr:row>23</xdr:row>
      <xdr:rowOff>30816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9E1B0B-06F5-4917-83B2-38812188A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99121</xdr:colOff>
      <xdr:row>7</xdr:row>
      <xdr:rowOff>145675</xdr:rowOff>
    </xdr:from>
    <xdr:to>
      <xdr:col>27</xdr:col>
      <xdr:colOff>33182</xdr:colOff>
      <xdr:row>16</xdr:row>
      <xdr:rowOff>81886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13C036F-6EF7-3CEA-D022-9FFF1ABB3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1945" y="1479175"/>
          <a:ext cx="1749413" cy="165071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112059</xdr:colOff>
      <xdr:row>0</xdr:row>
      <xdr:rowOff>156882</xdr:rowOff>
    </xdr:from>
    <xdr:to>
      <xdr:col>20</xdr:col>
      <xdr:colOff>470646</xdr:colOff>
      <xdr:row>24</xdr:row>
      <xdr:rowOff>44824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9EF96C-6881-4487-BA1B-D33F3AE5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248129</xdr:colOff>
      <xdr:row>4</xdr:row>
      <xdr:rowOff>20845</xdr:rowOff>
    </xdr:from>
    <xdr:to>
      <xdr:col>24</xdr:col>
      <xdr:colOff>416829</xdr:colOff>
      <xdr:row>12</xdr:row>
      <xdr:rowOff>10676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56B2780-383D-FE3B-C473-EED70EC8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9200" y="782845"/>
          <a:ext cx="1393343" cy="151383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280147</xdr:colOff>
      <xdr:row>1</xdr:row>
      <xdr:rowOff>22413</xdr:rowOff>
    </xdr:from>
    <xdr:to>
      <xdr:col>20</xdr:col>
      <xdr:colOff>356347</xdr:colOff>
      <xdr:row>21</xdr:row>
      <xdr:rowOff>165287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516B0-AD29-4E48-9E56-7885C1FB7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420404</xdr:colOff>
      <xdr:row>2</xdr:row>
      <xdr:rowOff>22412</xdr:rowOff>
    </xdr:from>
    <xdr:to>
      <xdr:col>24</xdr:col>
      <xdr:colOff>145676</xdr:colOff>
      <xdr:row>10</xdr:row>
      <xdr:rowOff>73675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2297BD4-EBF5-0CF4-81CF-9BFCA5177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2757" y="403412"/>
          <a:ext cx="2145743" cy="157526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</xdr:row>
      <xdr:rowOff>78442</xdr:rowOff>
    </xdr:from>
    <xdr:to>
      <xdr:col>20</xdr:col>
      <xdr:colOff>367553</xdr:colOff>
      <xdr:row>23</xdr:row>
      <xdr:rowOff>30816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096715-C819-495D-A97B-3B5A2EAED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414618</xdr:colOff>
      <xdr:row>9</xdr:row>
      <xdr:rowOff>112059</xdr:rowOff>
    </xdr:from>
    <xdr:to>
      <xdr:col>31</xdr:col>
      <xdr:colOff>503356</xdr:colOff>
      <xdr:row>31</xdr:row>
      <xdr:rowOff>17381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2ED711-32D3-DE02-7CAD-88F34B715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7206" y="1826559"/>
          <a:ext cx="5534797" cy="409632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</xdr:row>
      <xdr:rowOff>78442</xdr:rowOff>
    </xdr:from>
    <xdr:to>
      <xdr:col>20</xdr:col>
      <xdr:colOff>367553</xdr:colOff>
      <xdr:row>23</xdr:row>
      <xdr:rowOff>30816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25DA54-320F-4BBF-B1E4-DFF18E59E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63172</xdr:colOff>
      <xdr:row>5</xdr:row>
      <xdr:rowOff>11205</xdr:rowOff>
    </xdr:from>
    <xdr:to>
      <xdr:col>26</xdr:col>
      <xdr:colOff>374529</xdr:colOff>
      <xdr:row>16</xdr:row>
      <xdr:rowOff>143976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9C53B8-D17B-88C5-D589-3EF401567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0643" y="963705"/>
          <a:ext cx="3336945" cy="22282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</xdr:row>
      <xdr:rowOff>78442</xdr:rowOff>
    </xdr:from>
    <xdr:to>
      <xdr:col>20</xdr:col>
      <xdr:colOff>367553</xdr:colOff>
      <xdr:row>23</xdr:row>
      <xdr:rowOff>30816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E735DD-B9F0-44C3-93FA-97D92F9FF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395840</xdr:colOff>
      <xdr:row>1</xdr:row>
      <xdr:rowOff>112059</xdr:rowOff>
    </xdr:from>
    <xdr:to>
      <xdr:col>25</xdr:col>
      <xdr:colOff>279212</xdr:colOff>
      <xdr:row>13</xdr:row>
      <xdr:rowOff>128337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A15F84-BB42-E169-90C7-C15D626BB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193" y="302559"/>
          <a:ext cx="2908960" cy="230227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</xdr:row>
      <xdr:rowOff>78442</xdr:rowOff>
    </xdr:from>
    <xdr:to>
      <xdr:col>20</xdr:col>
      <xdr:colOff>367553</xdr:colOff>
      <xdr:row>23</xdr:row>
      <xdr:rowOff>30816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CF3C-040E-4A56-8871-84D8A9AAD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475059</xdr:colOff>
      <xdr:row>5</xdr:row>
      <xdr:rowOff>112059</xdr:rowOff>
    </xdr:from>
    <xdr:to>
      <xdr:col>23</xdr:col>
      <xdr:colOff>562665</xdr:colOff>
      <xdr:row>14</xdr:row>
      <xdr:rowOff>157521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6B23852-218D-B838-CF31-6D2B2FF1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7412" y="1064559"/>
          <a:ext cx="1902959" cy="175996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</xdr:row>
      <xdr:rowOff>78442</xdr:rowOff>
    </xdr:from>
    <xdr:to>
      <xdr:col>20</xdr:col>
      <xdr:colOff>367553</xdr:colOff>
      <xdr:row>23</xdr:row>
      <xdr:rowOff>30816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FE29E5-2BB1-40AE-9B33-E6BE8560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1011</xdr:colOff>
      <xdr:row>1</xdr:row>
      <xdr:rowOff>134470</xdr:rowOff>
    </xdr:from>
    <xdr:to>
      <xdr:col>29</xdr:col>
      <xdr:colOff>400220</xdr:colOff>
      <xdr:row>21</xdr:row>
      <xdr:rowOff>165891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C0A4304-9279-651C-F943-6F17BACC0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599" y="324970"/>
          <a:ext cx="4635033" cy="384142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76200</xdr:rowOff>
    </xdr:from>
    <xdr:to>
      <xdr:col>18</xdr:col>
      <xdr:colOff>5043</xdr:colOff>
      <xdr:row>21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5F090D-E246-488A-8E70-2A479D358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324970</xdr:colOff>
      <xdr:row>1</xdr:row>
      <xdr:rowOff>67235</xdr:rowOff>
    </xdr:from>
    <xdr:to>
      <xdr:col>27</xdr:col>
      <xdr:colOff>61235</xdr:colOff>
      <xdr:row>24</xdr:row>
      <xdr:rowOff>58320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D795006-0443-79FC-8C98-A51424AE7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7088" y="257735"/>
          <a:ext cx="5182323" cy="4372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114300</xdr:rowOff>
    </xdr:from>
    <xdr:to>
      <xdr:col>5</xdr:col>
      <xdr:colOff>38100</xdr:colOff>
      <xdr:row>7</xdr:row>
      <xdr:rowOff>186697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5F8857-558A-4B57-8DE5-A260E1097D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242" b="7101"/>
        <a:stretch/>
      </xdr:blipFill>
      <xdr:spPr>
        <a:xfrm>
          <a:off x="590550" y="114300"/>
          <a:ext cx="3705225" cy="141542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299357</xdr:colOff>
      <xdr:row>0</xdr:row>
      <xdr:rowOff>149679</xdr:rowOff>
    </xdr:from>
    <xdr:to>
      <xdr:col>35</xdr:col>
      <xdr:colOff>329046</xdr:colOff>
      <xdr:row>48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1ABD91-E1F8-484B-95FE-9EAFC028B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60032</xdr:colOff>
      <xdr:row>2</xdr:row>
      <xdr:rowOff>138314</xdr:rowOff>
    </xdr:from>
    <xdr:to>
      <xdr:col>18</xdr:col>
      <xdr:colOff>136232</xdr:colOff>
      <xdr:row>23</xdr:row>
      <xdr:rowOff>90688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5229E-1884-4F41-86FB-4BD23B45A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155120</xdr:colOff>
      <xdr:row>0</xdr:row>
      <xdr:rowOff>109084</xdr:rowOff>
    </xdr:from>
    <xdr:to>
      <xdr:col>22</xdr:col>
      <xdr:colOff>279747</xdr:colOff>
      <xdr:row>8</xdr:row>
      <xdr:rowOff>100406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DDDAFD7-D462-560C-2215-BBE15D015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7920" y="109084"/>
          <a:ext cx="2563027" cy="15153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152400</xdr:rowOff>
    </xdr:from>
    <xdr:to>
      <xdr:col>3</xdr:col>
      <xdr:colOff>581702</xdr:colOff>
      <xdr:row>6</xdr:row>
      <xdr:rowOff>3362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8B3003-EF1A-41C7-81AE-807AF9B07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52400"/>
          <a:ext cx="2286677" cy="13559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4</xdr:row>
      <xdr:rowOff>89647</xdr:rowOff>
    </xdr:from>
    <xdr:to>
      <xdr:col>20</xdr:col>
      <xdr:colOff>593912</xdr:colOff>
      <xdr:row>37</xdr:row>
      <xdr:rowOff>67234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2404D2-1755-4118-9D0D-4A74E3B53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243474</xdr:colOff>
      <xdr:row>3</xdr:row>
      <xdr:rowOff>89648</xdr:rowOff>
    </xdr:from>
    <xdr:to>
      <xdr:col>22</xdr:col>
      <xdr:colOff>456578</xdr:colOff>
      <xdr:row>11</xdr:row>
      <xdr:rowOff>140546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AB6864-232A-8444-7A54-F5935C77D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0709" y="661148"/>
          <a:ext cx="2028457" cy="15748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2</xdr:row>
      <xdr:rowOff>156883</xdr:rowOff>
    </xdr:from>
    <xdr:to>
      <xdr:col>19</xdr:col>
      <xdr:colOff>143436</xdr:colOff>
      <xdr:row>23</xdr:row>
      <xdr:rowOff>109257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8C586E-6229-40F0-A17E-48C62D6EB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304540</xdr:colOff>
      <xdr:row>3</xdr:row>
      <xdr:rowOff>0</xdr:rowOff>
    </xdr:from>
    <xdr:to>
      <xdr:col>24</xdr:col>
      <xdr:colOff>472519</xdr:colOff>
      <xdr:row>11</xdr:row>
      <xdr:rowOff>21317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B6CD65B-775F-B89E-2442-7738BD796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2011" y="571500"/>
          <a:ext cx="1983332" cy="15453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253253</xdr:colOff>
      <xdr:row>1</xdr:row>
      <xdr:rowOff>154642</xdr:rowOff>
    </xdr:from>
    <xdr:to>
      <xdr:col>18</xdr:col>
      <xdr:colOff>329453</xdr:colOff>
      <xdr:row>22</xdr:row>
      <xdr:rowOff>107016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3FE422-6766-4A79-8584-38DA5C875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38723</xdr:colOff>
      <xdr:row>4</xdr:row>
      <xdr:rowOff>21290</xdr:rowOff>
    </xdr:from>
    <xdr:to>
      <xdr:col>23</xdr:col>
      <xdr:colOff>341430</xdr:colOff>
      <xdr:row>12</xdr:row>
      <xdr:rowOff>70609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E6B8093-242F-745C-9344-C13650851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0723" y="783290"/>
          <a:ext cx="2131507" cy="15733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</xdr:row>
      <xdr:rowOff>78442</xdr:rowOff>
    </xdr:from>
    <xdr:to>
      <xdr:col>20</xdr:col>
      <xdr:colOff>367553</xdr:colOff>
      <xdr:row>23</xdr:row>
      <xdr:rowOff>30816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83D11C-D9CB-46F3-BA6E-2797EDD6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257176</xdr:colOff>
      <xdr:row>3</xdr:row>
      <xdr:rowOff>156882</xdr:rowOff>
    </xdr:from>
    <xdr:to>
      <xdr:col>24</xdr:col>
      <xdr:colOff>206010</xdr:colOff>
      <xdr:row>12</xdr:row>
      <xdr:rowOff>77399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7E57DA8-6B77-4AB6-B493-F607ADE55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4647" y="728382"/>
          <a:ext cx="1764187" cy="16350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21</xdr:col>
      <xdr:colOff>76200</xdr:colOff>
      <xdr:row>22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9AD662-D009-44CD-8BDE-A4800730F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347383</xdr:colOff>
      <xdr:row>3</xdr:row>
      <xdr:rowOff>145677</xdr:rowOff>
    </xdr:from>
    <xdr:to>
      <xdr:col>31</xdr:col>
      <xdr:colOff>169384</xdr:colOff>
      <xdr:row>26</xdr:row>
      <xdr:rowOff>60552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746E-4BAA-3CF1-7371-57B96A026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9971" y="717177"/>
          <a:ext cx="5268060" cy="4296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F71F33-C5F9-41A1-A912-6223A9FB5AE5}" name="Tabela2" displayName="Tabela2" ref="G2:AG18" totalsRowShown="0" headerRowDxfId="147" dataDxfId="146">
  <autoFilter ref="G2:AG18" xr:uid="{4FF71F33-C5F9-41A1-A912-6223A9FB5AE5}"/>
  <sortState xmlns:xlrd2="http://schemas.microsoft.com/office/spreadsheetml/2017/richdata2" ref="G3:AG18">
    <sortCondition descending="1" ref="Y2:Y18"/>
  </sortState>
  <tableColumns count="27">
    <tableColumn id="1" xr3:uid="{1A16B61F-9F2D-4EA5-841A-664A88D6AF7A}" name="R" dataDxfId="145"/>
    <tableColumn id="19" xr3:uid="{D9247CCD-924F-40DE-B978-5895B8F9BD47}" name="σm" dataDxfId="144"/>
    <tableColumn id="20" xr3:uid="{160E42DE-E5F9-47B7-81A9-EE58D0FEA426}" name="σp" dataDxfId="143"/>
    <tableColumn id="17" xr3:uid="{C9288514-434A-45A3-95AA-72027F3B1D14}" name="σR" dataDxfId="142"/>
    <tableColumn id="6" xr3:uid="{1BF775A5-0473-46CD-AB5F-E0A8163A8E2F}" name="σI" dataDxfId="141"/>
    <tableColumn id="23" xr3:uid="{01D1EF09-1F7C-4FFC-A3D3-8A0ECA6A7EC3}" name="σp+" dataDxfId="140"/>
    <tableColumn id="24" xr3:uid="{D7B18351-5B36-480B-A3D8-C29A3AA86B24}" name="σp-" dataDxfId="139"/>
    <tableColumn id="25" xr3:uid="{9BCF3F75-32EA-4D4A-87B4-477D2DA125A3}" name="σm0" dataDxfId="138"/>
    <tableColumn id="26" xr3:uid="{E6D93B96-B6E1-4D68-8DE9-14488B6D320B}" name="σp0" dataDxfId="137"/>
    <tableColumn id="3" xr3:uid="{99C3C22F-5BAB-4F78-A37D-D01C0DFBF082}" name="Activation" dataDxfId="136"/>
    <tableColumn id="4" xr3:uid="{9C682646-E8E8-4D3A-981B-53EC352E898F}" name="Direction" dataDxfId="135"/>
    <tableColumn id="5" xr3:uid="{4C1BC90A-CF44-4456-BA02-CF6CDA1DCAEE}" name="Electronic effect" dataDxfId="134"/>
    <tableColumn id="8" xr3:uid="{8B92F01A-6C1E-4315-B7C6-7FA997EE373D}" name="Gap HOMO-LUMO(eV)" dataDxfId="133"/>
    <tableColumn id="30" xr3:uid="{F6BF26C6-B17E-4ED5-8D98-082DE1050343}" name="HOMO" dataDxfId="132"/>
    <tableColumn id="29" xr3:uid="{4D554625-3E5E-4766-BC7A-7FC905C07782}" name="LUMO" dataDxfId="131"/>
    <tableColumn id="28" xr3:uid="{1972082C-B91A-43FA-8D88-73DB89EF91B5}" name="S1 Energy" dataDxfId="130"/>
    <tableColumn id="18" xr3:uid="{1C0471D6-06E9-4B41-8F99-24F6FA97DAD2}" name="S2 Energy" dataDxfId="129"/>
    <tableColumn id="10" xr3:uid="{2556C02D-EFA9-494F-B559-2E23EE745298}" name="Brigther State Band 1" dataDxfId="128"/>
    <tableColumn id="13" xr3:uid="{5FFB7027-C3D0-4E5C-9D8B-4B9A128BD7D5}" name="Shift1" dataDxfId="127">
      <calculatedColumnFormula>IFERROR(Tabela2[[#This Row],[Brigther State Band 1]]-4.415,"")</calculatedColumnFormula>
    </tableColumn>
    <tableColumn id="11" xr3:uid="{3E832CCF-66BC-4811-93C8-7D327DF2D448}" name="Brigther State Band 2" dataDxfId="126"/>
    <tableColumn id="14" xr3:uid="{60F32097-477A-411D-A599-B5202F174C3E}" name="Shift2" dataDxfId="125">
      <calculatedColumnFormula>IFERROR(Tabela2[[#This Row],[Brigther State Band 2]]-6.086,"")</calculatedColumnFormula>
    </tableColumn>
    <tableColumn id="12" xr3:uid="{CD916919-38F7-4E64-8D12-74CA118E8E46}" name="Brigther State Band 3" dataDxfId="124"/>
    <tableColumn id="15" xr3:uid="{C2127AB7-FEF3-443F-B92D-963D15507874}" name="Shift3" dataDxfId="123">
      <calculatedColumnFormula>IFERROR(Tabela2[[#This Row],[Brigther State Band 3]]-7.035,"")</calculatedColumnFormula>
    </tableColumn>
    <tableColumn id="21" xr3:uid="{14F00DBD-227C-4473-B7B0-768878C44E31}" name="Max Band 1" dataDxfId="122"/>
    <tableColumn id="22" xr3:uid="{B7645BEF-7EF6-436F-9480-80258F8E641B}" name="Max Band 2" dataDxfId="121"/>
    <tableColumn id="27" xr3:uid="{394EE6C5-93D5-4E15-AC5C-84F41F7F9919}" name="Max Band 3" dataDxfId="120"/>
    <tableColumn id="7" xr3:uid="{79D03EE6-A255-4A6F-9C54-933418D683E5}" name="R (substituent)" dataDxfId="119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05C00-013B-4F02-8692-4E2177DAEA9D}" name="Tabela1" displayName="Tabela1" ref="I4:M110" totalsRowShown="0" tableBorderDxfId="29">
  <autoFilter ref="I4:M110" xr:uid="{FEA05C00-013B-4F02-8692-4E2177DAEA9D}"/>
  <tableColumns count="5">
    <tableColumn id="1" xr3:uid="{C65940C4-C3C2-4944-BFE4-64F4226AE140}" name="Wavelength (nm)"/>
    <tableColumn id="2" xr3:uid="{0795C824-3FDF-4D8B-938D-1A1E5F5DED2B}" name="E (eV)">
      <calculatedColumnFormula>'nm to eV'!$G$14/'pNA Data'!I5</calculatedColumnFormula>
    </tableColumn>
    <tableColumn id="3" xr3:uid="{ABD798D4-B842-4137-840D-D85D9F0F7AAD}" name="Intensity"/>
    <tableColumn id="4" xr3:uid="{E1D04A09-B166-4CEC-B8FD-940FCE8420F1}" name="Coluna1"/>
    <tableColumn id="5" xr3:uid="{8DB45070-7FF3-480A-A174-D4170AB333C3}" name="normalized intensity" dataDxfId="28">
      <calculatedColumnFormula>Tabela1[[#This Row],[Intensity]]/LARGE($K$16:$K$110,1)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6A9D6-0867-4F2F-93E2-57FF7C3EE687}" name="Tabela3" displayName="Tabela3" ref="O4:R83" totalsRowShown="0">
  <autoFilter ref="O4:R83" xr:uid="{C836A9D6-0867-4F2F-93E2-57FF7C3EE687}"/>
  <tableColumns count="4">
    <tableColumn id="1" xr3:uid="{6A61BAE2-205D-43A6-96D4-4A4428DC8F75}" name="eV"/>
    <tableColumn id="2" xr3:uid="{16331F4A-A38F-4243-AF07-BA51F746E610}" name="Osc.Strength"/>
    <tableColumn id="3" xr3:uid="{4905CF59-6059-4ECD-B4D2-2B64B97F321B}" name="Coluna1"/>
    <tableColumn id="4" xr3:uid="{72643792-EB1A-44AD-BB24-7865C912A335}" name="normalized" dataDxfId="27">
      <calculatedColumnFormula>Tabela3[[#This Row],[Osc.Strength]]/LARGE($P$5:$P$330,1)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905FF1-426B-4E4C-B6D9-15AF22D9EEE5}" name="Tabela4" displayName="Tabela4" ref="S5:U49" totalsRowShown="0" headerRowDxfId="26" headerRowBorderDxfId="25" tableBorderDxfId="24">
  <autoFilter ref="S5:U49" xr:uid="{0C905FF1-426B-4E4C-B6D9-15AF22D9EEE5}"/>
  <tableColumns count="3">
    <tableColumn id="1" xr3:uid="{7DE7F1A1-2527-4F8A-A97F-3B9A161215A0}" name="eV" dataDxfId="23"/>
    <tableColumn id="2" xr3:uid="{A8CF2FBE-9CED-403B-BB86-B6FA8875D519}" name="Osc.Strength" dataDxfId="22"/>
    <tableColumn id="3" xr3:uid="{82CF774A-BEAE-4E6B-8910-7D9594EA2989}" name="normalized2" dataDxfId="21">
      <calculatedColumnFormula>Tabela4[[#This Row],[Osc.Strength]]/LARGE($P$5:$P$1000,1)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709381-034A-4104-94AD-DC2C3D49D596}" name="Tabela5" displayName="Tabela5" ref="W4:X197" totalsRowShown="0">
  <autoFilter ref="W4:X197" xr:uid="{23709381-034A-4104-94AD-DC2C3D49D596}"/>
  <tableColumns count="2">
    <tableColumn id="1" xr3:uid="{C166C5EE-2E6A-4E06-AA74-A555D2C36312}" name="eV"/>
    <tableColumn id="2" xr3:uid="{E4A8FAB7-0D28-48A2-97BB-D6917B705FD7}" name="Osc.Strength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5C0D72-D2CC-48EF-AAE6-68F408FED4BC}" name="Tabela6" displayName="Tabela6" ref="Y4:Y197" totalsRowShown="0">
  <autoFilter ref="Y4:Y197" xr:uid="{F05C0D72-D2CC-48EF-AAE6-68F408FED4BC}"/>
  <tableColumns count="1">
    <tableColumn id="1" xr3:uid="{07035A4B-AD2C-4B6B-BEA4-5C851ED699C9}" name="normalized epsilon" dataDxfId="20">
      <calculatedColumnFormula>Tabela5[[#This Row],[Osc.Strength]]/LARGE($X$5:$X$1000,1)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6BC7A4-79DC-4D35-8177-55233A8F97AB}" name="Tabela59" displayName="Tabela59" ref="AA4:AC505" totalsRowShown="0">
  <autoFilter ref="AA4:AC505" xr:uid="{146BC7A4-79DC-4D35-8177-55233A8F97AB}"/>
  <tableColumns count="3">
    <tableColumn id="1" xr3:uid="{B4FD2358-4CFA-4E06-BF30-373B3B8C489B}" name="nm"/>
    <tableColumn id="3" xr3:uid="{64D21F87-30C7-406F-BC9A-6168343A17A5}" name="ev" dataDxfId="19">
      <calculatedColumnFormula>'nm to eV'!$G$14/'pNA Data'!AA5</calculatedColumnFormula>
    </tableColumn>
    <tableColumn id="2" xr3:uid="{AA27B43B-29CC-4BB5-98D3-564D8BFFCCA0}" name="Osc.Strength" dataDxfId="18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528C3D-F538-45DC-9874-120A84272C05}" name="Tabela610" displayName="Tabela610" ref="AD4:AD505" totalsRowShown="0">
  <autoFilter ref="AD4:AD505" xr:uid="{2D528C3D-F538-45DC-9874-120A84272C05}"/>
  <tableColumns count="1">
    <tableColumn id="1" xr3:uid="{6368D541-6C79-40CA-9C74-DAFF64AABD71}" name="normalized epsilon" dataDxfId="17">
      <calculatedColumnFormula>Tabela59[[#This Row],[Osc.Strength]]/LARGE($AC$5:$AC$504,1)</calculatedColumnFormula>
    </tableColumn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56A00-3116-4AB3-B43A-1F2B9A6059A0}" name="Tabela43" displayName="Tabela43" ref="G6:I50" totalsRowShown="0" headerRowDxfId="16" headerRowBorderDxfId="15" tableBorderDxfId="14">
  <autoFilter ref="G6:I50" xr:uid="{E2D56A00-3116-4AB3-B43A-1F2B9A6059A0}"/>
  <tableColumns count="3">
    <tableColumn id="1" xr3:uid="{902A7EB5-7F46-4543-B24B-6302E0C3BD29}" name="eV"/>
    <tableColumn id="2" xr3:uid="{EEE414DC-ADB0-4873-A2CB-1DB0439A6A7D}" name="Osc.Strength" dataDxfId="13"/>
    <tableColumn id="3" xr3:uid="{C0AECB8F-997F-4129-BD76-81773E339369}" name="normalized2" dataDxfId="12">
      <calculatedColumnFormula>Tabela43[[#This Row],[Osc.Strength]]/$G$3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54A134-A488-44CF-BE8B-99A02FED0449}" name="Tabela14" displayName="Tabela14" ref="D3:M19" totalsRowShown="0" headerRowDxfId="118" dataDxfId="117">
  <autoFilter ref="D3:M19" xr:uid="{3E54A134-A488-44CF-BE8B-99A02FED0449}"/>
  <sortState xmlns:xlrd2="http://schemas.microsoft.com/office/spreadsheetml/2017/richdata2" ref="D4:M19">
    <sortCondition descending="1" ref="I3:I19"/>
  </sortState>
  <tableColumns count="10">
    <tableColumn id="1" xr3:uid="{9B3199A9-93C6-45A4-B0BA-97368D47BD7D}" name="R" dataDxfId="116"/>
    <tableColumn id="8" xr3:uid="{40A916FA-23F2-4367-8FF3-956EBCF65BF1}" name="Character" dataDxfId="115"/>
    <tableColumn id="9" xr3:uid="{628B94A0-7302-444E-BBAF-D575A95FC216}" name="Bright State" dataDxfId="114"/>
    <tableColumn id="2" xr3:uid="{B70E3250-311C-4273-9FE4-53B18C166864}" name="Shift band" dataDxfId="113"/>
    <tableColumn id="10" xr3:uid="{E79BC880-8004-4F1E-BBDC-63D879BCE88F}" name="Absoluto" dataDxfId="112">
      <calculatedColumnFormula>ABS(Tabela14[[#This Row],[Shift band]])</calculatedColumnFormula>
    </tableColumn>
    <tableColumn id="3" xr3:uid="{1F52FEA2-ACFD-48CC-AA03-B05911F19988}" name="CT" dataDxfId="111"/>
    <tableColumn id="4" xr3:uid="{893D2A70-92C1-43A2-B82E-385879999187}" name="σm" dataDxfId="110"/>
    <tableColumn id="5" xr3:uid="{D8E1B44A-BE3D-4E43-9B17-42B3CE609F69}" name="σm0" dataDxfId="109"/>
    <tableColumn id="6" xr3:uid="{97DA53BC-BDEF-45FE-967D-E1313D8495B5}" name="σR" dataDxfId="108"/>
    <tableColumn id="7" xr3:uid="{DED68F92-5FB8-40C2-A7EB-51D64892F623}" name="σI" dataDxfId="10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9FB4BDB-16E4-4466-8C9D-14C2232256E8}" name="Tabela15" displayName="Tabela15" ref="P3:Y19" totalsRowShown="0" headerRowDxfId="106" dataDxfId="105">
  <autoFilter ref="P3:Y19" xr:uid="{49FB4BDB-16E4-4466-8C9D-14C2232256E8}"/>
  <sortState xmlns:xlrd2="http://schemas.microsoft.com/office/spreadsheetml/2017/richdata2" ref="P4:Y19">
    <sortCondition ref="W3:W19"/>
  </sortState>
  <tableColumns count="10">
    <tableColumn id="1" xr3:uid="{81276D37-2CAF-4D69-BF90-AAA6D00F694D}" name="R"/>
    <tableColumn id="8" xr3:uid="{8D6E49F4-827E-41C7-BA68-02476747DCA1}" name="Character" dataDxfId="104"/>
    <tableColumn id="9" xr3:uid="{79546007-37EF-49EA-9B5C-31730CBB6169}" name="Bright state" dataDxfId="103"/>
    <tableColumn id="2" xr3:uid="{A998D577-D5F2-4AE5-A5B5-1D5A280653F6}" name="Shift band" dataDxfId="102"/>
    <tableColumn id="10" xr3:uid="{06A6FBE9-D31B-4303-A3D5-09811B2380A0}" name="Absolute" dataDxfId="101">
      <calculatedColumnFormula>ABS(Tabela15[[#This Row],[Shift band]])</calculatedColumnFormula>
    </tableColumn>
    <tableColumn id="3" xr3:uid="{3BD2A498-C09A-4653-ABF2-2B4885E219CB}" name="CT" dataDxfId="100"/>
    <tableColumn id="4" xr3:uid="{7F4186AC-F168-4B56-A16A-09E44E41BF60}" name="σm" dataDxfId="99"/>
    <tableColumn id="5" xr3:uid="{F7E8D03A-988F-435B-ACEA-CFED94D8455B}" name="σm0" dataDxfId="98"/>
    <tableColumn id="6" xr3:uid="{4A7B5F0C-B348-4E27-BE7C-B67AB965C3D9}" name="σR" dataDxfId="97"/>
    <tableColumn id="7" xr3:uid="{94051930-CD1C-4C2E-A62D-46A82AF4EE90}" name="σI" dataDxfId="9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D387AA2-9D16-4E8F-BD94-C53A01DBA565}" name="Tabela16" displayName="Tabela16" ref="AC3:AL19" totalsRowShown="0" headerRowDxfId="95" dataDxfId="94">
  <autoFilter ref="AC3:AL19" xr:uid="{ED387AA2-9D16-4E8F-BD94-C53A01DBA565}"/>
  <sortState xmlns:xlrd2="http://schemas.microsoft.com/office/spreadsheetml/2017/richdata2" ref="AC4:AL19">
    <sortCondition descending="1" ref="AH3:AH19"/>
  </sortState>
  <tableColumns count="10">
    <tableColumn id="1" xr3:uid="{42E1A906-5927-4726-9DD8-C4C9A1B112A1}" name="R" dataDxfId="93"/>
    <tableColumn id="2" xr3:uid="{4A16167E-7902-4CD8-9EF8-57E8411A2378}" name="σm" dataDxfId="92"/>
    <tableColumn id="3" xr3:uid="{5FF71FAD-3647-4277-BECA-AA883E72FDEC}" name="σm0" dataDxfId="91"/>
    <tableColumn id="4" xr3:uid="{23BB1DE7-93E6-4B35-97B7-2DCB07808FA8}" name="σR" dataDxfId="90"/>
    <tableColumn id="5" xr3:uid="{56BDDA6A-F4AD-440A-BA72-A072E8978730}" name="σI" dataDxfId="89"/>
    <tableColumn id="6" xr3:uid="{54FB0945-8980-4048-84F0-9EB6149B2C99}" name="Gap HOMO-LUMO(eV)" dataDxfId="88"/>
    <tableColumn id="7" xr3:uid="{E5AAD48E-00DA-4A06-B405-6BB8746605F6}" name="HOMO" dataDxfId="87"/>
    <tableColumn id="8" xr3:uid="{8A7DF57C-9F44-471C-A0BD-CFAA0A480FD9}" name="LUMO" dataDxfId="86"/>
    <tableColumn id="9" xr3:uid="{9BD39579-1101-403D-A2A0-C9A1F7F2027A}" name="S1 Energy" dataDxfId="85"/>
    <tableColumn id="10" xr3:uid="{759F9558-767F-4749-96C7-3683BC6D9C5B}" name="S2 Energy" dataDxfId="8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C83E506-8529-4FCA-9FF8-AD4F988EA6C7}" name="Tabela1413" displayName="Tabela1413" ref="D25:M32" totalsRowShown="0" headerRowDxfId="83" dataDxfId="82">
  <autoFilter ref="D25:M32" xr:uid="{DC83E506-8529-4FCA-9FF8-AD4F988EA6C7}"/>
  <sortState xmlns:xlrd2="http://schemas.microsoft.com/office/spreadsheetml/2017/richdata2" ref="D26:M32">
    <sortCondition descending="1" ref="I25:I32"/>
  </sortState>
  <tableColumns count="10">
    <tableColumn id="1" xr3:uid="{AFAE5844-771C-4C61-8DCF-EC5CBD76088D}" name="R" dataDxfId="81"/>
    <tableColumn id="8" xr3:uid="{7EF2D8BC-E186-490A-B20A-9068D07994A9}" name="Character" dataDxfId="80"/>
    <tableColumn id="9" xr3:uid="{61CCD804-F469-49F1-973B-A8BF709F8FBF}" name="Bright State" dataDxfId="79"/>
    <tableColumn id="2" xr3:uid="{F8076B7F-4D91-49A8-8A4E-424F200F778B}" name="Shift band" dataDxfId="78"/>
    <tableColumn id="10" xr3:uid="{CBFA7B1E-70F4-40BC-94A5-2C02044992CE}" name="Absoluto" dataDxfId="77">
      <calculatedColumnFormula>ABS(Tabela1413[[#This Row],[Shift band]])</calculatedColumnFormula>
    </tableColumn>
    <tableColumn id="3" xr3:uid="{216BB024-C5F8-4D1A-8EBD-2FDF91DC298C}" name="CT" dataDxfId="76"/>
    <tableColumn id="4" xr3:uid="{D72D67DC-C01C-4DCD-88BF-DD0CBCEEEBF2}" name="σm" dataDxfId="75"/>
    <tableColumn id="5" xr3:uid="{785C3473-1879-4F75-8D4A-96BA5493B153}" name="σm0" dataDxfId="74"/>
    <tableColumn id="6" xr3:uid="{A731E285-5AE1-427A-A447-F84308F51AAC}" name="σR" dataDxfId="73"/>
    <tableColumn id="7" xr3:uid="{143F39E5-4A2B-46DE-89ED-641660CE5608}" name="σI" dataDxfId="7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F7488EE-7776-4927-87B1-7D497DB756F0}" name="Tabela1414" displayName="Tabela1414" ref="D37:M47" totalsRowShown="0" headerRowDxfId="71" dataDxfId="70">
  <autoFilter ref="D37:M47" xr:uid="{9F7488EE-7776-4927-87B1-7D497DB756F0}"/>
  <sortState xmlns:xlrd2="http://schemas.microsoft.com/office/spreadsheetml/2017/richdata2" ref="D38:M47">
    <sortCondition ref="I37:I47"/>
  </sortState>
  <tableColumns count="10">
    <tableColumn id="1" xr3:uid="{327B3C7A-57AC-4699-98D9-0EAE4E19DC57}" name="R" dataDxfId="69"/>
    <tableColumn id="8" xr3:uid="{65536C9F-4AD6-4677-A7C5-5656282CBE86}" name="Character" dataDxfId="68"/>
    <tableColumn id="9" xr3:uid="{47C7B830-CC79-46B7-AD58-1B69EE5F126E}" name="Bright State" dataDxfId="67"/>
    <tableColumn id="2" xr3:uid="{B57D2B03-B67F-4215-8FC6-542D87E0ED5D}" name="Shift band" dataDxfId="66"/>
    <tableColumn id="10" xr3:uid="{FAD16C1F-CA9F-4B41-9092-77817EDF3599}" name="Absoluto" dataDxfId="65">
      <calculatedColumnFormula>ABS(Tabela1414[[#This Row],[Shift band]])</calculatedColumnFormula>
    </tableColumn>
    <tableColumn id="3" xr3:uid="{18432E72-A8E6-41A4-AFBC-9A0B0140C3C2}" name="CT" dataDxfId="64"/>
    <tableColumn id="4" xr3:uid="{B0D6D9C0-2D21-4C1D-8567-7FD9CDFAFF2A}" name="σm" dataDxfId="63"/>
    <tableColumn id="5" xr3:uid="{63FF0301-1D50-4598-BE48-CEAA1573AFBA}" name="σm0" dataDxfId="62"/>
    <tableColumn id="6" xr3:uid="{C6DC7C70-7428-4D9E-B09E-0D665D84A194}" name="σR" dataDxfId="61"/>
    <tableColumn id="7" xr3:uid="{42CFC638-819A-4B2E-B3A6-2DA2EF9528EC}" name="σI" dataDxfId="6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65377BF-530E-40DE-9D2E-66F1B022AE57}" name="Tabela1518" displayName="Tabela1518" ref="P25:Y32" totalsRowShown="0" headerRowDxfId="59" dataDxfId="58">
  <autoFilter ref="P25:Y32" xr:uid="{365377BF-530E-40DE-9D2E-66F1B022AE57}"/>
  <sortState xmlns:xlrd2="http://schemas.microsoft.com/office/spreadsheetml/2017/richdata2" ref="P26:Y32">
    <sortCondition ref="U25:U32"/>
  </sortState>
  <tableColumns count="10">
    <tableColumn id="1" xr3:uid="{A5868F7D-5CE6-47F9-BF3A-31D784BEBE5F}" name="R"/>
    <tableColumn id="8" xr3:uid="{565BB050-882D-41A6-B50B-472860138056}" name="Character" dataDxfId="57"/>
    <tableColumn id="9" xr3:uid="{F7DF93E5-0689-450D-972E-981401ECD728}" name="Bright state" dataDxfId="56"/>
    <tableColumn id="2" xr3:uid="{9E2DDD02-84E4-475F-B003-B858780E06FD}" name="Shift band" dataDxfId="55"/>
    <tableColumn id="10" xr3:uid="{10B6549C-1423-4593-ABA9-B239F7B80359}" name="Absolute" dataDxfId="54">
      <calculatedColumnFormula>ABS(Tabela1518[[#This Row],[Shift band]])</calculatedColumnFormula>
    </tableColumn>
    <tableColumn id="3" xr3:uid="{0B37F353-03C6-4CD4-8259-2C345EAC0637}" name="CT" dataDxfId="53"/>
    <tableColumn id="4" xr3:uid="{6C28BD33-EA7E-4B83-8CC2-AA0FF5EBEA54}" name="σm" dataDxfId="52"/>
    <tableColumn id="5" xr3:uid="{A8A3C9D2-4C2E-4F7B-B396-36F08136CB82}" name="σm0" dataDxfId="51"/>
    <tableColumn id="6" xr3:uid="{CC97613C-F8BB-441C-A166-64FBA510777F}" name="σR" dataDxfId="50"/>
    <tableColumn id="7" xr3:uid="{9353F5E6-2312-45EE-B8BF-05043FD35A6E}" name="σI" dataDxfId="4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F8D33A-DE8F-4424-9C13-116D8EA19BAC}" name="Tabela1519" displayName="Tabela1519" ref="P37:Y47" totalsRowShown="0" headerRowDxfId="48" dataDxfId="47">
  <autoFilter ref="P37:Y47" xr:uid="{B7F8D33A-DE8F-4424-9C13-116D8EA19BAC}"/>
  <sortState xmlns:xlrd2="http://schemas.microsoft.com/office/spreadsheetml/2017/richdata2" ref="P38:Y47">
    <sortCondition ref="U37:U47"/>
  </sortState>
  <tableColumns count="10">
    <tableColumn id="1" xr3:uid="{010A765F-12FF-4E36-BE77-42BC0628767A}" name="R"/>
    <tableColumn id="8" xr3:uid="{19464505-4AC0-4F22-B40E-871DB54CDF29}" name="Character" dataDxfId="46"/>
    <tableColumn id="9" xr3:uid="{C641EF52-322E-47E1-A9B7-3FFF3BD97FF5}" name="Bright state" dataDxfId="45"/>
    <tableColumn id="2" xr3:uid="{4586A0B6-1869-4BE3-AC52-A40196ED08AD}" name="Shift band" dataDxfId="44"/>
    <tableColumn id="10" xr3:uid="{6D7F0CE2-0EA9-4974-B5D8-486148C62E03}" name="Absolute" dataDxfId="43">
      <calculatedColumnFormula>ABS(Tabela1519[[#This Row],[Shift band]])</calculatedColumnFormula>
    </tableColumn>
    <tableColumn id="3" xr3:uid="{8DE36EB1-4ED4-493E-9CC9-61B8377C809C}" name="CT" dataDxfId="42"/>
    <tableColumn id="4" xr3:uid="{F4592B12-6C02-41D7-9A89-E475AF2D439E}" name="σm" dataDxfId="41"/>
    <tableColumn id="5" xr3:uid="{CBAF1096-E088-4C2C-9A56-FD3C1F16B522}" name="σm0" dataDxfId="40"/>
    <tableColumn id="6" xr3:uid="{3EFD2781-4E10-45F7-8136-CBF5DF0753BC}" name="σR" dataDxfId="39"/>
    <tableColumn id="7" xr3:uid="{EA0F1D32-5B1A-4F2B-817B-4DE7575BC3A0}" name="σI" dataDxfId="3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C74260-99BF-4475-B257-AAFA3183D333}" name="Tabela11" displayName="Tabela11" ref="B2:F18" totalsRowShown="0" headerRowDxfId="37" dataDxfId="36" tableBorderDxfId="35">
  <autoFilter ref="B2:F18" xr:uid="{3DC74260-99BF-4475-B257-AAFA3183D333}"/>
  <sortState xmlns:xlrd2="http://schemas.microsoft.com/office/spreadsheetml/2017/richdata2" ref="B3:F18">
    <sortCondition ref="B2:B18"/>
  </sortState>
  <tableColumns count="5">
    <tableColumn id="2" xr3:uid="{871897B7-4415-472A-AA53-44AC618B04B6}" name="R" dataDxfId="34"/>
    <tableColumn id="3" xr3:uid="{B682E925-39F7-4B18-B06A-08E8364BB57F}" name="σm" dataDxfId="33"/>
    <tableColumn id="4" xr3:uid="{91BC3B18-BE17-401A-8E3B-B502098F726D}" name="σm0" dataDxfId="32"/>
    <tableColumn id="5" xr3:uid="{932F7A16-2655-4183-B647-DAA2782B5190}" name="σR" dataDxfId="31"/>
    <tableColumn id="6" xr3:uid="{B1D16AF4-0576-439C-A732-0353BB24EFB4}" name="σI" dataDxfId="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21/jp001690w" TargetMode="External"/><Relationship Id="rId2" Type="http://schemas.openxmlformats.org/officeDocument/2006/relationships/hyperlink" Target="https://doi.org/10.1016/0584-8539(77)80143-8" TargetMode="External"/><Relationship Id="rId1" Type="http://schemas.openxmlformats.org/officeDocument/2006/relationships/hyperlink" Target="https://doi.org/10.1021/ja01211a01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E570-61F9-46FF-ACC7-85D75769BD91}">
  <dimension ref="G1:BF31"/>
  <sheetViews>
    <sheetView tabSelected="1" zoomScale="53" zoomScaleNormal="70" workbookViewId="0">
      <selection activeCell="AH3" sqref="AH1:AH1048576"/>
    </sheetView>
  </sheetViews>
  <sheetFormatPr defaultRowHeight="15"/>
  <cols>
    <col min="7" max="7" width="12.28515625" bestFit="1" customWidth="1"/>
    <col min="8" max="8" width="13.42578125" bestFit="1" customWidth="1"/>
    <col min="9" max="9" width="19.42578125" hidden="1" customWidth="1"/>
    <col min="10" max="10" width="12.42578125" customWidth="1"/>
    <col min="11" max="11" width="14.5703125" customWidth="1"/>
    <col min="12" max="12" width="20.42578125" hidden="1" customWidth="1"/>
    <col min="13" max="13" width="26.42578125" hidden="1" customWidth="1"/>
    <col min="14" max="14" width="20.140625" bestFit="1" customWidth="1"/>
    <col min="15" max="15" width="13.85546875" hidden="1" customWidth="1"/>
    <col min="16" max="16" width="14" hidden="1" customWidth="1"/>
    <col min="17" max="17" width="13.28515625" hidden="1" customWidth="1"/>
    <col min="18" max="18" width="19.28515625" hidden="1" customWidth="1"/>
    <col min="19" max="19" width="26.140625" bestFit="1" customWidth="1"/>
    <col min="20" max="20" width="20.140625" bestFit="1" customWidth="1"/>
    <col min="21" max="21" width="19.5703125" bestFit="1" customWidth="1"/>
    <col min="22" max="22" width="29.28515625" bestFit="1" customWidth="1"/>
    <col min="23" max="23" width="29.28515625" customWidth="1"/>
    <col min="24" max="24" width="24.7109375" bestFit="1" customWidth="1"/>
    <col min="25" max="25" width="20.28515625" customWidth="1"/>
    <col min="26" max="26" width="7" customWidth="1"/>
    <col min="27" max="27" width="25" customWidth="1"/>
    <col min="28" max="28" width="14.42578125" customWidth="1"/>
    <col min="33" max="33" width="19" bestFit="1" customWidth="1"/>
  </cols>
  <sheetData>
    <row r="1" spans="7:58" ht="15.75" thickBot="1"/>
    <row r="2" spans="7:58" ht="24.75" thickBot="1">
      <c r="G2" s="24" t="s">
        <v>64</v>
      </c>
      <c r="H2" s="33" t="s">
        <v>93</v>
      </c>
      <c r="I2" s="33" t="s">
        <v>94</v>
      </c>
      <c r="J2" s="33" t="s">
        <v>95</v>
      </c>
      <c r="K2" s="33" t="s">
        <v>96</v>
      </c>
      <c r="L2" s="33" t="s">
        <v>108</v>
      </c>
      <c r="M2" s="33" t="s">
        <v>109</v>
      </c>
      <c r="N2" s="33" t="s">
        <v>110</v>
      </c>
      <c r="O2" s="33" t="s">
        <v>111</v>
      </c>
      <c r="P2" s="24" t="s">
        <v>65</v>
      </c>
      <c r="Q2" s="24" t="s">
        <v>66</v>
      </c>
      <c r="R2" s="24" t="s">
        <v>67</v>
      </c>
      <c r="S2" s="24" t="s">
        <v>68</v>
      </c>
      <c r="T2" s="24" t="s">
        <v>104</v>
      </c>
      <c r="U2" s="24" t="s">
        <v>105</v>
      </c>
      <c r="V2" s="24" t="s">
        <v>106</v>
      </c>
      <c r="W2" s="24" t="s">
        <v>107</v>
      </c>
      <c r="X2" s="24" t="s">
        <v>114</v>
      </c>
      <c r="Y2" s="24" t="s">
        <v>69</v>
      </c>
      <c r="Z2" s="24" t="s">
        <v>113</v>
      </c>
      <c r="AA2" s="24" t="s">
        <v>70</v>
      </c>
      <c r="AB2" s="24" t="s">
        <v>112</v>
      </c>
      <c r="AC2" s="24" t="s">
        <v>71</v>
      </c>
      <c r="AD2" s="62" t="s">
        <v>115</v>
      </c>
      <c r="AE2" s="24" t="s">
        <v>116</v>
      </c>
      <c r="AF2" s="63" t="s">
        <v>117</v>
      </c>
      <c r="AG2" s="24" t="s">
        <v>103</v>
      </c>
      <c r="AH2" s="98" t="s">
        <v>97</v>
      </c>
      <c r="AI2" s="98"/>
      <c r="AJ2" s="98"/>
      <c r="AK2" s="98"/>
      <c r="AL2" s="98"/>
      <c r="AM2" s="98"/>
      <c r="AN2" s="98"/>
      <c r="AO2" s="98"/>
      <c r="AP2" s="98"/>
      <c r="AS2" s="65" t="s">
        <v>64</v>
      </c>
      <c r="AT2" s="66" t="s">
        <v>118</v>
      </c>
      <c r="AU2" s="69" t="s">
        <v>124</v>
      </c>
      <c r="AV2" s="66" t="s">
        <v>121</v>
      </c>
      <c r="AW2" s="69" t="s">
        <v>124</v>
      </c>
      <c r="AX2" s="66" t="s">
        <v>119</v>
      </c>
      <c r="AY2" s="66"/>
      <c r="AZ2" s="66" t="s">
        <v>120</v>
      </c>
      <c r="BA2" s="69" t="s">
        <v>124</v>
      </c>
      <c r="BB2" s="66" t="s">
        <v>122</v>
      </c>
      <c r="BC2" s="69" t="s">
        <v>124</v>
      </c>
      <c r="BD2" s="66" t="s">
        <v>123</v>
      </c>
      <c r="BE2" s="24"/>
      <c r="BF2" s="24"/>
    </row>
    <row r="3" spans="7:58" ht="15.75" thickTop="1">
      <c r="G3" s="74" t="s">
        <v>102</v>
      </c>
      <c r="H3" s="35">
        <v>0.62</v>
      </c>
      <c r="I3" s="35">
        <v>0.78</v>
      </c>
      <c r="J3" s="35">
        <v>0.23</v>
      </c>
      <c r="K3" s="35">
        <v>0.55000000000000004</v>
      </c>
      <c r="L3" s="35">
        <v>0.89</v>
      </c>
      <c r="M3" s="35">
        <v>1.1000000000000001</v>
      </c>
      <c r="N3" s="35">
        <v>0.65</v>
      </c>
      <c r="O3" s="35">
        <v>0.77</v>
      </c>
      <c r="P3" s="24" t="s">
        <v>73</v>
      </c>
      <c r="Q3" s="34" t="s">
        <v>81</v>
      </c>
      <c r="R3" s="24" t="s">
        <v>86</v>
      </c>
      <c r="S3" s="24">
        <v>10.593999999999999</v>
      </c>
      <c r="T3" s="51">
        <v>-9.5754000000000001</v>
      </c>
      <c r="U3" s="52">
        <v>1.0186999999999999</v>
      </c>
      <c r="V3" s="48">
        <v>3.7854399999999999</v>
      </c>
      <c r="W3" s="97">
        <v>4.2965</v>
      </c>
      <c r="X3" s="55">
        <v>4.5229999999999997</v>
      </c>
      <c r="Y3" s="56">
        <f>IFERROR(Tabela2[[#This Row],[Brigther State Band 1]]-4.415,"")</f>
        <v>0.10799999999999965</v>
      </c>
      <c r="Z3" s="55">
        <v>6.5410000000000004</v>
      </c>
      <c r="AA3" s="57">
        <f>IFERROR(Tabela2[[#This Row],[Brigther State Band 2]]-6.086,"")</f>
        <v>0.45500000000000007</v>
      </c>
      <c r="AB3" s="55" t="s">
        <v>79</v>
      </c>
      <c r="AC3" s="57" t="str">
        <f>IFERROR(Tabela2[[#This Row],[Brigther State Band 3]]-7.035,"")</f>
        <v/>
      </c>
      <c r="AD3" s="55">
        <v>4.4755154599999996</v>
      </c>
      <c r="AE3" s="57">
        <v>6.4742268000000003</v>
      </c>
      <c r="AF3" s="56"/>
      <c r="AG3" s="95" t="s">
        <v>102</v>
      </c>
      <c r="AS3" s="67" t="s">
        <v>60</v>
      </c>
      <c r="AT3" s="70">
        <v>4.4323251800000003</v>
      </c>
      <c r="AU3" s="71">
        <f>-AX3+AT3</f>
        <v>0.17819903999999998</v>
      </c>
      <c r="AV3" s="70">
        <v>4.4221817400000001</v>
      </c>
      <c r="AW3" s="71">
        <f>-AX3+AV3</f>
        <v>0.16805559999999975</v>
      </c>
      <c r="AX3" s="70">
        <v>4.2541261400000003</v>
      </c>
      <c r="AY3" s="70"/>
      <c r="AZ3" s="70">
        <v>6.1161518700000004</v>
      </c>
      <c r="BA3" s="71">
        <f>-BD3+AZ3</f>
        <v>0.42667370000000027</v>
      </c>
      <c r="BB3" s="70">
        <v>5.5348082999999999</v>
      </c>
      <c r="BC3" s="71">
        <f>-BD3+BB3</f>
        <v>-0.15466987000000021</v>
      </c>
      <c r="BD3" s="70">
        <v>5.6894781700000001</v>
      </c>
      <c r="BE3" s="24"/>
      <c r="BF3" s="24"/>
    </row>
    <row r="4" spans="7:58">
      <c r="G4" s="24" t="s">
        <v>45</v>
      </c>
      <c r="H4" s="35">
        <v>0.72135685010979211</v>
      </c>
      <c r="I4" s="35">
        <v>0.87461817000021269</v>
      </c>
      <c r="J4" s="35">
        <v>0.2339934126494746</v>
      </c>
      <c r="K4" s="35">
        <v>0.64062475735073809</v>
      </c>
      <c r="L4" s="35">
        <v>1.053948508968426</v>
      </c>
      <c r="M4" s="35">
        <v>1.093978744879089</v>
      </c>
      <c r="N4" s="35">
        <v>0.7282113887256898</v>
      </c>
      <c r="O4" s="35">
        <v>0.77719086448064567</v>
      </c>
      <c r="P4" s="24" t="s">
        <v>90</v>
      </c>
      <c r="Q4" s="34" t="s">
        <v>81</v>
      </c>
      <c r="R4" s="24" t="s">
        <v>86</v>
      </c>
      <c r="S4" s="24">
        <v>10.305</v>
      </c>
      <c r="T4" s="53">
        <v>-9.5652000000000008</v>
      </c>
      <c r="U4" s="54">
        <v>0.73970000000000002</v>
      </c>
      <c r="V4" s="50">
        <v>3.7907700000000002</v>
      </c>
      <c r="W4" s="47">
        <v>4.4988799999999998</v>
      </c>
      <c r="X4" s="55">
        <v>4.4989999999999997</v>
      </c>
      <c r="Y4" s="56">
        <f>IFERROR(Tabela2[[#This Row],[Brigther State Band 1]]-4.415,"")</f>
        <v>8.3999999999999631E-2</v>
      </c>
      <c r="Z4" s="55">
        <v>5.9550000000000001</v>
      </c>
      <c r="AA4" s="57">
        <f>IFERROR(Tabela2[[#This Row],[Brigther State Band 2]]-6.086,"")</f>
        <v>-0.13100000000000023</v>
      </c>
      <c r="AB4" s="55">
        <v>7.6920000000000002</v>
      </c>
      <c r="AC4" s="57">
        <f>IFERROR(Tabela2[[#This Row],[Brigther State Band 3]]-7.035,"")</f>
        <v>0.65700000000000003</v>
      </c>
      <c r="AD4" s="55">
        <v>4.45929983</v>
      </c>
      <c r="AE4" s="57">
        <v>5.9325601399999996</v>
      </c>
      <c r="AF4" s="56">
        <v>7.5865549799999998</v>
      </c>
      <c r="AG4" s="95" t="s">
        <v>45</v>
      </c>
      <c r="AS4" s="68" t="s">
        <v>41</v>
      </c>
      <c r="AT4" s="72">
        <v>4.1264400500000002</v>
      </c>
      <c r="AU4" s="71">
        <f t="shared" ref="AU4:AU5" si="0">-AX4+AT4</f>
        <v>0.27071151000000038</v>
      </c>
      <c r="AV4" s="72">
        <v>4.1381749299999999</v>
      </c>
      <c r="AW4" s="71">
        <f t="shared" ref="AW4:AW5" si="1">-AX4+AV4</f>
        <v>0.28244639000000005</v>
      </c>
      <c r="AX4" s="72">
        <v>3.8557285399999999</v>
      </c>
      <c r="AY4" s="72"/>
      <c r="AZ4" s="72">
        <v>5.3320960099999999</v>
      </c>
      <c r="BA4" s="71">
        <f t="shared" ref="BA4:BA5" si="2">-BD4+AZ4</f>
        <v>0.11816440999999944</v>
      </c>
      <c r="BB4" s="72">
        <v>5.3447424300000002</v>
      </c>
      <c r="BC4" s="71">
        <f t="shared" ref="BC4:BC5" si="3">-BD4+BB4</f>
        <v>0.13081082999999971</v>
      </c>
      <c r="BD4" s="72">
        <v>5.2139316000000004</v>
      </c>
      <c r="BE4" s="24"/>
      <c r="BF4" s="24"/>
    </row>
    <row r="5" spans="7:58">
      <c r="G5" s="24" t="s">
        <v>83</v>
      </c>
      <c r="H5" s="35">
        <v>0.41762429109930205</v>
      </c>
      <c r="I5" s="35">
        <v>0.52545459135354289</v>
      </c>
      <c r="J5" s="35">
        <v>0.10047023204080463</v>
      </c>
      <c r="K5" s="35">
        <v>0.42498435931273826</v>
      </c>
      <c r="L5" s="35">
        <v>0.52044589073694614</v>
      </c>
      <c r="M5" s="35">
        <v>0.78947913051852903</v>
      </c>
      <c r="N5" s="35">
        <v>0.44835161245439986</v>
      </c>
      <c r="O5" s="35">
        <v>0.54226814302082582</v>
      </c>
      <c r="P5" s="24" t="s">
        <v>73</v>
      </c>
      <c r="Q5" s="34" t="s">
        <v>81</v>
      </c>
      <c r="R5" s="24" t="s">
        <v>82</v>
      </c>
      <c r="S5" s="24">
        <v>10.532999999999999</v>
      </c>
      <c r="T5" s="53">
        <v>-9.3276000000000003</v>
      </c>
      <c r="U5" s="54">
        <v>1.2052</v>
      </c>
      <c r="V5" s="49">
        <v>3.7814399999999999</v>
      </c>
      <c r="W5" s="61">
        <v>4.44008</v>
      </c>
      <c r="X5" s="55">
        <v>4.4589999999999996</v>
      </c>
      <c r="Y5" s="56">
        <f>IFERROR(Tabela2[[#This Row],[Brigther State Band 1]]-4.415,"")</f>
        <v>4.3999999999999595E-2</v>
      </c>
      <c r="Z5" s="55">
        <v>6.1289999999999996</v>
      </c>
      <c r="AA5" s="57">
        <f>IFERROR(Tabela2[[#This Row],[Brigther State Band 2]]-6.086,"")</f>
        <v>4.2999999999999261E-2</v>
      </c>
      <c r="AB5" s="55">
        <v>6.923</v>
      </c>
      <c r="AC5" s="57">
        <f>IFERROR(Tabela2[[#This Row],[Brigther State Band 3]]-7.035,"")</f>
        <v>-0.1120000000000001</v>
      </c>
      <c r="AD5" s="55">
        <v>4.4499570400000001</v>
      </c>
      <c r="AE5" s="57">
        <v>6.15034364</v>
      </c>
      <c r="AF5" s="56">
        <v>6.92160653</v>
      </c>
      <c r="AG5" s="95" t="s">
        <v>83</v>
      </c>
      <c r="AS5" s="67" t="s">
        <v>45</v>
      </c>
      <c r="AT5" s="70">
        <v>4.4554239000000004</v>
      </c>
      <c r="AU5" s="71">
        <f t="shared" si="0"/>
        <v>0.18293990000000004</v>
      </c>
      <c r="AV5" s="70">
        <v>4.5933455299999997</v>
      </c>
      <c r="AW5" s="71">
        <f t="shared" si="1"/>
        <v>0.32086152999999928</v>
      </c>
      <c r="AX5" s="73">
        <v>4.2724840000000004</v>
      </c>
      <c r="AY5" s="73"/>
      <c r="AZ5" s="70">
        <v>5.9466290199999996</v>
      </c>
      <c r="BA5" s="71">
        <f t="shared" si="2"/>
        <v>0.38959094999999966</v>
      </c>
      <c r="BB5" s="70">
        <v>5.4730663399999999</v>
      </c>
      <c r="BC5" s="71">
        <f t="shared" si="3"/>
        <v>-8.3971730000000022E-2</v>
      </c>
      <c r="BD5" s="70">
        <v>5.5570380699999999</v>
      </c>
      <c r="BE5" s="24"/>
      <c r="BF5" s="24"/>
    </row>
    <row r="6" spans="7:58">
      <c r="G6" s="24" t="s">
        <v>55</v>
      </c>
      <c r="H6" s="35">
        <v>0.67101758210181195</v>
      </c>
      <c r="I6" s="35">
        <v>0.72911290484096281</v>
      </c>
      <c r="J6" s="35">
        <v>0.13244791121230448</v>
      </c>
      <c r="K6" s="35">
        <v>0.59666499362865832</v>
      </c>
      <c r="L6" s="35">
        <v>0.78523100674688628</v>
      </c>
      <c r="M6" s="35">
        <v>0.97715614674079898</v>
      </c>
      <c r="N6" s="35">
        <v>0.68987663160126977</v>
      </c>
      <c r="O6" s="35">
        <v>0.68201201164241576</v>
      </c>
      <c r="P6" s="24" t="s">
        <v>73</v>
      </c>
      <c r="Q6" s="34" t="s">
        <v>81</v>
      </c>
      <c r="R6" s="24" t="s">
        <v>86</v>
      </c>
      <c r="S6" s="24">
        <v>10.509</v>
      </c>
      <c r="T6" s="53">
        <v>-9.4120000000000008</v>
      </c>
      <c r="U6" s="54">
        <v>1.0975999999999999</v>
      </c>
      <c r="V6" s="49">
        <v>3.7905700000000002</v>
      </c>
      <c r="W6" s="61">
        <v>4.4593299999999996</v>
      </c>
      <c r="X6" s="55">
        <v>4.4589999999999996</v>
      </c>
      <c r="Y6" s="56">
        <f>IFERROR(Tabela2[[#This Row],[Brigther State Band 1]]-4.415,"")</f>
        <v>4.3999999999999595E-2</v>
      </c>
      <c r="Z6" s="55">
        <v>6.492</v>
      </c>
      <c r="AA6" s="57">
        <f>IFERROR(Tabela2[[#This Row],[Brigther State Band 2]]-6.086,"")</f>
        <v>0.40599999999999969</v>
      </c>
      <c r="AB6" s="55">
        <v>7.96</v>
      </c>
      <c r="AC6" s="57">
        <f>IFERROR(Tabela2[[#This Row],[Brigther State Band 3]]-7.035,"")</f>
        <v>0.92499999999999982</v>
      </c>
      <c r="AD6" s="55">
        <v>4.4371778400000004</v>
      </c>
      <c r="AE6" s="57">
        <v>6.2938144300000003</v>
      </c>
      <c r="AF6" s="56">
        <v>7.9368556699999999</v>
      </c>
      <c r="AG6" s="95" t="s">
        <v>55</v>
      </c>
      <c r="AS6" s="2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24"/>
      <c r="BF6" s="24"/>
    </row>
    <row r="7" spans="7:58">
      <c r="G7" s="24" t="s">
        <v>60</v>
      </c>
      <c r="H7" s="35">
        <v>3.4107489897651999E-2</v>
      </c>
      <c r="I7" s="35">
        <v>5.5998429197922903E-2</v>
      </c>
      <c r="J7" s="35">
        <v>-1.6734237341515301E-2</v>
      </c>
      <c r="K7" s="35">
        <v>7.2732666539438204E-2</v>
      </c>
      <c r="L7" s="35">
        <v>-9.2763638521043801E-2</v>
      </c>
      <c r="M7" s="35">
        <v>0.25494651692764903</v>
      </c>
      <c r="N7" s="35">
        <v>4.8636124473199802E-2</v>
      </c>
      <c r="O7" s="35">
        <v>6.2283153930645797E-2</v>
      </c>
      <c r="P7" s="24" t="s">
        <v>79</v>
      </c>
      <c r="Q7" s="24" t="s">
        <v>79</v>
      </c>
      <c r="R7" s="24" t="s">
        <v>79</v>
      </c>
      <c r="S7" s="24">
        <v>10.416</v>
      </c>
      <c r="T7" s="53">
        <v>-8.9071999999999996</v>
      </c>
      <c r="U7" s="54">
        <v>1.5088999999999999</v>
      </c>
      <c r="V7" s="49">
        <v>3.76769</v>
      </c>
      <c r="W7" s="77">
        <v>4.4150099999999997</v>
      </c>
      <c r="X7" s="55">
        <v>4.415</v>
      </c>
      <c r="Y7" s="56">
        <f>IFERROR(Tabela2[[#This Row],[Brigther State Band 1]]-4.415,"")</f>
        <v>0</v>
      </c>
      <c r="Z7" s="55">
        <v>6.0860000000000003</v>
      </c>
      <c r="AA7" s="57">
        <f>IFERROR(Tabela2[[#This Row],[Brigther State Band 2]]-6.086,"")</f>
        <v>0</v>
      </c>
      <c r="AB7" s="55">
        <v>7.0350000000000001</v>
      </c>
      <c r="AC7" s="57">
        <f>IFERROR(Tabela2[[#This Row],[Brigther State Band 3]]-7.035,"")</f>
        <v>0</v>
      </c>
      <c r="AD7" s="55">
        <v>4.4111898600000004</v>
      </c>
      <c r="AE7" s="57">
        <v>6.1004080800000002</v>
      </c>
      <c r="AF7" s="56">
        <v>7.0399484499999998</v>
      </c>
      <c r="AG7" s="24" t="s">
        <v>60</v>
      </c>
    </row>
    <row r="8" spans="7:58">
      <c r="G8" s="24" t="s">
        <v>54</v>
      </c>
      <c r="H8" s="35">
        <v>0.402577339113732</v>
      </c>
      <c r="I8" s="35">
        <v>0.16749524666030283</v>
      </c>
      <c r="J8" s="35">
        <v>-0.3958517412319954</v>
      </c>
      <c r="K8" s="35">
        <v>0.5633469878922982</v>
      </c>
      <c r="L8" s="35">
        <v>-0.24144064853566394</v>
      </c>
      <c r="M8" s="35">
        <v>0.13688200129393899</v>
      </c>
      <c r="N8" s="35">
        <v>0.4075194690395198</v>
      </c>
      <c r="O8" s="35">
        <v>0.25837816569930566</v>
      </c>
      <c r="P8" s="24" t="s">
        <v>73</v>
      </c>
      <c r="Q8" s="34" t="s">
        <v>74</v>
      </c>
      <c r="R8" s="24" t="s">
        <v>75</v>
      </c>
      <c r="S8" s="24">
        <v>10.372999999999999</v>
      </c>
      <c r="T8" s="53">
        <v>-9.1015999999999995</v>
      </c>
      <c r="U8" s="54">
        <v>1.2716000000000001</v>
      </c>
      <c r="V8" s="49">
        <v>3.7697699999999998</v>
      </c>
      <c r="W8" s="61">
        <v>4.3765799999999997</v>
      </c>
      <c r="X8" s="55">
        <v>4.3769999999999998</v>
      </c>
      <c r="Y8" s="56">
        <f>IFERROR(Tabela2[[#This Row],[Brigther State Band 1]]-4.415,"")</f>
        <v>-3.8000000000000256E-2</v>
      </c>
      <c r="Z8" s="55">
        <v>6.0679999999999996</v>
      </c>
      <c r="AA8" s="57">
        <f>IFERROR(Tabela2[[#This Row],[Brigther State Band 2]]-6.086,"")</f>
        <v>-1.8000000000000682E-2</v>
      </c>
      <c r="AB8" s="55">
        <v>7.0170000000000003</v>
      </c>
      <c r="AC8" s="57">
        <f>IFERROR(Tabela2[[#This Row],[Brigther State Band 3]]-7.035,"")</f>
        <v>-1.7999999999999794E-2</v>
      </c>
      <c r="AD8" s="55">
        <v>4.3748926099999998</v>
      </c>
      <c r="AE8" s="57">
        <v>6.07667526</v>
      </c>
      <c r="AF8" s="56">
        <v>7.0162156400000004</v>
      </c>
      <c r="AG8" s="8" t="s">
        <v>54</v>
      </c>
    </row>
    <row r="9" spans="7:58">
      <c r="G9" s="74" t="s">
        <v>56</v>
      </c>
      <c r="H9" s="35">
        <v>-1.8044257938727996E-2</v>
      </c>
      <c r="I9" s="35">
        <v>-9.3361173671927158E-2</v>
      </c>
      <c r="J9" s="35">
        <v>-0.15245730111093542</v>
      </c>
      <c r="K9" s="35">
        <v>5.9096127439008245E-2</v>
      </c>
      <c r="L9" s="35">
        <v>-0.35026716771622379</v>
      </c>
      <c r="M9" s="35">
        <v>-5.925335420371056E-3</v>
      </c>
      <c r="N9" s="35">
        <v>-2.1576220741750172E-2</v>
      </c>
      <c r="O9" s="35">
        <v>-9.1866122160604288E-2</v>
      </c>
      <c r="P9" s="24" t="s">
        <v>76</v>
      </c>
      <c r="Q9" s="34" t="s">
        <v>77</v>
      </c>
      <c r="R9" s="24" t="s">
        <v>84</v>
      </c>
      <c r="S9" s="24">
        <v>10.224</v>
      </c>
      <c r="T9" s="53">
        <v>-8.7489000000000008</v>
      </c>
      <c r="U9" s="54">
        <v>1.4750000000000001</v>
      </c>
      <c r="V9" s="49">
        <v>3.75949</v>
      </c>
      <c r="W9" s="61">
        <v>4.3637600000000001</v>
      </c>
      <c r="X9" s="55">
        <v>4.3639999999999999</v>
      </c>
      <c r="Y9" s="56">
        <f>IFERROR(Tabela2[[#This Row],[Brigther State Band 1]]-4.415,"")</f>
        <v>-5.1000000000000156E-2</v>
      </c>
      <c r="Z9" s="55">
        <v>6.0419999999999998</v>
      </c>
      <c r="AA9" s="57">
        <f>IFERROR(Tabela2[[#This Row],[Brigther State Band 2]]-6.086,"")</f>
        <v>-4.4000000000000483E-2</v>
      </c>
      <c r="AB9" s="55">
        <v>6.9530000000000003</v>
      </c>
      <c r="AC9" s="57">
        <f>IFERROR(Tabela2[[#This Row],[Brigther State Band 3]]-7.035,"")</f>
        <v>-8.1999999999999851E-2</v>
      </c>
      <c r="AD9" s="55">
        <v>4.3637242299999999</v>
      </c>
      <c r="AE9" s="57">
        <v>6.0515463900000004</v>
      </c>
      <c r="AF9" s="56">
        <v>6.9464132300000001</v>
      </c>
      <c r="AG9" s="8" t="s">
        <v>56</v>
      </c>
    </row>
    <row r="10" spans="7:58">
      <c r="G10" s="74" t="s">
        <v>87</v>
      </c>
      <c r="H10" s="35">
        <v>0.38</v>
      </c>
      <c r="I10" s="35">
        <v>0.54</v>
      </c>
      <c r="J10" s="35">
        <v>0.25</v>
      </c>
      <c r="K10" s="35">
        <v>0.28000000000000003</v>
      </c>
      <c r="L10" s="35">
        <v>0.67</v>
      </c>
      <c r="M10" s="35">
        <v>0.81</v>
      </c>
      <c r="N10" s="35">
        <v>0.38</v>
      </c>
      <c r="O10" s="35">
        <v>0.45</v>
      </c>
      <c r="P10" s="24" t="s">
        <v>73</v>
      </c>
      <c r="Q10" s="34" t="s">
        <v>81</v>
      </c>
      <c r="R10" s="24" t="s">
        <v>86</v>
      </c>
      <c r="S10" s="24">
        <v>10.381</v>
      </c>
      <c r="T10" s="53">
        <v>-9.0587</v>
      </c>
      <c r="U10" s="54">
        <v>1.3218000000000001</v>
      </c>
      <c r="V10" s="49">
        <v>3.7883200000000001</v>
      </c>
      <c r="W10" s="61">
        <v>4.3539700000000003</v>
      </c>
      <c r="X10" s="55">
        <v>4.3540000000000001</v>
      </c>
      <c r="Y10" s="56">
        <f>IFERROR(Tabela2[[#This Row],[Brigther State Band 1]]-4.415,"")</f>
        <v>-6.0999999999999943E-2</v>
      </c>
      <c r="Z10" s="55">
        <v>6.2779999999999996</v>
      </c>
      <c r="AA10" s="57">
        <f>IFERROR(Tabela2[[#This Row],[Brigther State Band 2]]-6.086,"")</f>
        <v>0.19199999999999928</v>
      </c>
      <c r="AB10" s="55">
        <v>7.8380000000000001</v>
      </c>
      <c r="AC10" s="57">
        <f>IFERROR(Tabela2[[#This Row],[Brigther State Band 3]]-7.035,"")</f>
        <v>0.80299999999999994</v>
      </c>
      <c r="AD10" s="55">
        <v>4.3201094400000004</v>
      </c>
      <c r="AE10" s="57">
        <v>6.1751025999999998</v>
      </c>
      <c r="AF10" s="56">
        <v>7.7163702699999996</v>
      </c>
      <c r="AG10" s="95" t="s">
        <v>87</v>
      </c>
      <c r="AH10" s="98" t="s">
        <v>157</v>
      </c>
      <c r="AI10" s="98"/>
      <c r="AJ10" s="98"/>
      <c r="AK10" s="98"/>
      <c r="AL10" s="98"/>
      <c r="AM10" s="98"/>
      <c r="AN10" s="98"/>
      <c r="AO10" s="98"/>
      <c r="AP10" s="98"/>
    </row>
    <row r="11" spans="7:58">
      <c r="G11" s="74" t="s">
        <v>80</v>
      </c>
      <c r="H11" s="35">
        <v>0.32</v>
      </c>
      <c r="I11" s="35">
        <v>0.44</v>
      </c>
      <c r="J11" s="35">
        <v>0.1</v>
      </c>
      <c r="K11" s="35">
        <v>0.34</v>
      </c>
      <c r="L11" s="35">
        <v>0.41</v>
      </c>
      <c r="M11" s="35">
        <v>0.66</v>
      </c>
      <c r="N11" s="35">
        <v>0.35</v>
      </c>
      <c r="O11" s="35">
        <v>0.45</v>
      </c>
      <c r="P11" s="24" t="s">
        <v>73</v>
      </c>
      <c r="Q11" s="34" t="s">
        <v>81</v>
      </c>
      <c r="R11" s="24" t="s">
        <v>82</v>
      </c>
      <c r="S11" s="24">
        <v>10.285</v>
      </c>
      <c r="T11" s="53">
        <v>-9.1388999999999996</v>
      </c>
      <c r="U11" s="54">
        <v>1.1464000000000001</v>
      </c>
      <c r="V11" s="49">
        <v>3.7759299999999998</v>
      </c>
      <c r="W11" s="61">
        <v>4.3398300000000001</v>
      </c>
      <c r="X11" s="55">
        <v>4.34</v>
      </c>
      <c r="Y11" s="56">
        <f>IFERROR(Tabela2[[#This Row],[Brigther State Band 1]]-4.415,"")</f>
        <v>-7.5000000000000178E-2</v>
      </c>
      <c r="Z11" s="55">
        <v>6.4240000000000004</v>
      </c>
      <c r="AA11" s="57">
        <f>IFERROR(Tabela2[[#This Row],[Brigther State Band 2]]-6.086,"")</f>
        <v>0.33800000000000008</v>
      </c>
      <c r="AB11" s="55" t="s">
        <v>79</v>
      </c>
      <c r="AC11" s="57" t="str">
        <f>IFERROR(Tabela2[[#This Row],[Brigther State Band 3]]-7.035,"")</f>
        <v/>
      </c>
      <c r="AD11" s="55">
        <v>4.3467852300000001</v>
      </c>
      <c r="AE11" s="57">
        <v>6.25649795</v>
      </c>
      <c r="AF11" s="56"/>
      <c r="AG11" s="95" t="s">
        <v>80</v>
      </c>
    </row>
    <row r="12" spans="7:58">
      <c r="G12" s="24" t="s">
        <v>85</v>
      </c>
      <c r="H12" s="35">
        <v>0.37867314141471198</v>
      </c>
      <c r="I12" s="35">
        <v>0.25182539286034289</v>
      </c>
      <c r="J12" s="35">
        <v>-0.22414202160053537</v>
      </c>
      <c r="K12" s="35">
        <v>0.47596741446087826</v>
      </c>
      <c r="L12" s="35">
        <v>-3.629932405241388E-2</v>
      </c>
      <c r="M12" s="35">
        <v>0.36052702326992903</v>
      </c>
      <c r="N12" s="35">
        <v>0.40000884550814986</v>
      </c>
      <c r="O12" s="35">
        <v>0.33279081283110579</v>
      </c>
      <c r="P12" s="24" t="s">
        <v>73</v>
      </c>
      <c r="Q12" s="34" t="s">
        <v>74</v>
      </c>
      <c r="R12" s="24" t="s">
        <v>75</v>
      </c>
      <c r="S12" s="24">
        <v>10.334</v>
      </c>
      <c r="T12" s="53">
        <v>-9.0396000000000001</v>
      </c>
      <c r="U12" s="54">
        <v>1.2943</v>
      </c>
      <c r="V12" s="49">
        <v>3.7738499999999999</v>
      </c>
      <c r="W12" s="61">
        <v>4.33596</v>
      </c>
      <c r="X12" s="55">
        <v>4.3360000000000003</v>
      </c>
      <c r="Y12" s="56">
        <f>IFERROR(Tabela2[[#This Row],[Brigther State Band 1]]-4.415,"")</f>
        <v>-7.8999999999999737E-2</v>
      </c>
      <c r="Z12" s="55">
        <v>6.0179999999999998</v>
      </c>
      <c r="AA12" s="57">
        <f>IFERROR(Tabela2[[#This Row],[Brigther State Band 2]]-6.086,"")</f>
        <v>-6.8000000000000504E-2</v>
      </c>
      <c r="AB12" s="55">
        <v>6.6879999999999997</v>
      </c>
      <c r="AC12" s="57">
        <f>IFERROR(Tabela2[[#This Row],[Brigther State Band 3]]-7.035,"")</f>
        <v>-0.34700000000000042</v>
      </c>
      <c r="AD12" s="55">
        <v>4.3483676999999998</v>
      </c>
      <c r="AE12" s="57">
        <v>6.0923539499999997</v>
      </c>
      <c r="AF12" s="56">
        <v>6.6659794000000003</v>
      </c>
      <c r="AG12" s="8" t="s">
        <v>85</v>
      </c>
    </row>
    <row r="13" spans="7:58">
      <c r="G13" s="24" t="s">
        <v>72</v>
      </c>
      <c r="H13" s="35">
        <v>0.38281220991450199</v>
      </c>
      <c r="I13" s="35">
        <v>0.28025790174430293</v>
      </c>
      <c r="J13" s="35">
        <v>-0.19165833541102534</v>
      </c>
      <c r="K13" s="35">
        <v>0.47191623715532827</v>
      </c>
      <c r="L13" s="35">
        <v>1.3882554723756163E-2</v>
      </c>
      <c r="M13" s="35">
        <v>0.42020058715930902</v>
      </c>
      <c r="N13" s="35">
        <v>0.40991640951550989</v>
      </c>
      <c r="O13" s="35">
        <v>0.36551226812755577</v>
      </c>
      <c r="P13" s="24" t="s">
        <v>73</v>
      </c>
      <c r="Q13" s="34" t="s">
        <v>74</v>
      </c>
      <c r="R13" s="24" t="s">
        <v>75</v>
      </c>
      <c r="S13" s="24">
        <v>10.254</v>
      </c>
      <c r="T13" s="53">
        <v>-9.0394000000000005</v>
      </c>
      <c r="U13" s="83">
        <v>1.2145999999999999</v>
      </c>
      <c r="V13" s="49">
        <v>3.77312</v>
      </c>
      <c r="W13" s="61">
        <v>4.3201499999999999</v>
      </c>
      <c r="X13" s="55">
        <v>4.32</v>
      </c>
      <c r="Y13" s="56">
        <f>IFERROR(Tabela2[[#This Row],[Brigther State Band 1]]-4.415,"")</f>
        <v>-9.4999999999999751E-2</v>
      </c>
      <c r="Z13" s="55">
        <v>5.9930000000000003</v>
      </c>
      <c r="AA13" s="57">
        <f>IFERROR(Tabela2[[#This Row],[Brigther State Band 2]]-6.086,"")</f>
        <v>-9.2999999999999972E-2</v>
      </c>
      <c r="AB13" s="55">
        <v>6.5449999999999999</v>
      </c>
      <c r="AC13" s="57">
        <f>IFERROR(Tabela2[[#This Row],[Brigther State Band 3]]-7.035,"")</f>
        <v>-0.49000000000000021</v>
      </c>
      <c r="AD13" s="55">
        <v>4.3505154599999996</v>
      </c>
      <c r="AE13" s="57">
        <v>6.2512886600000002</v>
      </c>
      <c r="AF13" s="56"/>
      <c r="AG13" s="8" t="s">
        <v>72</v>
      </c>
    </row>
    <row r="14" spans="7:58">
      <c r="G14" s="24" t="s">
        <v>57</v>
      </c>
      <c r="H14" s="35">
        <v>0.32990577994686204</v>
      </c>
      <c r="I14" s="35">
        <v>0.29458703622315296</v>
      </c>
      <c r="J14" s="35">
        <v>-1.3270006450035288E-2</v>
      </c>
      <c r="K14" s="35">
        <v>0.30785704267318825</v>
      </c>
      <c r="L14" s="35">
        <v>0.19645597495343614</v>
      </c>
      <c r="M14" s="35">
        <v>0.47105426194581901</v>
      </c>
      <c r="N14" s="35">
        <v>0.33521136809071983</v>
      </c>
      <c r="O14" s="35">
        <v>0.25757016622260581</v>
      </c>
      <c r="P14" s="24" t="s">
        <v>76</v>
      </c>
      <c r="Q14" s="34" t="s">
        <v>77</v>
      </c>
      <c r="R14" s="24" t="s">
        <v>78</v>
      </c>
      <c r="S14" s="24">
        <v>10.201000000000001</v>
      </c>
      <c r="T14" s="53">
        <v>-8.7481000000000009</v>
      </c>
      <c r="U14" s="54">
        <v>1.4524999999999999</v>
      </c>
      <c r="V14" s="50">
        <v>3.7765399999999998</v>
      </c>
      <c r="W14" s="47">
        <v>4.29061</v>
      </c>
      <c r="X14" s="55">
        <v>4.2910000000000004</v>
      </c>
      <c r="Y14" s="56">
        <f>IFERROR(Tabela2[[#This Row],[Brigther State Band 1]]-4.415,"")</f>
        <v>-0.12399999999999967</v>
      </c>
      <c r="Z14" s="55">
        <v>5.9029999999999996</v>
      </c>
      <c r="AA14" s="57">
        <f>IFERROR(Tabela2[[#This Row],[Brigther State Band 2]]-6.086,"")</f>
        <v>-0.18300000000000072</v>
      </c>
      <c r="AB14" s="55">
        <v>6.3019999999999996</v>
      </c>
      <c r="AC14" s="57">
        <f>IFERROR(Tabela2[[#This Row],[Brigther State Band 3]]-7.035,"")</f>
        <v>-0.73300000000000054</v>
      </c>
      <c r="AD14" s="55">
        <v>4.3105670099999998</v>
      </c>
      <c r="AE14" s="57">
        <v>6.0734536099999996</v>
      </c>
      <c r="AF14" s="56"/>
      <c r="AG14" s="8" t="s">
        <v>57</v>
      </c>
    </row>
    <row r="15" spans="7:58">
      <c r="G15" s="24" t="s">
        <v>58</v>
      </c>
      <c r="H15" s="35">
        <v>6.7967859440272005E-2</v>
      </c>
      <c r="I15" s="35">
        <v>1.2571553762402939E-2</v>
      </c>
      <c r="J15" s="35">
        <v>-9.8767444385375297E-2</v>
      </c>
      <c r="K15" s="35">
        <v>0.11133899814777823</v>
      </c>
      <c r="L15" s="35">
        <v>-0.18664868495649373</v>
      </c>
      <c r="M15" s="35">
        <v>0.13913302901070906</v>
      </c>
      <c r="N15" s="35">
        <v>6.8122079330809826E-2</v>
      </c>
      <c r="O15" s="35">
        <v>2.0048093049957819E-3</v>
      </c>
      <c r="P15" s="24" t="s">
        <v>76</v>
      </c>
      <c r="Q15" s="34" t="s">
        <v>77</v>
      </c>
      <c r="R15" s="24" t="s">
        <v>78</v>
      </c>
      <c r="S15" s="24">
        <v>10.1</v>
      </c>
      <c r="T15" s="53">
        <v>-8.5866000000000007</v>
      </c>
      <c r="U15" s="54">
        <v>1.5135000000000001</v>
      </c>
      <c r="V15" s="49">
        <v>3.75847</v>
      </c>
      <c r="W15" s="61">
        <v>4.2713299999999998</v>
      </c>
      <c r="X15" s="55">
        <v>4.2709999999999999</v>
      </c>
      <c r="Y15" s="56">
        <f>IFERROR(Tabela2[[#This Row],[Brigther State Band 1]]-4.415,"")</f>
        <v>-0.14400000000000013</v>
      </c>
      <c r="Z15" s="55">
        <v>5.3090000000000002</v>
      </c>
      <c r="AA15" s="57">
        <f>IFERROR(Tabela2[[#This Row],[Brigther State Band 2]]-6.086,"")</f>
        <v>-0.77700000000000014</v>
      </c>
      <c r="AB15" s="55">
        <v>6.109</v>
      </c>
      <c r="AC15" s="57">
        <f>IFERROR(Tabela2[[#This Row],[Brigther State Band 3]]-7.035,"")</f>
        <v>-0.92600000000000016</v>
      </c>
      <c r="AD15" s="55">
        <v>4.2849012000000002</v>
      </c>
      <c r="AE15" s="64">
        <v>5.3740335100000003</v>
      </c>
      <c r="AF15" s="56">
        <v>6.0225515500000002</v>
      </c>
      <c r="AG15" s="8" t="s">
        <v>58</v>
      </c>
      <c r="AH15" s="98" t="s">
        <v>158</v>
      </c>
      <c r="AI15" s="98"/>
      <c r="AJ15" s="98"/>
      <c r="AK15" s="98"/>
      <c r="AL15" s="98"/>
      <c r="AM15" s="98"/>
      <c r="AN15" s="98"/>
      <c r="AO15" s="98"/>
      <c r="AP15" s="98"/>
    </row>
    <row r="16" spans="7:58">
      <c r="G16" s="24" t="s">
        <v>41</v>
      </c>
      <c r="H16" s="35">
        <v>-0.110470097080678</v>
      </c>
      <c r="I16" s="35">
        <v>-0.57538019296420706</v>
      </c>
      <c r="J16" s="35">
        <v>-0.75713399338016529</v>
      </c>
      <c r="K16" s="35">
        <v>0.18175380041595823</v>
      </c>
      <c r="L16" s="35">
        <v>-1.3941451903187241</v>
      </c>
      <c r="M16" s="35">
        <v>-0.65895561003048098</v>
      </c>
      <c r="N16" s="35">
        <v>-9.4961855844600193E-2</v>
      </c>
      <c r="O16" s="35">
        <v>-0.33658138225302436</v>
      </c>
      <c r="P16" s="24" t="s">
        <v>88</v>
      </c>
      <c r="Q16" s="34" t="s">
        <v>89</v>
      </c>
      <c r="R16" s="24" t="s">
        <v>84</v>
      </c>
      <c r="S16" s="24">
        <v>9.9879999999999995</v>
      </c>
      <c r="T16" s="53">
        <v>-8.5050000000000008</v>
      </c>
      <c r="U16" s="54">
        <v>1.4835</v>
      </c>
      <c r="V16" s="49">
        <v>3.75468</v>
      </c>
      <c r="W16" s="61">
        <v>4.1115000000000004</v>
      </c>
      <c r="X16" s="55">
        <v>4.1120000000000001</v>
      </c>
      <c r="Y16" s="56">
        <f>IFERROR(Tabela2[[#This Row],[Brigther State Band 1]]-4.415,"")</f>
        <v>-0.30299999999999994</v>
      </c>
      <c r="Z16" s="55">
        <v>5.3579999999999997</v>
      </c>
      <c r="AA16" s="57">
        <f>IFERROR(Tabela2[[#This Row],[Brigther State Band 2]]-6.086,"")</f>
        <v>-0.72800000000000065</v>
      </c>
      <c r="AB16" s="55">
        <v>5.9729999999999999</v>
      </c>
      <c r="AC16" s="57">
        <f>IFERROR(Tabela2[[#This Row],[Brigther State Band 3]]-7.035,"")</f>
        <v>-1.0620000000000003</v>
      </c>
      <c r="AD16" s="55">
        <v>4.1604381400000001</v>
      </c>
      <c r="AE16" s="64">
        <v>5.3541666699999997</v>
      </c>
      <c r="AF16" s="56">
        <v>6.0803264600000002</v>
      </c>
      <c r="AG16" s="8" t="s">
        <v>41</v>
      </c>
    </row>
    <row r="17" spans="7:33">
      <c r="G17" s="24" t="s">
        <v>52</v>
      </c>
      <c r="H17" s="35">
        <v>0.141522985516632</v>
      </c>
      <c r="I17" s="35">
        <v>-0.22742704125472712</v>
      </c>
      <c r="J17" s="35">
        <v>-0.59575382127938536</v>
      </c>
      <c r="K17" s="35">
        <v>0.3683267800246583</v>
      </c>
      <c r="L17" s="35">
        <v>-0.90360714711465373</v>
      </c>
      <c r="M17" s="35">
        <v>-0.27062284481533094</v>
      </c>
      <c r="N17" s="35">
        <v>0.13578387641452982</v>
      </c>
      <c r="O17" s="35">
        <v>-1.640195173038432E-2</v>
      </c>
      <c r="P17" s="24" t="s">
        <v>88</v>
      </c>
      <c r="Q17" s="34" t="s">
        <v>89</v>
      </c>
      <c r="R17" s="24" t="s">
        <v>91</v>
      </c>
      <c r="S17" s="24">
        <v>9.9190000000000005</v>
      </c>
      <c r="T17" s="47">
        <v>-8.6191999999999993</v>
      </c>
      <c r="U17" s="54">
        <v>1.3002</v>
      </c>
      <c r="V17" s="49">
        <v>3.7600899999999999</v>
      </c>
      <c r="W17" s="61">
        <v>4.11104</v>
      </c>
      <c r="X17" s="55">
        <v>4.1109999999999998</v>
      </c>
      <c r="Y17" s="56">
        <f>IFERROR(Tabela2[[#This Row],[Brigther State Band 1]]-4.415,"")</f>
        <v>-0.30400000000000027</v>
      </c>
      <c r="Z17" s="55">
        <v>5.9859999999999998</v>
      </c>
      <c r="AA17" s="57">
        <f>IFERROR(Tabela2[[#This Row],[Brigther State Band 2]]-6.086,"")</f>
        <v>-0.10000000000000053</v>
      </c>
      <c r="AB17" s="55">
        <v>6.7309999999999999</v>
      </c>
      <c r="AC17" s="57">
        <f>IFERROR(Tabela2[[#This Row],[Brigther State Band 3]]-7.035,"")</f>
        <v>-0.30400000000000027</v>
      </c>
      <c r="AD17" s="55">
        <v>4.1213487999999998</v>
      </c>
      <c r="AE17" s="57">
        <v>6.0607816999999997</v>
      </c>
      <c r="AF17" s="56">
        <v>6.6801975899999997</v>
      </c>
      <c r="AG17" s="8" t="s">
        <v>52</v>
      </c>
    </row>
    <row r="18" spans="7:33">
      <c r="G18" s="24" t="s">
        <v>53</v>
      </c>
      <c r="H18" s="35">
        <v>6.182024038949202E-2</v>
      </c>
      <c r="I18" s="35">
        <v>-0.28742815219869711</v>
      </c>
      <c r="J18" s="35">
        <v>-0.55778829392107521</v>
      </c>
      <c r="K18" s="35">
        <v>0.27036014172237816</v>
      </c>
      <c r="L18" s="35">
        <v>-0.91147364231654371</v>
      </c>
      <c r="M18" s="35">
        <v>-0.3567081848485209</v>
      </c>
      <c r="N18" s="35">
        <v>4.5147969900149854E-2</v>
      </c>
      <c r="O18" s="35">
        <v>-0.1505307024965343</v>
      </c>
      <c r="P18" s="24" t="s">
        <v>88</v>
      </c>
      <c r="Q18" s="34" t="s">
        <v>89</v>
      </c>
      <c r="R18" s="24" t="s">
        <v>91</v>
      </c>
      <c r="S18" s="24">
        <v>9.9489999999999998</v>
      </c>
      <c r="T18" s="59">
        <v>-8.4871999999999996</v>
      </c>
      <c r="U18" s="60">
        <v>1.4615</v>
      </c>
      <c r="V18" s="96">
        <v>3.7535699999999999</v>
      </c>
      <c r="W18" s="47">
        <v>4.0456799999999999</v>
      </c>
      <c r="X18" s="55">
        <v>4.0460000000000003</v>
      </c>
      <c r="Y18" s="56">
        <f>IFERROR(Tabela2[[#This Row],[Brigther State Band 1]]-4.415,"")</f>
        <v>-0.36899999999999977</v>
      </c>
      <c r="Z18" s="55">
        <v>5.9560000000000004</v>
      </c>
      <c r="AA18" s="57">
        <f>IFERROR(Tabela2[[#This Row],[Brigther State Band 2]]-6.086,"")</f>
        <v>-0.12999999999999989</v>
      </c>
      <c r="AB18" s="55">
        <v>6.6820000000000004</v>
      </c>
      <c r="AC18" s="57">
        <f>IFERROR(Tabela2[[#This Row],[Brigther State Band 3]]-7.035,"")</f>
        <v>-0.35299999999999976</v>
      </c>
      <c r="AD18" s="55">
        <v>4.0386597899999996</v>
      </c>
      <c r="AE18" s="57">
        <v>6.0231958800000003</v>
      </c>
      <c r="AF18" s="56">
        <v>6.6230670099999998</v>
      </c>
      <c r="AG18" s="8" t="s">
        <v>53</v>
      </c>
    </row>
    <row r="19" spans="7:33">
      <c r="K19" s="24"/>
      <c r="L19" s="24"/>
      <c r="M19" s="24"/>
      <c r="N19" s="24"/>
      <c r="O19" s="24"/>
      <c r="P19" s="24"/>
      <c r="X19" s="58"/>
      <c r="Y19" s="58"/>
      <c r="Z19" s="58"/>
      <c r="AA19" s="58"/>
      <c r="AB19" s="58"/>
      <c r="AC19" s="58"/>
      <c r="AD19" s="57"/>
      <c r="AE19" s="57"/>
      <c r="AF19" s="57"/>
    </row>
    <row r="20" spans="7:33">
      <c r="K20" s="24"/>
      <c r="L20" s="24"/>
      <c r="M20" s="24"/>
      <c r="N20" s="24"/>
      <c r="O20" s="24"/>
      <c r="P20" s="24"/>
    </row>
    <row r="21" spans="7:33"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AA21" s="122" t="s">
        <v>159</v>
      </c>
      <c r="AB21" s="122"/>
      <c r="AC21" s="122"/>
      <c r="AD21" s="122"/>
      <c r="AE21" s="122"/>
      <c r="AF21" s="122"/>
    </row>
    <row r="22" spans="7:33">
      <c r="AA22" s="123" t="s">
        <v>154</v>
      </c>
      <c r="AB22" s="123"/>
      <c r="AC22" s="123"/>
      <c r="AD22" s="123"/>
      <c r="AE22" s="123" t="s">
        <v>155</v>
      </c>
      <c r="AF22" s="123"/>
    </row>
    <row r="23" spans="7:33">
      <c r="AA23" s="123" t="s">
        <v>152</v>
      </c>
      <c r="AB23" s="123">
        <v>-6.0999999999999999E-2</v>
      </c>
      <c r="AC23" s="123"/>
      <c r="AD23" s="123"/>
      <c r="AE23" s="123" t="s">
        <v>156</v>
      </c>
      <c r="AF23" s="123">
        <v>-0.13100000000000001</v>
      </c>
    </row>
    <row r="24" spans="7:33">
      <c r="AA24" s="123" t="s">
        <v>153</v>
      </c>
      <c r="AB24" s="123">
        <v>-7.4999999999999997E-2</v>
      </c>
      <c r="AC24" s="123"/>
      <c r="AD24" s="123"/>
      <c r="AE24" s="123"/>
      <c r="AF24" s="123"/>
    </row>
    <row r="27" spans="7:33">
      <c r="H27" s="28"/>
      <c r="I27" s="28"/>
      <c r="J27" s="28"/>
      <c r="K27" s="28"/>
      <c r="L27" s="28"/>
      <c r="M27" s="28"/>
      <c r="N27" s="28"/>
      <c r="O27" s="28"/>
      <c r="P27" s="28"/>
    </row>
    <row r="28" spans="7:33">
      <c r="H28" s="28"/>
      <c r="I28" s="28"/>
      <c r="J28" s="28"/>
      <c r="K28" s="28"/>
      <c r="L28" s="28"/>
      <c r="M28" s="28"/>
      <c r="N28" s="28"/>
      <c r="O28" s="28"/>
      <c r="P28" s="28"/>
    </row>
    <row r="29" spans="7:33"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7:33"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7:33">
      <c r="H31" s="28"/>
      <c r="I31" s="28"/>
      <c r="J31" s="28"/>
      <c r="K31" s="28"/>
      <c r="L31" s="28"/>
      <c r="M31" s="28"/>
      <c r="N31" s="28"/>
      <c r="O31" s="28"/>
      <c r="P31" s="28"/>
      <c r="Q31" s="28"/>
    </row>
  </sheetData>
  <mergeCells count="4">
    <mergeCell ref="AH10:AP10"/>
    <mergeCell ref="AH2:AP2"/>
    <mergeCell ref="AH15:AP15"/>
    <mergeCell ref="AA21:AF21"/>
  </mergeCells>
  <phoneticPr fontId="17" type="noConversion"/>
  <conditionalFormatting sqref="S3:S18 H3:O18">
    <cfRule type="containsText" dxfId="11" priority="17" operator="containsText" text="red">
      <formula>NOT(ISERROR(SEARCH("red",H3)))</formula>
    </cfRule>
    <cfRule type="containsText" dxfId="10" priority="18" operator="containsText" text="blue">
      <formula>NOT(ISERROR(SEARCH("blue",H3)))</formula>
    </cfRule>
  </conditionalFormatting>
  <conditionalFormatting sqref="Y3:Y18 AA3:AA18 AC3:AC18 AD19:AF19">
    <cfRule type="cellIs" dxfId="9" priority="16" operator="lessThan">
      <formula>0</formula>
    </cfRule>
  </conditionalFormatting>
  <conditionalFormatting sqref="Y3:Y18 AA3:AA18 AC3:AC18 AD19:AF19">
    <cfRule type="cellIs" dxfId="8" priority="15" operator="greaterThan">
      <formula>0</formula>
    </cfRule>
  </conditionalFormatting>
  <conditionalFormatting sqref="S3:S18">
    <cfRule type="cellIs" dxfId="7" priority="13" operator="greaterThan">
      <formula>10.416</formula>
    </cfRule>
    <cfRule type="cellIs" dxfId="6" priority="14" operator="lessThan">
      <formula>10.416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6642-08BC-4714-85B6-F7F672666403}">
  <sheetPr>
    <tabColor rgb="FFF67B66"/>
  </sheetPr>
  <dimension ref="C1:R300"/>
  <sheetViews>
    <sheetView workbookViewId="0">
      <selection activeCell="B1" sqref="B1:J1048576"/>
    </sheetView>
  </sheetViews>
  <sheetFormatPr defaultRowHeight="15"/>
  <cols>
    <col min="3" max="3" width="14.85546875" bestFit="1" customWidth="1"/>
    <col min="4" max="4" width="15.85546875" bestFit="1" customWidth="1"/>
    <col min="5" max="5" width="14" bestFit="1" customWidth="1"/>
    <col min="6" max="6" width="18.85546875" bestFit="1" customWidth="1"/>
    <col min="8" max="8" width="10.5703125" style="44" bestFit="1" customWidth="1"/>
    <col min="11" max="12" width="16.7109375" customWidth="1"/>
    <col min="13" max="13" width="18.5703125" customWidth="1"/>
  </cols>
  <sheetData>
    <row r="1" spans="3:18">
      <c r="H1"/>
    </row>
    <row r="2" spans="3:18" ht="15" customHeight="1">
      <c r="C2" s="101" t="s">
        <v>92</v>
      </c>
      <c r="D2" s="102"/>
      <c r="E2" s="102"/>
      <c r="F2" s="102"/>
      <c r="H2"/>
      <c r="K2" s="101" t="s">
        <v>49</v>
      </c>
      <c r="L2" s="102"/>
      <c r="M2" s="102"/>
      <c r="O2" s="101" t="s">
        <v>98</v>
      </c>
      <c r="P2" s="102"/>
      <c r="Q2" s="102"/>
      <c r="R2" s="102"/>
    </row>
    <row r="3" spans="3:18" ht="15" customHeight="1" thickBot="1">
      <c r="C3" s="115"/>
      <c r="D3" s="106"/>
      <c r="E3" s="106"/>
      <c r="F3" s="106"/>
      <c r="G3">
        <f>LARGE($D$7:$D$1000,1)</f>
        <v>0.359436679126729</v>
      </c>
      <c r="H3"/>
      <c r="K3" s="101"/>
      <c r="L3" s="102"/>
      <c r="M3" s="102"/>
      <c r="O3" s="101"/>
      <c r="P3" s="102"/>
      <c r="Q3" s="102"/>
      <c r="R3" s="102"/>
    </row>
    <row r="4" spans="3:18" ht="29.25" thickBot="1">
      <c r="C4" s="107" t="s">
        <v>43</v>
      </c>
      <c r="D4" s="108"/>
      <c r="E4" s="22">
        <v>9.9190000000000005</v>
      </c>
      <c r="F4" s="23" t="s">
        <v>14</v>
      </c>
      <c r="H4"/>
      <c r="K4" s="37" t="s">
        <v>44</v>
      </c>
      <c r="L4" s="30" t="s">
        <v>6</v>
      </c>
      <c r="M4" s="37" t="s">
        <v>2</v>
      </c>
      <c r="O4" s="30" t="s">
        <v>99</v>
      </c>
      <c r="P4" s="37" t="s">
        <v>100</v>
      </c>
      <c r="Q4" s="30" t="s">
        <v>6</v>
      </c>
      <c r="R4" s="37" t="s">
        <v>2</v>
      </c>
    </row>
    <row r="5" spans="3:18" ht="28.5" customHeight="1" thickBot="1">
      <c r="C5" s="21"/>
      <c r="D5" s="21"/>
      <c r="E5" s="21"/>
      <c r="G5" s="38" t="s">
        <v>46</v>
      </c>
      <c r="H5" s="38"/>
      <c r="I5" s="38"/>
      <c r="K5">
        <v>2.4559687508891401</v>
      </c>
      <c r="L5">
        <v>4.3571928107616299E-4</v>
      </c>
      <c r="M5">
        <f>L5/LARGE($L$5:$L$1000,1)</f>
        <v>1.3633671564553499E-3</v>
      </c>
      <c r="O5">
        <v>193.5</v>
      </c>
      <c r="P5">
        <f>'nm to eV'!$G$14/O5</f>
        <v>6.407428445579793</v>
      </c>
      <c r="Q5">
        <v>14844.3260594772</v>
      </c>
      <c r="R5" s="2">
        <f t="shared" ref="R5:R68" si="0">Q5/LARGE($Q$5:$Q$300,1)</f>
        <v>1</v>
      </c>
    </row>
    <row r="6" spans="3:18" ht="15.75" thickBot="1">
      <c r="C6" s="37" t="s">
        <v>44</v>
      </c>
      <c r="D6" s="30" t="s">
        <v>6</v>
      </c>
      <c r="E6" s="37" t="s">
        <v>2</v>
      </c>
      <c r="G6" s="29" t="s">
        <v>14</v>
      </c>
      <c r="H6" s="28" t="s">
        <v>6</v>
      </c>
      <c r="I6" s="29" t="s">
        <v>50</v>
      </c>
      <c r="K6">
        <v>2.5154347357767302</v>
      </c>
      <c r="L6">
        <v>5.7970324147949004E-4</v>
      </c>
      <c r="M6">
        <f t="shared" ref="M6:M69" si="1">L6/LARGE($L$5:$L$1000,1)</f>
        <v>1.8138934728153327E-3</v>
      </c>
      <c r="O6">
        <v>194.2</v>
      </c>
      <c r="P6">
        <f>'nm to eV'!$G$14/O6</f>
        <v>6.3843326684845003</v>
      </c>
      <c r="Q6">
        <v>14200.584778082501</v>
      </c>
      <c r="R6" s="2">
        <f t="shared" si="0"/>
        <v>0.95663384926904715</v>
      </c>
    </row>
    <row r="7" spans="3:18">
      <c r="C7" s="1">
        <v>2.72334428861538</v>
      </c>
      <c r="D7" s="1">
        <v>2.54243451194902E-4</v>
      </c>
      <c r="E7" s="1">
        <f>D7/$G$3</f>
        <v>7.0733863837324647E-4</v>
      </c>
      <c r="G7">
        <v>3.7600940645893002</v>
      </c>
      <c r="H7" s="44">
        <v>7.4806580385963E-6</v>
      </c>
      <c r="I7" s="2">
        <f>Tabela43[[#This Row],[Osc.Strength]]/$G$3</f>
        <v>2.0812172137721076E-5</v>
      </c>
      <c r="K7">
        <v>2.5749007206643202</v>
      </c>
      <c r="L7">
        <v>4.0692248899554202E-4</v>
      </c>
      <c r="M7">
        <f t="shared" si="1"/>
        <v>1.2732618931834924E-3</v>
      </c>
      <c r="O7">
        <v>194.9</v>
      </c>
      <c r="P7">
        <f>'nm to eV'!$G$14/O7</f>
        <v>6.3614027923021546</v>
      </c>
      <c r="Q7">
        <v>13542.3109004528</v>
      </c>
      <c r="R7" s="2">
        <f t="shared" si="0"/>
        <v>0.91228869846919436</v>
      </c>
    </row>
    <row r="8" spans="3:18">
      <c r="C8" s="1">
        <v>2.7812438152994998</v>
      </c>
      <c r="D8" s="1">
        <v>5.8360428569731405E-4</v>
      </c>
      <c r="E8" s="1">
        <f t="shared" ref="E8:E71" si="2">D8/$G$3</f>
        <v>1.6236636926292901E-3</v>
      </c>
      <c r="G8">
        <f>G7+0.0002</f>
        <v>3.7602940645893002</v>
      </c>
      <c r="I8" s="2">
        <f>Tabela43[[#This Row],[Osc.Strength]]/$G$3</f>
        <v>0</v>
      </c>
      <c r="K8">
        <v>2.63436670555192</v>
      </c>
      <c r="L8">
        <v>5.7970324147949004E-4</v>
      </c>
      <c r="M8">
        <f t="shared" si="1"/>
        <v>1.8138934728153327E-3</v>
      </c>
      <c r="O8">
        <v>195.6</v>
      </c>
      <c r="P8">
        <f>'nm to eV'!$G$14/O8</f>
        <v>6.3386370358879853</v>
      </c>
      <c r="Q8">
        <v>12874.928648384001</v>
      </c>
      <c r="R8" s="2">
        <f t="shared" si="0"/>
        <v>0.86732995467747365</v>
      </c>
    </row>
    <row r="9" spans="3:18">
      <c r="C9" s="1">
        <v>2.8440362597315798</v>
      </c>
      <c r="D9" s="1">
        <v>8.2629121638327896E-4</v>
      </c>
      <c r="E9" s="1">
        <f t="shared" si="2"/>
        <v>2.2988505747126267E-3</v>
      </c>
      <c r="G9" s="36">
        <f>G10-0.0002</f>
        <v>4.1108385456738992</v>
      </c>
      <c r="I9" s="2">
        <f>Tabela43[[#This Row],[Osc.Strength]]/$G$3</f>
        <v>0</v>
      </c>
      <c r="K9">
        <v>2.69383269043951</v>
      </c>
      <c r="L9">
        <v>5.7970324147949004E-4</v>
      </c>
      <c r="M9">
        <f t="shared" si="1"/>
        <v>1.8138934728153327E-3</v>
      </c>
      <c r="O9">
        <v>196.3</v>
      </c>
      <c r="P9">
        <f>'nm to eV'!$G$14/O9</f>
        <v>6.3160336435032596</v>
      </c>
      <c r="Q9">
        <v>12203.502571839599</v>
      </c>
      <c r="R9" s="2">
        <f t="shared" si="0"/>
        <v>0.82209879538777741</v>
      </c>
    </row>
    <row r="10" spans="3:18">
      <c r="C10" s="1">
        <v>2.9068287041636598</v>
      </c>
      <c r="D10" s="1">
        <v>8.2629121638327896E-4</v>
      </c>
      <c r="E10" s="1">
        <f t="shared" si="2"/>
        <v>2.2988505747126267E-3</v>
      </c>
      <c r="G10" s="43">
        <v>4.1110385456738996</v>
      </c>
      <c r="H10" s="44">
        <v>0.35771788390096998</v>
      </c>
      <c r="I10" s="2">
        <f>Tabela43[[#This Row],[Osc.Strength]]/$G$3</f>
        <v>0.99521808617324492</v>
      </c>
      <c r="K10">
        <v>2.7532986753271</v>
      </c>
      <c r="L10">
        <v>5.7970324147949004E-4</v>
      </c>
      <c r="M10">
        <f t="shared" si="1"/>
        <v>1.8138934728153327E-3</v>
      </c>
      <c r="O10">
        <v>197</v>
      </c>
      <c r="P10">
        <f>'nm to eV'!$G$14/O10</f>
        <v>6.2935908843639083</v>
      </c>
      <c r="Q10">
        <v>11532.757943881899</v>
      </c>
      <c r="R10" s="2">
        <f t="shared" si="0"/>
        <v>0.77691354243185284</v>
      </c>
    </row>
    <row r="11" spans="3:18">
      <c r="C11" s="1">
        <v>2.96962114859575</v>
      </c>
      <c r="D11" s="1">
        <v>5.8360428569731405E-4</v>
      </c>
      <c r="E11" s="1">
        <f t="shared" si="2"/>
        <v>1.6236636926292901E-3</v>
      </c>
      <c r="G11">
        <f>G10+0.0002</f>
        <v>4.1112385456739</v>
      </c>
      <c r="I11" s="2">
        <f>Tabela43[[#This Row],[Osc.Strength]]/$G$3</f>
        <v>0</v>
      </c>
      <c r="K11">
        <v>2.8127646602146901</v>
      </c>
      <c r="L11">
        <v>5.2210965731813697E-4</v>
      </c>
      <c r="M11">
        <f t="shared" si="1"/>
        <v>1.6336829462712701E-3</v>
      </c>
      <c r="O11">
        <v>197.7</v>
      </c>
      <c r="P11">
        <f>'nm to eV'!$G$14/O11</f>
        <v>6.2713070521987353</v>
      </c>
      <c r="Q11">
        <v>10867.1003102953</v>
      </c>
      <c r="R11" s="2">
        <f t="shared" si="0"/>
        <v>0.73207097895544515</v>
      </c>
    </row>
    <row r="12" spans="3:18">
      <c r="C12" s="1">
        <v>3.03241359302783</v>
      </c>
      <c r="D12" s="1">
        <v>8.2629121638327896E-4</v>
      </c>
      <c r="E12" s="1">
        <f t="shared" si="2"/>
        <v>2.2988505747126267E-3</v>
      </c>
      <c r="G12" s="36">
        <f>G13-0.0002</f>
        <v>4.4444184769810997</v>
      </c>
      <c r="I12" s="2">
        <f>Tabela43[[#This Row],[Osc.Strength]]/$G$3</f>
        <v>0</v>
      </c>
      <c r="K12">
        <v>2.8722306451022801</v>
      </c>
      <c r="L12">
        <v>1.2996230434961201E-3</v>
      </c>
      <c r="M12">
        <f t="shared" si="1"/>
        <v>4.0665250546152304E-3</v>
      </c>
      <c r="O12">
        <v>198.4</v>
      </c>
      <c r="P12">
        <f>'nm to eV'!$G$14/O12</f>
        <v>6.2491804648169849</v>
      </c>
      <c r="Q12">
        <v>10210.6318320513</v>
      </c>
      <c r="R12" s="2">
        <f t="shared" si="0"/>
        <v>0.68784745034163619</v>
      </c>
    </row>
    <row r="13" spans="3:18">
      <c r="C13" s="1">
        <v>3.09520603745991</v>
      </c>
      <c r="D13" s="1">
        <v>8.2629121638327896E-4</v>
      </c>
      <c r="E13" s="1">
        <f t="shared" si="2"/>
        <v>2.2988505747126267E-3</v>
      </c>
      <c r="G13">
        <v>4.4446184769811001</v>
      </c>
      <c r="H13" s="44">
        <v>4.8241816885512999E-4</v>
      </c>
      <c r="I13" s="2">
        <f>Tabela43[[#This Row],[Osc.Strength]]/$G$3</f>
        <v>1.3421506397933323E-3</v>
      </c>
      <c r="K13">
        <v>2.9316966299898701</v>
      </c>
      <c r="L13">
        <v>2.4226979346421099E-3</v>
      </c>
      <c r="M13">
        <f t="shared" si="1"/>
        <v>7.5806303222232183E-3</v>
      </c>
      <c r="O13">
        <v>199.1</v>
      </c>
      <c r="P13">
        <f>'nm to eV'!$G$14/O13</f>
        <v>6.2272094636850328</v>
      </c>
      <c r="Q13">
        <v>9567.1630857459004</v>
      </c>
      <c r="R13" s="2">
        <f t="shared" si="0"/>
        <v>0.64449965915682972</v>
      </c>
    </row>
    <row r="14" spans="3:18">
      <c r="C14" s="1">
        <v>3.15799848189199</v>
      </c>
      <c r="D14" s="1">
        <v>1.0689781470692901E-3</v>
      </c>
      <c r="E14" s="1">
        <f t="shared" si="2"/>
        <v>2.974037456796092E-3</v>
      </c>
      <c r="G14">
        <f>G13+0.0002</f>
        <v>4.4448184769811006</v>
      </c>
      <c r="I14" s="2">
        <f>Tabela43[[#This Row],[Osc.Strength]]/$G$3</f>
        <v>0</v>
      </c>
      <c r="K14">
        <v>2.9911626148774699</v>
      </c>
      <c r="L14">
        <v>4.6400509248533603E-3</v>
      </c>
      <c r="M14">
        <f t="shared" si="1"/>
        <v>1.4518735594166998E-2</v>
      </c>
      <c r="O14">
        <v>199.8</v>
      </c>
      <c r="P14">
        <f>'nm to eV'!$G$14/O14</f>
        <v>6.2053924135119614</v>
      </c>
      <c r="Q14">
        <v>8940.2198806426004</v>
      </c>
      <c r="R14" s="2">
        <f t="shared" si="0"/>
        <v>0.60226512438635182</v>
      </c>
    </row>
    <row r="15" spans="3:18">
      <c r="C15" s="1">
        <v>3.2207909263240699</v>
      </c>
      <c r="D15" s="1">
        <v>1.8240041536479699E-3</v>
      </c>
      <c r="E15" s="1">
        <f t="shared" si="2"/>
        <v>5.0746188677223691E-3</v>
      </c>
      <c r="G15" s="36">
        <f>G16-0.0002</f>
        <v>4.6400624817795997</v>
      </c>
      <c r="I15" s="2">
        <f>Tabela43[[#This Row],[Osc.Strength]]/$G$3</f>
        <v>0</v>
      </c>
      <c r="K15">
        <v>3.05062859976506</v>
      </c>
      <c r="L15">
        <v>8.5564146478239091E-3</v>
      </c>
      <c r="M15">
        <f t="shared" si="1"/>
        <v>2.6773051399158698E-2</v>
      </c>
      <c r="O15">
        <v>200.5</v>
      </c>
      <c r="P15">
        <f>'nm to eV'!$G$14/O15</f>
        <v>6.1837277018438401</v>
      </c>
      <c r="Q15">
        <v>8333.0453656318005</v>
      </c>
      <c r="R15" s="2">
        <f t="shared" si="0"/>
        <v>0.56136232337147141</v>
      </c>
    </row>
    <row r="16" spans="3:18">
      <c r="C16" s="1">
        <v>3.2835833707561499</v>
      </c>
      <c r="D16" s="1">
        <v>3.7385343846152901E-3</v>
      </c>
      <c r="E16" s="1">
        <f t="shared" si="2"/>
        <v>1.0401093159713871E-2</v>
      </c>
      <c r="G16">
        <v>4.6402624817796001</v>
      </c>
      <c r="H16" s="44">
        <v>2.3419649221378E-2</v>
      </c>
      <c r="I16" s="2">
        <f>Tabela43[[#This Row],[Osc.Strength]]/$G$3</f>
        <v>6.5156536829455783E-2</v>
      </c>
      <c r="K16">
        <v>3.1046885860265099</v>
      </c>
      <c r="L16">
        <v>1.4411762370892501E-2</v>
      </c>
      <c r="M16">
        <f t="shared" si="1"/>
        <v>4.5094454931131206E-2</v>
      </c>
      <c r="O16">
        <v>201.2</v>
      </c>
      <c r="P16">
        <f>'nm to eV'!$G$14/O16</f>
        <v>6.1622137386664511</v>
      </c>
      <c r="Q16">
        <v>7748.5982149742003</v>
      </c>
      <c r="R16" s="2">
        <f t="shared" si="0"/>
        <v>0.52199056959054002</v>
      </c>
    </row>
    <row r="17" spans="3:18">
      <c r="C17" s="1">
        <v>3.3463758151882299</v>
      </c>
      <c r="D17" s="1">
        <v>7.1361514142192998E-3</v>
      </c>
      <c r="E17" s="1">
        <f t="shared" si="2"/>
        <v>1.9853709508881979E-2</v>
      </c>
      <c r="G17">
        <f>G16+0.0002</f>
        <v>4.6404624817796005</v>
      </c>
      <c r="I17" s="2">
        <f>Tabela43[[#This Row],[Osc.Strength]]/$G$3</f>
        <v>0</v>
      </c>
      <c r="K17">
        <v>3.14793657503566</v>
      </c>
      <c r="L17">
        <v>2.1486174292042699E-2</v>
      </c>
      <c r="M17">
        <f t="shared" si="1"/>
        <v>6.7230314608285227E-2</v>
      </c>
      <c r="O17">
        <v>201.9</v>
      </c>
      <c r="P17">
        <f>'nm to eV'!$G$14/O17</f>
        <v>6.1408489560162947</v>
      </c>
      <c r="Q17">
        <v>7189.5479993538002</v>
      </c>
      <c r="R17" s="2">
        <f t="shared" si="0"/>
        <v>0.48432970082624333</v>
      </c>
    </row>
    <row r="18" spans="3:18">
      <c r="C18" s="1">
        <v>3.4091682596203099</v>
      </c>
      <c r="D18" s="1">
        <v>1.28797421071212E-2</v>
      </c>
      <c r="E18" s="1">
        <f t="shared" si="2"/>
        <v>3.5833132384856317E-2</v>
      </c>
      <c r="G18" s="36">
        <f>G19-0.0002</f>
        <v>5.3170882259027996</v>
      </c>
      <c r="I18" s="2">
        <f>Tabela43[[#This Row],[Osc.Strength]]/$G$3</f>
        <v>0</v>
      </c>
      <c r="K18">
        <v>3.1830755661055998</v>
      </c>
      <c r="L18">
        <v>2.8982939163709299E-2</v>
      </c>
      <c r="M18">
        <f t="shared" si="1"/>
        <v>9.0687718146761784E-2</v>
      </c>
      <c r="O18">
        <v>202.6</v>
      </c>
      <c r="P18">
        <f>'nm to eV'!$G$14/O18</f>
        <v>6.1196318075996539</v>
      </c>
      <c r="Q18">
        <v>6658.2689864883996</v>
      </c>
      <c r="R18" s="2">
        <f t="shared" si="0"/>
        <v>0.44853966153872643</v>
      </c>
    </row>
    <row r="19" spans="3:18">
      <c r="C19" s="1">
        <v>3.4662523000131098</v>
      </c>
      <c r="D19" s="1">
        <v>2.14411977174329E-2</v>
      </c>
      <c r="E19" s="1">
        <f t="shared" si="2"/>
        <v>5.9652225169466451E-2</v>
      </c>
      <c r="G19">
        <v>5.3172882259028</v>
      </c>
      <c r="H19" s="44">
        <v>6.0874608549489999E-3</v>
      </c>
      <c r="I19" s="2">
        <f>Tabela43[[#This Row],[Osc.Strength]]/$G$3</f>
        <v>1.6936114783106773E-2</v>
      </c>
      <c r="K19">
        <v>3.2128085585494</v>
      </c>
      <c r="L19">
        <v>3.65008216829018E-2</v>
      </c>
      <c r="M19">
        <f t="shared" si="1"/>
        <v>0.11421119887830472</v>
      </c>
      <c r="O19">
        <v>203.3</v>
      </c>
      <c r="P19">
        <f>'nm to eV'!$G$14/O19</f>
        <v>6.0985607684195271</v>
      </c>
      <c r="Q19">
        <v>6156.8336028785998</v>
      </c>
      <c r="R19" s="2">
        <f t="shared" si="0"/>
        <v>0.41476006241104058</v>
      </c>
    </row>
    <row r="20" spans="3:18">
      <c r="C20" s="1">
        <v>3.51191953232735</v>
      </c>
      <c r="D20" s="1">
        <v>3.1208383634168599E-2</v>
      </c>
      <c r="E20" s="1">
        <f t="shared" si="2"/>
        <v>8.6825817860300372E-2</v>
      </c>
      <c r="G20">
        <f>G19+0.0002</f>
        <v>5.3174882259028005</v>
      </c>
      <c r="I20" s="2">
        <f>Tabela43[[#This Row],[Osc.Strength]]/$G$3</f>
        <v>0</v>
      </c>
      <c r="K20">
        <v>3.2371355523670502</v>
      </c>
      <c r="L20">
        <v>4.3897277728820697E-2</v>
      </c>
      <c r="M20">
        <f t="shared" si="1"/>
        <v>0.13735473574971699</v>
      </c>
      <c r="O20">
        <v>204</v>
      </c>
      <c r="P20">
        <f>'nm to eV'!$G$14/O20</f>
        <v>6.077634334410245</v>
      </c>
      <c r="Q20">
        <v>5687.0066612295004</v>
      </c>
      <c r="R20" s="2">
        <f t="shared" si="0"/>
        <v>0.38310979147474955</v>
      </c>
    </row>
    <row r="21" spans="3:18">
      <c r="C21" s="1">
        <v>3.5490241585826698</v>
      </c>
      <c r="D21" s="1">
        <v>4.1759486858755197E-2</v>
      </c>
      <c r="E21" s="1">
        <f t="shared" si="2"/>
        <v>0.11618037135278499</v>
      </c>
      <c r="G21" s="36">
        <f>G22-0.0002</f>
        <v>5.4116348066631996</v>
      </c>
      <c r="I21" s="2">
        <f>Tabela43[[#This Row],[Osc.Strength]]/$G$3</f>
        <v>0</v>
      </c>
      <c r="K21">
        <v>3.2587595468716302</v>
      </c>
      <c r="L21">
        <v>5.1578822016338399E-2</v>
      </c>
      <c r="M21">
        <f t="shared" si="1"/>
        <v>0.16139031472752272</v>
      </c>
      <c r="O21">
        <v>204.7</v>
      </c>
      <c r="P21">
        <f>'nm to eV'!$G$14/O21</f>
        <v>6.0568510220795799</v>
      </c>
      <c r="Q21">
        <v>5250.2412545764</v>
      </c>
      <c r="R21" s="2">
        <f t="shared" si="0"/>
        <v>0.35368673751439461</v>
      </c>
    </row>
    <row r="22" spans="3:18">
      <c r="C22" s="1">
        <v>3.5804203807987101</v>
      </c>
      <c r="D22" s="1">
        <v>5.2793652640611997E-2</v>
      </c>
      <c r="E22" s="1">
        <f t="shared" si="2"/>
        <v>0.14687886825817847</v>
      </c>
      <c r="G22">
        <v>5.4118348066632</v>
      </c>
      <c r="H22" s="44">
        <v>8.1207381919165003E-2</v>
      </c>
      <c r="I22" s="2">
        <f>Tabela43[[#This Row],[Osc.Strength]]/$G$3</f>
        <v>0.22592959103801749</v>
      </c>
      <c r="K22">
        <v>3.2776805420631399</v>
      </c>
      <c r="L22">
        <v>5.8442057462230301E-2</v>
      </c>
      <c r="M22">
        <f t="shared" si="1"/>
        <v>0.18286540247401517</v>
      </c>
      <c r="O22">
        <v>205.4</v>
      </c>
      <c r="P22">
        <f>'nm to eV'!$G$14/O22</f>
        <v>6.036209368158179</v>
      </c>
      <c r="Q22">
        <v>4847.6769743000004</v>
      </c>
      <c r="R22" s="2">
        <f t="shared" si="0"/>
        <v>0.32656767002265175</v>
      </c>
    </row>
    <row r="23" spans="3:18">
      <c r="C23" s="1">
        <v>3.6061081989754702</v>
      </c>
      <c r="D23" s="1">
        <v>6.3004705249225496E-2</v>
      </c>
      <c r="E23" s="1">
        <f t="shared" si="2"/>
        <v>0.17528735632183912</v>
      </c>
      <c r="G23">
        <f>G22+0.0002</f>
        <v>5.4120348066632005</v>
      </c>
      <c r="I23" s="2">
        <f>Tabela43[[#This Row],[Osc.Strength]]/$G$3</f>
        <v>0</v>
      </c>
      <c r="K23">
        <v>3.2938985379415699</v>
      </c>
      <c r="L23">
        <v>6.5410881145751401E-2</v>
      </c>
      <c r="M23">
        <f t="shared" si="1"/>
        <v>0.20467087618583857</v>
      </c>
      <c r="O23">
        <v>206.1</v>
      </c>
      <c r="P23">
        <f>'nm to eV'!$G$14/O23</f>
        <v>6.0157079292561377</v>
      </c>
      <c r="Q23">
        <v>4480.1408565797001</v>
      </c>
      <c r="R23" s="2">
        <f t="shared" si="0"/>
        <v>0.30180830295892097</v>
      </c>
    </row>
    <row r="24" spans="3:18">
      <c r="C24" s="1">
        <v>3.6289418151325901</v>
      </c>
      <c r="D24" s="1">
        <v>7.3794161709307193E-2</v>
      </c>
      <c r="E24" s="1">
        <f t="shared" si="2"/>
        <v>0.20530503978779832</v>
      </c>
      <c r="G24" s="36">
        <f>G25-0.0002</f>
        <v>5.8431887821545994</v>
      </c>
      <c r="I24" s="2">
        <f>Tabela43[[#This Row],[Osc.Strength]]/$G$3</f>
        <v>0</v>
      </c>
      <c r="K24">
        <v>3.31011653382</v>
      </c>
      <c r="L24">
        <v>7.2485293066901602E-2</v>
      </c>
      <c r="M24">
        <f t="shared" si="1"/>
        <v>0.2268067358629926</v>
      </c>
      <c r="O24">
        <v>206.8</v>
      </c>
      <c r="P24">
        <f>'nm to eV'!$G$14/O24</f>
        <v>5.9953452815265464</v>
      </c>
      <c r="Q24">
        <v>4148.1512256514998</v>
      </c>
      <c r="R24" s="2">
        <f t="shared" si="0"/>
        <v>0.2794435536534956</v>
      </c>
    </row>
    <row r="25" spans="3:18">
      <c r="C25" s="1">
        <v>3.6517754312897099</v>
      </c>
      <c r="D25" s="1">
        <v>8.5251007228775405E-2</v>
      </c>
      <c r="E25" s="1">
        <f t="shared" si="2"/>
        <v>0.237179487179487</v>
      </c>
      <c r="G25">
        <v>5.8433887821545998</v>
      </c>
      <c r="H25" s="44">
        <v>1.2072797017947999E-3</v>
      </c>
      <c r="I25" s="2">
        <f>Tabela43[[#This Row],[Osc.Strength]]/$G$3</f>
        <v>3.3588105274285078E-3</v>
      </c>
      <c r="K25">
        <v>3.3263345296984399</v>
      </c>
      <c r="L25">
        <v>7.9770881463310003E-2</v>
      </c>
      <c r="M25">
        <f t="shared" si="1"/>
        <v>0.24960336747080789</v>
      </c>
      <c r="O25">
        <v>207.5</v>
      </c>
      <c r="P25">
        <f>'nm to eV'!$G$14/O25</f>
        <v>5.9751200203358552</v>
      </c>
      <c r="Q25">
        <v>3851.9244006159001</v>
      </c>
      <c r="R25" s="2">
        <f t="shared" si="0"/>
        <v>0.25948799461708677</v>
      </c>
    </row>
    <row r="26" spans="3:18">
      <c r="C26" s="1">
        <v>3.67175484542719</v>
      </c>
      <c r="D26" s="1">
        <v>9.6337081048584502E-2</v>
      </c>
      <c r="E26" s="1">
        <f t="shared" si="2"/>
        <v>0.26802239905688169</v>
      </c>
      <c r="G26">
        <f>G25+0.0002</f>
        <v>5.8435887821546002</v>
      </c>
      <c r="I26" s="2">
        <f>Tabela43[[#This Row],[Osc.Strength]]/$G$3</f>
        <v>0</v>
      </c>
      <c r="K26">
        <v>3.34255252557687</v>
      </c>
      <c r="L26">
        <v>8.8112352236009495E-2</v>
      </c>
      <c r="M26">
        <f t="shared" si="1"/>
        <v>0.27570385873192982</v>
      </c>
      <c r="O26">
        <v>208.2</v>
      </c>
      <c r="P26">
        <f>'nm to eV'!$G$14/O26</f>
        <v>5.9550307599408745</v>
      </c>
      <c r="Q26">
        <v>3591.3840764429001</v>
      </c>
      <c r="R26" s="2">
        <f t="shared" si="0"/>
        <v>0.24193648549979266</v>
      </c>
    </row>
    <row r="27" spans="3:18">
      <c r="C27" s="1">
        <v>3.6888800575450298</v>
      </c>
      <c r="D27" s="1">
        <v>0.106125453919586</v>
      </c>
      <c r="E27" s="1">
        <f t="shared" si="2"/>
        <v>0.29525493663424551</v>
      </c>
      <c r="G27" s="36">
        <f>G28-0.0002</f>
        <v>5.9854940390917992</v>
      </c>
      <c r="I27" s="2">
        <f>Tabela43[[#This Row],[Osc.Strength]]/$G$3</f>
        <v>0</v>
      </c>
      <c r="K27">
        <v>3.3587705214553099</v>
      </c>
      <c r="L27">
        <v>9.6242646533450799E-2</v>
      </c>
      <c r="M27">
        <f t="shared" si="1"/>
        <v>0.3011435780623905</v>
      </c>
      <c r="O27">
        <v>208.9</v>
      </c>
      <c r="P27">
        <f>'nm to eV'!$G$14/O27</f>
        <v>5.9350761331722826</v>
      </c>
      <c r="Q27">
        <v>3366.1730836298002</v>
      </c>
      <c r="R27" s="2">
        <f t="shared" si="0"/>
        <v>0.22676496528993334</v>
      </c>
    </row>
    <row r="28" spans="3:18">
      <c r="C28" s="1">
        <v>3.70600526966287</v>
      </c>
      <c r="D28" s="1">
        <v>0.117100296229497</v>
      </c>
      <c r="E28" s="1">
        <f t="shared" si="2"/>
        <v>0.32578838785735098</v>
      </c>
      <c r="G28" s="43">
        <v>5.9856940390917996</v>
      </c>
      <c r="H28" s="44">
        <v>0.25749939843361003</v>
      </c>
      <c r="I28" s="2">
        <f>Tabela43[[#This Row],[Osc.Strength]]/$G$3</f>
        <v>0.71639711077683799</v>
      </c>
      <c r="K28">
        <v>3.3749885173337399</v>
      </c>
      <c r="L28">
        <v>0.10521764673192401</v>
      </c>
      <c r="M28">
        <f t="shared" si="1"/>
        <v>0.32922638511549346</v>
      </c>
      <c r="O28">
        <v>209.6</v>
      </c>
      <c r="P28">
        <f>'nm to eV'!$G$14/O28</f>
        <v>5.9152547911244753</v>
      </c>
      <c r="Q28">
        <v>3175.6671735212999</v>
      </c>
      <c r="R28" s="2">
        <f t="shared" si="0"/>
        <v>0.21393138097325945</v>
      </c>
    </row>
    <row r="29" spans="3:18">
      <c r="C29" s="1">
        <v>3.7231304817807098</v>
      </c>
      <c r="D29" s="1">
        <v>0.128520064579</v>
      </c>
      <c r="E29" s="1">
        <f t="shared" si="2"/>
        <v>0.35755968169761221</v>
      </c>
      <c r="G29">
        <f>G28+0.0002</f>
        <v>5.9858940390918001</v>
      </c>
      <c r="I29" s="2">
        <f>Tabela43[[#This Row],[Osc.Strength]]/$G$3</f>
        <v>0</v>
      </c>
      <c r="K29">
        <v>3.39120651321217</v>
      </c>
      <c r="L29">
        <v>0.114509411643286</v>
      </c>
      <c r="M29">
        <f t="shared" si="1"/>
        <v>0.35830035006459293</v>
      </c>
      <c r="O29">
        <v>210.3</v>
      </c>
      <c r="P29">
        <f>'nm to eV'!$G$14/O29</f>
        <v>5.8955654028515925</v>
      </c>
      <c r="Q29">
        <v>3018.9904621869</v>
      </c>
      <c r="R29" s="2">
        <f t="shared" si="0"/>
        <v>0.20337672792221229</v>
      </c>
    </row>
    <row r="30" spans="3:18">
      <c r="C30" s="1">
        <v>3.7402556938985501</v>
      </c>
      <c r="D30" s="1">
        <v>0.140088141608366</v>
      </c>
      <c r="E30" s="1">
        <f t="shared" si="2"/>
        <v>0.38974358974358925</v>
      </c>
      <c r="G30" s="36">
        <f>G31-0.0002</f>
        <v>6.2525925998938998</v>
      </c>
      <c r="I30" s="2">
        <f>Tabela43[[#This Row],[Osc.Strength]]/$G$3</f>
        <v>0</v>
      </c>
      <c r="K30">
        <v>3.4074245090906099</v>
      </c>
      <c r="L30">
        <v>0.12380117655464699</v>
      </c>
      <c r="M30">
        <f t="shared" si="1"/>
        <v>0.38737431501368935</v>
      </c>
      <c r="O30">
        <v>211</v>
      </c>
      <c r="P30">
        <f>'nm to eV'!$G$14/O30</f>
        <v>5.8760066550696202</v>
      </c>
      <c r="Q30">
        <v>2895.0321866086001</v>
      </c>
      <c r="R30" s="2">
        <f t="shared" si="0"/>
        <v>0.19502617869002534</v>
      </c>
    </row>
    <row r="31" spans="3:18">
      <c r="C31" s="1">
        <v>3.7573809060163899</v>
      </c>
      <c r="D31" s="1">
        <v>0.152842688076641</v>
      </c>
      <c r="E31" s="1">
        <f t="shared" si="2"/>
        <v>0.4252284114353066</v>
      </c>
      <c r="G31">
        <v>6.2527925998939002</v>
      </c>
      <c r="H31" s="44">
        <v>7.0673073172386001E-3</v>
      </c>
      <c r="I31" s="2">
        <f>Tabela43[[#This Row],[Osc.Strength]]/$G$3</f>
        <v>1.9662176198625606E-2</v>
      </c>
      <c r="K31">
        <v>3.42364250496904</v>
      </c>
      <c r="L31">
        <v>0.13330411794126701</v>
      </c>
      <c r="M31">
        <f t="shared" si="1"/>
        <v>0.41710905189344955</v>
      </c>
      <c r="O31">
        <v>211.7</v>
      </c>
      <c r="P31">
        <f>'nm to eV'!$G$14/O31</f>
        <v>5.8565772518643833</v>
      </c>
      <c r="Q31">
        <v>2802.4644728630001</v>
      </c>
      <c r="R31" s="2">
        <f t="shared" si="0"/>
        <v>0.18879027997864523</v>
      </c>
    </row>
    <row r="32" spans="3:18">
      <c r="C32" s="1">
        <v>3.7745061181342301</v>
      </c>
      <c r="D32" s="1">
        <v>0.16559723454491601</v>
      </c>
      <c r="E32" s="1">
        <f t="shared" si="2"/>
        <v>0.460713233127024</v>
      </c>
      <c r="G32">
        <f>G31+0.0002</f>
        <v>6.2529925998939007</v>
      </c>
      <c r="I32" s="2">
        <f>Tabela43[[#This Row],[Osc.Strength]]/$G$3</f>
        <v>0</v>
      </c>
      <c r="K32">
        <v>3.4398605008474799</v>
      </c>
      <c r="L32">
        <v>0.14280705932788701</v>
      </c>
      <c r="M32">
        <f t="shared" si="1"/>
        <v>0.44684378877320974</v>
      </c>
      <c r="O32">
        <v>212.4</v>
      </c>
      <c r="P32">
        <f>'nm to eV'!$G$14/O32</f>
        <v>5.8372759144053195</v>
      </c>
      <c r="Q32">
        <v>2739.7608766312001</v>
      </c>
      <c r="R32" s="2">
        <f t="shared" si="0"/>
        <v>0.18456620163513784</v>
      </c>
    </row>
    <row r="33" spans="3:18">
      <c r="C33" s="1">
        <v>3.7916313302520699</v>
      </c>
      <c r="D33" s="1">
        <v>0.178796707052783</v>
      </c>
      <c r="E33" s="1">
        <f t="shared" si="2"/>
        <v>0.49743589743589706</v>
      </c>
      <c r="G33" s="36">
        <f>G34-0.0002</f>
        <v>6.3239161751550999</v>
      </c>
      <c r="I33" s="2">
        <f>Tabela43[[#This Row],[Osc.Strength]]/$G$3</f>
        <v>0</v>
      </c>
      <c r="K33">
        <v>3.4560784967259099</v>
      </c>
      <c r="L33">
        <v>0.152943530140281</v>
      </c>
      <c r="M33">
        <f t="shared" si="1"/>
        <v>0.47856084144495181</v>
      </c>
      <c r="O33">
        <v>213.1</v>
      </c>
      <c r="P33">
        <f>'nm to eV'!$G$14/O33</f>
        <v>5.8181013806648991</v>
      </c>
      <c r="Q33">
        <v>2705.2155219936999</v>
      </c>
      <c r="R33" s="2">
        <f t="shared" si="0"/>
        <v>0.18223902595204611</v>
      </c>
    </row>
    <row r="34" spans="3:18">
      <c r="C34" s="1">
        <v>3.8059023403502699</v>
      </c>
      <c r="D34" s="1">
        <v>0.18991985804255801</v>
      </c>
      <c r="E34" s="1">
        <f t="shared" si="2"/>
        <v>0.52838196286472117</v>
      </c>
      <c r="G34">
        <v>6.3241161751551003</v>
      </c>
      <c r="H34" s="44">
        <v>4.9799204796616002E-2</v>
      </c>
      <c r="I34" s="2">
        <f>Tabela43[[#This Row],[Osc.Strength]]/$G$3</f>
        <v>0.13854792147981637</v>
      </c>
      <c r="K34">
        <v>3.4695934932912702</v>
      </c>
      <c r="L34">
        <v>0.16086264796246399</v>
      </c>
      <c r="M34">
        <f t="shared" si="1"/>
        <v>0.50333978884475084</v>
      </c>
      <c r="O34">
        <v>213.8</v>
      </c>
      <c r="P34">
        <f>'nm to eV'!$G$14/O34</f>
        <v>5.799052405143545</v>
      </c>
      <c r="Q34">
        <v>2696.9627266039001</v>
      </c>
      <c r="R34" s="2">
        <f t="shared" si="0"/>
        <v>0.18168306973303469</v>
      </c>
    </row>
    <row r="35" spans="3:18">
      <c r="C35" s="1">
        <v>3.8201733504484698</v>
      </c>
      <c r="D35" s="1">
        <v>0.201487935071924</v>
      </c>
      <c r="E35" s="1">
        <f t="shared" si="2"/>
        <v>0.56056587091069821</v>
      </c>
      <c r="G35">
        <f>G34+0.0002</f>
        <v>6.3243161751551007</v>
      </c>
      <c r="I35" s="2">
        <f>Tabela43[[#This Row],[Osc.Strength]]/$G$3</f>
        <v>0</v>
      </c>
      <c r="K35">
        <v>3.48310848985663</v>
      </c>
      <c r="L35">
        <v>0.16941529521042201</v>
      </c>
      <c r="M35">
        <f t="shared" si="1"/>
        <v>0.53010105203653501</v>
      </c>
      <c r="O35">
        <v>214.5</v>
      </c>
      <c r="P35">
        <f>'nm to eV'!$G$14/O35</f>
        <v>5.7801277585999529</v>
      </c>
      <c r="Q35">
        <v>2712.9970533221999</v>
      </c>
      <c r="R35" s="2">
        <f t="shared" si="0"/>
        <v>0.18276323508739664</v>
      </c>
    </row>
    <row r="36" spans="3:18">
      <c r="C36" s="1">
        <v>3.8372985625663101</v>
      </c>
      <c r="D36" s="1">
        <v>0.214835716259654</v>
      </c>
      <c r="E36" s="1">
        <f t="shared" si="2"/>
        <v>0.59770114942528707</v>
      </c>
      <c r="G36" s="36"/>
      <c r="I36" s="2"/>
      <c r="K36">
        <v>3.4993264857350699</v>
      </c>
      <c r="L36">
        <v>0.17891823659704101</v>
      </c>
      <c r="M36">
        <f t="shared" si="1"/>
        <v>0.55983578891629204</v>
      </c>
      <c r="O36">
        <v>215.2</v>
      </c>
      <c r="P36">
        <f>'nm to eV'!$G$14/O36</f>
        <v>5.7613262277866637</v>
      </c>
      <c r="Q36">
        <v>2751.1937656340001</v>
      </c>
      <c r="R36" s="2">
        <f t="shared" si="0"/>
        <v>0.18533638742578887</v>
      </c>
    </row>
    <row r="37" spans="3:18">
      <c r="C37" s="1">
        <v>3.8515695726645101</v>
      </c>
      <c r="D37" s="1">
        <v>0.226626256308815</v>
      </c>
      <c r="E37" s="1">
        <f t="shared" si="2"/>
        <v>0.63050397877983921</v>
      </c>
      <c r="I37" s="2"/>
      <c r="K37">
        <v>3.5155444816135</v>
      </c>
      <c r="L37">
        <v>0.18831558974603199</v>
      </c>
      <c r="M37">
        <f t="shared" si="1"/>
        <v>0.58924013983072188</v>
      </c>
      <c r="O37">
        <v>215.9</v>
      </c>
      <c r="P37">
        <f>'nm to eV'!$G$14/O37</f>
        <v>5.7426466151907825</v>
      </c>
      <c r="Q37">
        <v>2809.3296841422998</v>
      </c>
      <c r="R37" s="2">
        <f t="shared" si="0"/>
        <v>0.18925276047468073</v>
      </c>
    </row>
    <row r="38" spans="3:18">
      <c r="C38" s="1">
        <v>3.86584058276271</v>
      </c>
      <c r="D38" s="1">
        <v>0.23797187031838599</v>
      </c>
      <c r="E38" s="1">
        <f t="shared" si="2"/>
        <v>0.66206896551724104</v>
      </c>
      <c r="I38" s="2"/>
      <c r="K38">
        <v>3.5317624774919398</v>
      </c>
      <c r="L38">
        <v>0.19729058994450599</v>
      </c>
      <c r="M38">
        <f t="shared" si="1"/>
        <v>0.61732294688382727</v>
      </c>
      <c r="O38">
        <v>216.6</v>
      </c>
      <c r="P38">
        <f>'nm to eV'!$G$14/O38</f>
        <v>5.7240877387797324</v>
      </c>
      <c r="Q38">
        <v>2885.1044435859999</v>
      </c>
      <c r="R38" s="2">
        <f t="shared" si="0"/>
        <v>0.1943573882725404</v>
      </c>
    </row>
    <row r="39" spans="3:18">
      <c r="C39" s="1">
        <v>3.8829657948805498</v>
      </c>
      <c r="D39" s="1">
        <v>0.25131965150611602</v>
      </c>
      <c r="E39" s="1">
        <f t="shared" si="2"/>
        <v>0.69920424403183001</v>
      </c>
      <c r="G39" s="36"/>
      <c r="I39" s="2"/>
      <c r="K39">
        <v>3.5479804733703699</v>
      </c>
      <c r="L39">
        <v>0.20594882543009299</v>
      </c>
      <c r="M39">
        <f t="shared" si="1"/>
        <v>0.64441459604094176</v>
      </c>
      <c r="O39">
        <v>217.3</v>
      </c>
      <c r="P39">
        <f>'nm to eV'!$G$14/O39</f>
        <v>5.7056484317519089</v>
      </c>
      <c r="Q39">
        <v>2976.1621353537998</v>
      </c>
      <c r="R39" s="2">
        <f t="shared" si="0"/>
        <v>0.20049156313524258</v>
      </c>
    </row>
    <row r="40" spans="3:18">
      <c r="C40" s="1">
        <v>3.8972368049787498</v>
      </c>
      <c r="D40" s="1">
        <v>0.26244280249589103</v>
      </c>
      <c r="E40" s="1">
        <f t="shared" si="2"/>
        <v>0.73015030946065418</v>
      </c>
      <c r="I40" s="2"/>
      <c r="K40">
        <v>3.5641984692488098</v>
      </c>
      <c r="L40">
        <v>0.21439588444042201</v>
      </c>
      <c r="M40">
        <f t="shared" si="1"/>
        <v>0.67084547326739563</v>
      </c>
      <c r="O40">
        <v>218</v>
      </c>
      <c r="P40">
        <f>'nm to eV'!$G$14/O40</f>
        <v>5.6873275422921559</v>
      </c>
      <c r="Q40">
        <v>3080.1132918851999</v>
      </c>
      <c r="R40" s="2">
        <f t="shared" si="0"/>
        <v>0.20749431665297696</v>
      </c>
    </row>
    <row r="41" spans="3:18">
      <c r="C41" s="1">
        <v>3.9115078150769498</v>
      </c>
      <c r="D41" s="1">
        <v>0.27371426216552902</v>
      </c>
      <c r="E41" s="1">
        <f t="shared" si="2"/>
        <v>0.76150898909519404</v>
      </c>
      <c r="I41" s="2"/>
      <c r="K41">
        <v>3.5804164651272399</v>
      </c>
      <c r="L41">
        <v>0.22147029636157201</v>
      </c>
      <c r="M41">
        <f t="shared" si="1"/>
        <v>0.692981332944549</v>
      </c>
      <c r="O41">
        <v>218.7</v>
      </c>
      <c r="P41">
        <f>'nm to eV'!$G$14/O41</f>
        <v>5.6691239333319157</v>
      </c>
      <c r="Q41">
        <v>3194.5571302130002</v>
      </c>
      <c r="R41" s="2">
        <f t="shared" si="0"/>
        <v>0.21520391814443268</v>
      </c>
    </row>
    <row r="42" spans="3:18">
      <c r="C42" s="1">
        <v>3.92863302719479</v>
      </c>
      <c r="D42" s="1">
        <v>0.286765425993532</v>
      </c>
      <c r="E42" s="1">
        <f t="shared" si="2"/>
        <v>0.7978190391983484</v>
      </c>
      <c r="G42" s="36"/>
      <c r="I42" s="2"/>
      <c r="K42">
        <v>3.59933746031875</v>
      </c>
      <c r="L42">
        <v>0.229600590659013</v>
      </c>
      <c r="M42">
        <f t="shared" si="1"/>
        <v>0.71842105227500874</v>
      </c>
      <c r="O42">
        <v>219.4</v>
      </c>
      <c r="P42">
        <f>'nm to eV'!$G$14/O42</f>
        <v>5.6510364823139918</v>
      </c>
      <c r="Q42">
        <v>3317.1039263137</v>
      </c>
      <c r="R42" s="2">
        <f t="shared" si="0"/>
        <v>0.22345938192296247</v>
      </c>
    </row>
    <row r="43" spans="3:18">
      <c r="C43" s="1">
        <v>3.9457582393126298</v>
      </c>
      <c r="D43" s="1">
        <v>0.29774026830344302</v>
      </c>
      <c r="E43" s="1">
        <f t="shared" si="2"/>
        <v>0.82835249042145398</v>
      </c>
      <c r="G43" s="43"/>
      <c r="I43" s="2"/>
      <c r="K43">
        <v>3.6209614548233202</v>
      </c>
      <c r="L43">
        <v>0.237282134946531</v>
      </c>
      <c r="M43">
        <f t="shared" si="1"/>
        <v>0.74245663125281547</v>
      </c>
      <c r="O43">
        <v>220.1</v>
      </c>
      <c r="P43">
        <f>'nm to eV'!$G$14/O43</f>
        <v>5.6330640809617902</v>
      </c>
      <c r="Q43">
        <v>3445.3973442307001</v>
      </c>
      <c r="R43" s="2">
        <f t="shared" si="0"/>
        <v>0.23210197151598022</v>
      </c>
    </row>
    <row r="44" spans="3:18">
      <c r="C44" s="1">
        <v>3.96288345143047</v>
      </c>
      <c r="D44" s="1">
        <v>0.30901172797308202</v>
      </c>
      <c r="E44" s="1">
        <f t="shared" si="2"/>
        <v>0.85971117005599662</v>
      </c>
      <c r="I44" s="2"/>
      <c r="K44">
        <v>3.6479914479540501</v>
      </c>
      <c r="L44">
        <v>0.245016473352863</v>
      </c>
      <c r="M44">
        <f t="shared" si="1"/>
        <v>0.76665740321328568</v>
      </c>
      <c r="O44">
        <v>220.8</v>
      </c>
      <c r="P44">
        <f>'nm to eV'!$G$14/O44</f>
        <v>5.6152056350529431</v>
      </c>
      <c r="Q44">
        <v>3577.1364983084</v>
      </c>
      <c r="R44" s="2">
        <f t="shared" si="0"/>
        <v>0.24097668590515875</v>
      </c>
    </row>
    <row r="45" spans="3:18">
      <c r="C45" s="1">
        <v>3.9800086635483098</v>
      </c>
      <c r="D45" s="1">
        <v>0.31894840952394798</v>
      </c>
      <c r="E45" s="1">
        <f t="shared" si="2"/>
        <v>0.88735632183908031</v>
      </c>
      <c r="G45" s="36"/>
      <c r="I45" s="2"/>
      <c r="K45">
        <v>3.6939424362762798</v>
      </c>
      <c r="L45">
        <v>0.25162053767002901</v>
      </c>
      <c r="M45">
        <f t="shared" si="1"/>
        <v>0.78732154359033046</v>
      </c>
      <c r="O45">
        <v>221.5</v>
      </c>
      <c r="P45">
        <f>'nm to eV'!$G$14/O45</f>
        <v>5.5974600641972456</v>
      </c>
      <c r="Q45">
        <v>3710.0974871029998</v>
      </c>
      <c r="R45" s="2">
        <f t="shared" si="0"/>
        <v>0.24993371017570232</v>
      </c>
    </row>
    <row r="46" spans="3:18">
      <c r="C46" s="1">
        <v>3.9999880776857899</v>
      </c>
      <c r="D46" s="1">
        <v>0.330294023533518</v>
      </c>
      <c r="E46" s="1">
        <f t="shared" si="2"/>
        <v>0.91892130857647958</v>
      </c>
      <c r="I46" s="2"/>
      <c r="K46">
        <v>3.7480024225377302</v>
      </c>
      <c r="L46">
        <v>0.250155100917479</v>
      </c>
      <c r="M46">
        <f t="shared" si="1"/>
        <v>0.78273618685937585</v>
      </c>
      <c r="O46">
        <v>222.2</v>
      </c>
      <c r="P46">
        <f>'nm to eV'!$G$14/O46</f>
        <v>5.579826301618767</v>
      </c>
      <c r="Q46">
        <v>3842.1541067722001</v>
      </c>
      <c r="R46" s="2">
        <f t="shared" si="0"/>
        <v>0.25882981089055357</v>
      </c>
    </row>
    <row r="47" spans="3:18">
      <c r="C47" s="1">
        <v>4.0228216938429098</v>
      </c>
      <c r="D47" s="1">
        <v>0.34041609093421299</v>
      </c>
      <c r="E47" s="1">
        <f t="shared" si="2"/>
        <v>0.94708222811670872</v>
      </c>
      <c r="I47" s="2"/>
      <c r="K47">
        <v>3.7858444129207398</v>
      </c>
      <c r="L47">
        <v>0.242714649772548</v>
      </c>
      <c r="M47">
        <f t="shared" si="1"/>
        <v>0.75945498916907594</v>
      </c>
      <c r="O47">
        <v>222.9</v>
      </c>
      <c r="P47">
        <f>'nm to eV'!$G$14/O47</f>
        <v>5.5623032939420813</v>
      </c>
      <c r="Q47">
        <v>3971.2974323584999</v>
      </c>
      <c r="R47" s="2">
        <f t="shared" si="0"/>
        <v>0.26752965519933913</v>
      </c>
    </row>
    <row r="48" spans="3:18">
      <c r="C48" s="1">
        <v>4.0513637140393097</v>
      </c>
      <c r="D48" s="1">
        <v>0.35090893003456802</v>
      </c>
      <c r="E48" s="1">
        <f t="shared" si="2"/>
        <v>0.97627468317123445</v>
      </c>
      <c r="F48" s="1"/>
      <c r="G48" s="36"/>
      <c r="I48" s="2"/>
      <c r="K48">
        <v>3.8101714067383901</v>
      </c>
      <c r="L48">
        <v>0.23585669373853799</v>
      </c>
      <c r="M48">
        <f t="shared" si="1"/>
        <v>0.73799642072085136</v>
      </c>
      <c r="O48">
        <v>223.6</v>
      </c>
      <c r="P48">
        <f>'nm to eV'!$G$14/O48</f>
        <v>5.5448900009825133</v>
      </c>
      <c r="Q48">
        <v>4095.6539488963999</v>
      </c>
      <c r="R48" s="2">
        <f t="shared" si="0"/>
        <v>0.27590703225503282</v>
      </c>
    </row>
    <row r="49" spans="3:18">
      <c r="C49" s="1">
        <v>4.0998851483732004</v>
      </c>
      <c r="D49" s="1">
        <v>0.359436679126729</v>
      </c>
      <c r="E49" s="1">
        <f t="shared" si="2"/>
        <v>1</v>
      </c>
      <c r="F49" s="1"/>
      <c r="I49" s="2"/>
      <c r="K49">
        <v>3.83179540124297</v>
      </c>
      <c r="L49">
        <v>0.227937575916355</v>
      </c>
      <c r="M49">
        <f t="shared" si="1"/>
        <v>0.71321747332105234</v>
      </c>
      <c r="O49">
        <v>224.3</v>
      </c>
      <c r="P49">
        <f>'nm to eV'!$G$14/O49</f>
        <v>5.5275853955403029</v>
      </c>
      <c r="Q49">
        <v>4213.5019213348996</v>
      </c>
      <c r="R49" s="2">
        <f t="shared" si="0"/>
        <v>0.28384595598699036</v>
      </c>
    </row>
    <row r="50" spans="3:18">
      <c r="C50" s="1">
        <v>4.1569691887660003</v>
      </c>
      <c r="D50" s="1">
        <v>0.356569377982698</v>
      </c>
      <c r="E50" s="1">
        <f t="shared" si="2"/>
        <v>0.99202279202279176</v>
      </c>
      <c r="F50" s="1"/>
      <c r="I50" s="2"/>
      <c r="K50">
        <v>3.8507163964344699</v>
      </c>
      <c r="L50">
        <v>0.22062559046053901</v>
      </c>
      <c r="M50">
        <f t="shared" si="1"/>
        <v>0.69033824522190335</v>
      </c>
      <c r="O50">
        <v>225</v>
      </c>
      <c r="P50">
        <f>'nm to eV'!$G$14/O50</f>
        <v>5.5103884631986215</v>
      </c>
      <c r="Q50">
        <v>4323.2857127033003</v>
      </c>
      <c r="R50" s="2">
        <f t="shared" si="0"/>
        <v>0.29124162965573941</v>
      </c>
    </row>
    <row r="51" spans="3:18">
      <c r="C51" s="1">
        <v>4.1969280170409604</v>
      </c>
      <c r="D51" s="1">
        <v>0.34555498669148899</v>
      </c>
      <c r="E51" s="1">
        <f t="shared" si="2"/>
        <v>0.96137931034482527</v>
      </c>
      <c r="F51" s="1"/>
      <c r="K51">
        <v>3.8669343923129098</v>
      </c>
      <c r="L51">
        <v>0.213128825588872</v>
      </c>
      <c r="M51">
        <f t="shared" si="1"/>
        <v>0.66688084168342554</v>
      </c>
      <c r="O51">
        <v>225.7</v>
      </c>
      <c r="P51">
        <f>'nm to eV'!$G$14/O51</f>
        <v>5.4932982021253434</v>
      </c>
      <c r="Q51">
        <v>4423.6277928354002</v>
      </c>
      <c r="R51" s="2">
        <f t="shared" si="0"/>
        <v>0.29800125483037221</v>
      </c>
    </row>
    <row r="52" spans="3:18">
      <c r="C52" s="1">
        <v>4.2226158352177201</v>
      </c>
      <c r="D52" s="1">
        <v>0.335410672988815</v>
      </c>
      <c r="E52" s="1">
        <f t="shared" si="2"/>
        <v>0.93315649867373995</v>
      </c>
      <c r="F52" s="1"/>
      <c r="G52" s="44"/>
      <c r="K52">
        <v>3.8831523881913399</v>
      </c>
      <c r="L52">
        <v>0.20605441366772201</v>
      </c>
      <c r="M52">
        <f t="shared" si="1"/>
        <v>0.64474498200627217</v>
      </c>
      <c r="O52">
        <v>226.4</v>
      </c>
      <c r="P52">
        <f>'nm to eV'!$G$14/O52</f>
        <v>5.4763136228784886</v>
      </c>
      <c r="Q52">
        <v>4513.3382237528003</v>
      </c>
      <c r="R52" s="2">
        <f t="shared" si="0"/>
        <v>0.30404467037904415</v>
      </c>
    </row>
    <row r="53" spans="3:18">
      <c r="C53" s="1">
        <v>4.2454494513748404</v>
      </c>
      <c r="D53" s="1">
        <v>0.32373136444955097</v>
      </c>
      <c r="E53" s="1">
        <f t="shared" si="2"/>
        <v>0.90066312997347397</v>
      </c>
      <c r="F53" s="1"/>
      <c r="G53" s="1"/>
      <c r="K53">
        <v>3.8993703840697802</v>
      </c>
      <c r="L53">
        <v>0.19813529584553899</v>
      </c>
      <c r="M53">
        <f t="shared" si="1"/>
        <v>0.61996603460647304</v>
      </c>
      <c r="O53">
        <v>227.1</v>
      </c>
      <c r="P53">
        <f>'nm to eV'!$G$14/O53</f>
        <v>5.4594337482152797</v>
      </c>
      <c r="Q53">
        <v>4591.4214604661001</v>
      </c>
      <c r="R53" s="2">
        <f t="shared" si="0"/>
        <v>0.3093048106104323</v>
      </c>
    </row>
    <row r="54" spans="3:18">
      <c r="C54" s="1">
        <v>4.2654288655123196</v>
      </c>
      <c r="D54" s="1">
        <v>0.31257113628980998</v>
      </c>
      <c r="E54" s="1">
        <f t="shared" si="2"/>
        <v>0.86961391099322027</v>
      </c>
      <c r="F54" s="1"/>
      <c r="G54" s="1"/>
      <c r="K54">
        <v>3.9155883799482099</v>
      </c>
      <c r="L54">
        <v>0.19011058978572701</v>
      </c>
      <c r="M54">
        <f t="shared" si="1"/>
        <v>0.5948567012413436</v>
      </c>
      <c r="O54">
        <v>227.8</v>
      </c>
      <c r="P54">
        <f>'nm to eV'!$G$14/O54</f>
        <v>5.4426576129046964</v>
      </c>
      <c r="Q54">
        <v>4657.0803650992002</v>
      </c>
      <c r="R54" s="2">
        <f t="shared" si="0"/>
        <v>0.31372797568845756</v>
      </c>
    </row>
    <row r="55" spans="3:18">
      <c r="C55" s="1">
        <v>4.2825540776301603</v>
      </c>
      <c r="D55" s="1">
        <v>0.30204122001949002</v>
      </c>
      <c r="E55" s="1">
        <f t="shared" si="2"/>
        <v>0.84031830238726779</v>
      </c>
      <c r="F55" s="1"/>
      <c r="G55" s="1"/>
      <c r="K55">
        <v>3.9318063758266502</v>
      </c>
      <c r="L55">
        <v>0.18187470725065599</v>
      </c>
      <c r="M55">
        <f t="shared" si="1"/>
        <v>0.56908659594555044</v>
      </c>
      <c r="O55">
        <v>228.5</v>
      </c>
      <c r="P55">
        <f>'nm to eV'!$G$14/O55</f>
        <v>5.4259842635435005</v>
      </c>
      <c r="Q55">
        <v>4709.7173953321999</v>
      </c>
      <c r="R55" s="2">
        <f t="shared" si="0"/>
        <v>0.31727391169269903</v>
      </c>
    </row>
    <row r="56" spans="3:18">
      <c r="C56" s="1">
        <v>4.2996792897480001</v>
      </c>
      <c r="D56" s="1">
        <v>0.29076976034985103</v>
      </c>
      <c r="E56" s="1">
        <f t="shared" si="2"/>
        <v>0.80895962275272515</v>
      </c>
      <c r="F56" s="1"/>
      <c r="G56" s="1"/>
      <c r="K56">
        <v>3.9480243717050798</v>
      </c>
      <c r="L56">
        <v>0.17385000119084401</v>
      </c>
      <c r="M56">
        <f t="shared" si="1"/>
        <v>0.54397726258042101</v>
      </c>
      <c r="O56">
        <v>229.2</v>
      </c>
      <c r="P56">
        <f>'nm to eV'!$G$14/O56</f>
        <v>5.4094127583756109</v>
      </c>
      <c r="Q56">
        <v>4748.9329925810998</v>
      </c>
      <c r="R56" s="2">
        <f t="shared" si="0"/>
        <v>0.31991570203681929</v>
      </c>
    </row>
    <row r="57" spans="3:18">
      <c r="C57" s="1">
        <v>4.3168045018658399</v>
      </c>
      <c r="D57" s="1">
        <v>0.27905337464062102</v>
      </c>
      <c r="E57" s="1">
        <f t="shared" si="2"/>
        <v>0.77636310050102952</v>
      </c>
      <c r="F57" s="1"/>
      <c r="G57" s="1"/>
      <c r="K57">
        <v>3.9642423675835099</v>
      </c>
      <c r="L57">
        <v>0.16550853041814501</v>
      </c>
      <c r="M57">
        <f t="shared" si="1"/>
        <v>0.51787677131930065</v>
      </c>
      <c r="O57">
        <v>229.9</v>
      </c>
      <c r="P57">
        <f>'nm to eV'!$G$14/O57</f>
        <v>5.3929421671147884</v>
      </c>
      <c r="Q57">
        <v>4774.5212585902</v>
      </c>
      <c r="R57" s="2">
        <f t="shared" si="0"/>
        <v>0.32163947621872385</v>
      </c>
    </row>
    <row r="58" spans="3:18">
      <c r="C58" s="1">
        <v>4.3339297139836797</v>
      </c>
      <c r="D58" s="1">
        <v>0.26689206289180101</v>
      </c>
      <c r="E58" s="1">
        <f t="shared" si="2"/>
        <v>0.74252873563218369</v>
      </c>
      <c r="F58" s="1"/>
      <c r="G58" s="1"/>
      <c r="K58">
        <v>3.9804603634619502</v>
      </c>
      <c r="L58">
        <v>0.15758941259596199</v>
      </c>
      <c r="M58">
        <f t="shared" si="1"/>
        <v>0.49309782391950152</v>
      </c>
      <c r="O58">
        <v>230.6</v>
      </c>
      <c r="P58">
        <f>'nm to eV'!$G$14/O58</f>
        <v>5.3765715707705546</v>
      </c>
      <c r="Q58">
        <v>4786.4630688907</v>
      </c>
      <c r="R58" s="2">
        <f t="shared" si="0"/>
        <v>0.32244394590314418</v>
      </c>
    </row>
    <row r="59" spans="3:18">
      <c r="C59" s="1">
        <v>4.3510549261015203</v>
      </c>
      <c r="D59" s="1">
        <v>0.25458244246311601</v>
      </c>
      <c r="E59" s="1">
        <f t="shared" si="2"/>
        <v>0.7082817565576166</v>
      </c>
      <c r="F59" s="1"/>
      <c r="G59" s="1"/>
      <c r="K59">
        <v>3.9966783593403798</v>
      </c>
      <c r="L59">
        <v>0.14967029477377899</v>
      </c>
      <c r="M59">
        <f t="shared" si="1"/>
        <v>0.46831887651970244</v>
      </c>
      <c r="O59">
        <v>231.3</v>
      </c>
      <c r="P59">
        <f>'nm to eV'!$G$14/O59</f>
        <v>5.3603000614772585</v>
      </c>
      <c r="Q59">
        <v>4784.9168258517002</v>
      </c>
      <c r="R59" s="2">
        <f t="shared" si="0"/>
        <v>0.32233978199345881</v>
      </c>
    </row>
    <row r="60" spans="3:18">
      <c r="C60" s="1">
        <v>4.3681801382193601</v>
      </c>
      <c r="D60" s="1">
        <v>0.241827895994841</v>
      </c>
      <c r="E60" s="1">
        <f t="shared" si="2"/>
        <v>0.6727969348658992</v>
      </c>
      <c r="F60" s="1"/>
      <c r="G60" s="1"/>
      <c r="K60">
        <v>4.0128963552188202</v>
      </c>
      <c r="L60">
        <v>0.14217352990211199</v>
      </c>
      <c r="M60">
        <f t="shared" si="1"/>
        <v>0.44486147298122458</v>
      </c>
      <c r="O60">
        <v>232</v>
      </c>
      <c r="P60">
        <f>'nm to eV'!$G$14/O60</f>
        <v>5.3441267423262495</v>
      </c>
      <c r="Q60">
        <v>4770.2071011621001</v>
      </c>
      <c r="R60" s="2">
        <f t="shared" si="0"/>
        <v>0.32134884952332426</v>
      </c>
    </row>
    <row r="61" spans="3:18">
      <c r="C61" s="1">
        <v>4.3853053503371999</v>
      </c>
      <c r="D61" s="1">
        <v>0.228776732166838</v>
      </c>
      <c r="E61" s="1">
        <f t="shared" si="2"/>
        <v>0.63648688476274473</v>
      </c>
      <c r="F61" s="1"/>
      <c r="G61" s="1"/>
      <c r="K61">
        <v>4.0291143510972498</v>
      </c>
      <c r="L61">
        <v>0.13467676503044501</v>
      </c>
      <c r="M61">
        <f t="shared" si="1"/>
        <v>0.42140406944274683</v>
      </c>
      <c r="O61">
        <v>232.7</v>
      </c>
      <c r="P61">
        <f>'nm to eV'!$G$14/O61</f>
        <v>5.3280507272010746</v>
      </c>
      <c r="Q61">
        <v>4742.8114562469</v>
      </c>
      <c r="R61" s="2">
        <f t="shared" si="0"/>
        <v>0.31950331980338731</v>
      </c>
    </row>
    <row r="62" spans="3:18">
      <c r="C62" s="1">
        <v>4.4024305624550397</v>
      </c>
      <c r="D62" s="1">
        <v>0.21602218569856299</v>
      </c>
      <c r="E62" s="1">
        <f t="shared" si="2"/>
        <v>0.60100206307102733</v>
      </c>
      <c r="F62" s="1"/>
      <c r="G62" s="1"/>
      <c r="K62">
        <v>4.0453323469756803</v>
      </c>
      <c r="L62">
        <v>0.12770794134692401</v>
      </c>
      <c r="M62">
        <f t="shared" si="1"/>
        <v>0.39959859573092377</v>
      </c>
      <c r="O62">
        <v>233.4</v>
      </c>
      <c r="P62">
        <f>'nm to eV'!$G$14/O62</f>
        <v>5.3120711406156378</v>
      </c>
      <c r="Q62">
        <v>4703.3457584839998</v>
      </c>
      <c r="R62" s="2">
        <f t="shared" si="0"/>
        <v>0.31684468123638387</v>
      </c>
    </row>
    <row r="63" spans="3:18">
      <c r="C63" s="1">
        <v>4.4195557745728804</v>
      </c>
      <c r="D63" s="1">
        <v>0.20356425659001501</v>
      </c>
      <c r="E63" s="1">
        <f t="shared" si="2"/>
        <v>0.56634246979074443</v>
      </c>
      <c r="F63" s="1"/>
      <c r="G63" s="1"/>
      <c r="K63">
        <v>4.0642533421671896</v>
      </c>
      <c r="L63">
        <v>0.119841617643556</v>
      </c>
      <c r="M63">
        <f t="shared" si="1"/>
        <v>0.37498484131379134</v>
      </c>
      <c r="O63">
        <v>234.1</v>
      </c>
      <c r="P63">
        <f>'nm to eV'!$G$14/O63</f>
        <v>5.2961871175552755</v>
      </c>
      <c r="Q63">
        <v>4652.5483306974002</v>
      </c>
      <c r="R63" s="2">
        <f t="shared" si="0"/>
        <v>0.31342267153496206</v>
      </c>
    </row>
    <row r="64" spans="3:18">
      <c r="C64" s="1">
        <v>4.4366809866907202</v>
      </c>
      <c r="D64" s="1">
        <v>0.191106327481467</v>
      </c>
      <c r="E64" s="1">
        <f t="shared" si="2"/>
        <v>0.53168287651046142</v>
      </c>
      <c r="F64" s="1"/>
      <c r="G64" s="1"/>
      <c r="K64">
        <v>4.0858773366717704</v>
      </c>
      <c r="L64">
        <v>0.111684926286707</v>
      </c>
      <c r="M64">
        <f t="shared" si="1"/>
        <v>0.34946252549199669</v>
      </c>
      <c r="O64">
        <v>234.8</v>
      </c>
      <c r="P64">
        <f>'nm to eV'!$G$14/O64</f>
        <v>5.2803978033206551</v>
      </c>
      <c r="Q64">
        <v>4591.2632811841004</v>
      </c>
      <c r="R64" s="2">
        <f t="shared" si="0"/>
        <v>0.30929415473549626</v>
      </c>
    </row>
    <row r="65" spans="3:18">
      <c r="C65" s="1">
        <v>4.45380619880856</v>
      </c>
      <c r="D65" s="1">
        <v>0.17909332441251</v>
      </c>
      <c r="E65" s="1">
        <f t="shared" si="2"/>
        <v>0.4982611258473314</v>
      </c>
      <c r="F65" s="1"/>
      <c r="G65" s="1"/>
      <c r="K65">
        <v>4.1075013311763504</v>
      </c>
      <c r="L65">
        <v>0.104240955533855</v>
      </c>
      <c r="M65">
        <f t="shared" si="1"/>
        <v>0.32617031493618559</v>
      </c>
      <c r="O65">
        <v>235.5</v>
      </c>
      <c r="P65">
        <f>'nm to eV'!$G$14/O65</f>
        <v>5.2647023533744797</v>
      </c>
      <c r="Q65">
        <v>4520.4233617829004</v>
      </c>
      <c r="R65" s="2">
        <f t="shared" si="0"/>
        <v>0.30452196641806345</v>
      </c>
    </row>
    <row r="66" spans="3:18">
      <c r="C66" s="1">
        <v>4.4709314109263998</v>
      </c>
      <c r="D66" s="1">
        <v>0.167080321343553</v>
      </c>
      <c r="E66" s="1">
        <f t="shared" si="2"/>
        <v>0.46483937518420143</v>
      </c>
      <c r="F66" s="1"/>
      <c r="G66" s="1"/>
      <c r="K66">
        <v>4.1318283249940002</v>
      </c>
      <c r="L66">
        <v>9.6496058303760596E-2</v>
      </c>
      <c r="M66">
        <f t="shared" si="1"/>
        <v>0.3019365043791839</v>
      </c>
      <c r="O66">
        <v>236.2</v>
      </c>
      <c r="P66">
        <f>'nm to eV'!$G$14/O66</f>
        <v>5.2490999331908972</v>
      </c>
      <c r="Q66">
        <v>4441.0326928043996</v>
      </c>
      <c r="R66" s="2">
        <f t="shared" si="0"/>
        <v>0.29917374995741691</v>
      </c>
    </row>
    <row r="67" spans="3:18">
      <c r="C67" s="1">
        <v>4.4880566230442396</v>
      </c>
      <c r="D67" s="1">
        <v>0.156105479033642</v>
      </c>
      <c r="E67" s="1">
        <f t="shared" si="2"/>
        <v>0.43430592396109591</v>
      </c>
      <c r="F67" s="1"/>
      <c r="G67" s="1"/>
      <c r="K67">
        <v>4.1588583181247198</v>
      </c>
      <c r="L67">
        <v>8.9147116964774703E-2</v>
      </c>
      <c r="M67">
        <f t="shared" si="1"/>
        <v>0.27894164119217013</v>
      </c>
      <c r="O67">
        <v>236.9</v>
      </c>
      <c r="P67">
        <f>'nm to eV'!$G$14/O67</f>
        <v>5.2335897181075977</v>
      </c>
      <c r="Q67">
        <v>4354.1496768567004</v>
      </c>
      <c r="R67" s="2">
        <f t="shared" si="0"/>
        <v>0.29332080549907086</v>
      </c>
    </row>
    <row r="68" spans="3:18">
      <c r="C68" s="1">
        <v>4.5051818351620803</v>
      </c>
      <c r="D68" s="1">
        <v>0.145427254083458</v>
      </c>
      <c r="E68" s="1">
        <f t="shared" si="2"/>
        <v>0.40459770114942478</v>
      </c>
      <c r="F68" s="1"/>
      <c r="G68" s="1"/>
      <c r="K68">
        <v>4.18859131056852</v>
      </c>
      <c r="L68">
        <v>8.2252205047594104E-2</v>
      </c>
      <c r="M68">
        <f t="shared" si="1"/>
        <v>0.25736743765607856</v>
      </c>
      <c r="O68">
        <v>237.6</v>
      </c>
      <c r="P68">
        <f>'nm to eV'!$G$14/O68</f>
        <v>5.2181708931805133</v>
      </c>
      <c r="Q68">
        <v>4260.8703997702996</v>
      </c>
      <c r="R68" s="2">
        <f t="shared" si="0"/>
        <v>0.28703697174921544</v>
      </c>
    </row>
    <row r="69" spans="3:18">
      <c r="C69" s="1">
        <v>4.5223070472799201</v>
      </c>
      <c r="D69" s="1">
        <v>0.134749029133274</v>
      </c>
      <c r="E69" s="1">
        <f t="shared" si="2"/>
        <v>0.37488947833775371</v>
      </c>
      <c r="F69" s="1"/>
      <c r="G69" s="1"/>
      <c r="K69">
        <v>4.2264333009515296</v>
      </c>
      <c r="L69">
        <v>7.4861028413556505E-2</v>
      </c>
      <c r="M69">
        <f t="shared" si="1"/>
        <v>0.23424042008293233</v>
      </c>
      <c r="O69">
        <v>238.3</v>
      </c>
      <c r="P69">
        <f>'nm to eV'!$G$14/O69</f>
        <v>5.2028426530410821</v>
      </c>
      <c r="Q69">
        <v>4162.3127871254001</v>
      </c>
      <c r="R69" s="2">
        <f t="shared" ref="R69:R132" si="3">Q69/LARGE($Q$5:$Q$300,1)</f>
        <v>0.28039755866639809</v>
      </c>
    </row>
    <row r="70" spans="3:18">
      <c r="C70" s="1">
        <v>4.5394322593977599</v>
      </c>
      <c r="D70" s="1">
        <v>0.124812347582408</v>
      </c>
      <c r="E70" s="1">
        <f t="shared" si="2"/>
        <v>0.34724432655466997</v>
      </c>
      <c r="F70" s="1"/>
      <c r="G70" s="1"/>
      <c r="K70">
        <v>4.2750872885868301</v>
      </c>
      <c r="L70">
        <v>6.7670469431014305E-2</v>
      </c>
      <c r="M70">
        <f t="shared" ref="M70:M133" si="4">L70/LARGE($L$5:$L$1000,1)</f>
        <v>0.21174113584391463</v>
      </c>
      <c r="O70">
        <v>239</v>
      </c>
      <c r="P70">
        <f>'nm to eV'!$G$14/O70</f>
        <v>5.1876042017560247</v>
      </c>
      <c r="Q70">
        <v>4059.601750581</v>
      </c>
      <c r="R70" s="2">
        <f t="shared" si="3"/>
        <v>0.2734783468319999</v>
      </c>
    </row>
    <row r="71" spans="3:18">
      <c r="C71" s="1">
        <v>4.5565574715155996</v>
      </c>
      <c r="D71" s="1">
        <v>0.115617209430861</v>
      </c>
      <c r="E71" s="1">
        <f t="shared" si="2"/>
        <v>0.32166224580017627</v>
      </c>
      <c r="F71" s="1"/>
      <c r="G71" s="1"/>
      <c r="K71">
        <v>4.3318502741613498</v>
      </c>
      <c r="L71">
        <v>6.1484918492087301E-2</v>
      </c>
      <c r="M71">
        <f t="shared" si="4"/>
        <v>0.19238652529308956</v>
      </c>
      <c r="O71">
        <v>239.7</v>
      </c>
      <c r="P71">
        <f>'nm to eV'!$G$14/O71</f>
        <v>5.1724547526895703</v>
      </c>
      <c r="Q71">
        <v>3953.8555205849002</v>
      </c>
      <c r="R71" s="2">
        <f t="shared" si="3"/>
        <v>0.26635466674221991</v>
      </c>
    </row>
    <row r="72" spans="3:18">
      <c r="C72" s="1">
        <v>4.5765368856530797</v>
      </c>
      <c r="D72" s="1">
        <v>0.10527267901037</v>
      </c>
      <c r="E72" s="1">
        <f t="shared" ref="E72:E113" si="5">D72/$G$3</f>
        <v>0.29288240495136925</v>
      </c>
      <c r="F72" s="1"/>
      <c r="G72" s="1"/>
      <c r="K72">
        <v>4.3913162590489501</v>
      </c>
      <c r="L72">
        <v>5.6963822135422802E-2</v>
      </c>
      <c r="M72">
        <f t="shared" si="4"/>
        <v>0.178239998959386</v>
      </c>
      <c r="O72">
        <v>240.4</v>
      </c>
      <c r="P72">
        <f>'nm to eV'!$G$14/O72</f>
        <v>5.1573935283680941</v>
      </c>
      <c r="Q72">
        <v>3846.1733223852998</v>
      </c>
      <c r="R72" s="2">
        <f t="shared" si="3"/>
        <v>0.2591005685926544</v>
      </c>
    </row>
    <row r="73" spans="3:18">
      <c r="C73" s="1">
        <v>4.5993705018102</v>
      </c>
      <c r="D73" s="1">
        <v>9.4816917079981897E-2</v>
      </c>
      <c r="E73" s="1">
        <f t="shared" si="5"/>
        <v>0.26379310344827567</v>
      </c>
      <c r="F73" s="1"/>
      <c r="G73" s="1"/>
      <c r="K73">
        <v>4.4507822439365397</v>
      </c>
      <c r="L73">
        <v>5.4343314056082198E-2</v>
      </c>
      <c r="M73">
        <f t="shared" si="4"/>
        <v>0.17004042000163413</v>
      </c>
      <c r="O73">
        <v>241.1</v>
      </c>
      <c r="P73">
        <f>'nm to eV'!$G$14/O73</f>
        <v>5.1424197603471171</v>
      </c>
      <c r="Q73">
        <v>3737.6245117797998</v>
      </c>
      <c r="R73" s="2">
        <f t="shared" si="3"/>
        <v>0.25178809039926431</v>
      </c>
    </row>
    <row r="74" spans="3:18">
      <c r="C74" s="1">
        <v>4.6250583199869597</v>
      </c>
      <c r="D74" s="1">
        <v>8.3849490204063806E-2</v>
      </c>
      <c r="E74" s="1">
        <f t="shared" si="5"/>
        <v>0.2332802829354553</v>
      </c>
      <c r="F74" s="1"/>
      <c r="G74" s="1"/>
      <c r="K74">
        <v>4.5102482288241301</v>
      </c>
      <c r="L74">
        <v>5.38537685907109E-2</v>
      </c>
      <c r="M74">
        <f t="shared" si="4"/>
        <v>0.16850863052601026</v>
      </c>
      <c r="O74">
        <v>241.8</v>
      </c>
      <c r="P74">
        <f>'nm to eV'!$G$14/O74</f>
        <v>5.1275326890806028</v>
      </c>
      <c r="Q74">
        <v>3629.2392468479002</v>
      </c>
      <c r="R74" s="2">
        <f t="shared" si="3"/>
        <v>0.24448662959210948</v>
      </c>
    </row>
    <row r="75" spans="3:18">
      <c r="C75" s="1">
        <v>4.6536003401833597</v>
      </c>
      <c r="D75" s="1">
        <v>7.3616191293470801E-2</v>
      </c>
      <c r="E75" s="1">
        <f t="shared" si="5"/>
        <v>0.20480990274093716</v>
      </c>
      <c r="F75" s="1"/>
      <c r="G75" s="1"/>
      <c r="K75">
        <v>4.5697142137117197</v>
      </c>
      <c r="L75">
        <v>5.58695440363575E-2</v>
      </c>
      <c r="M75">
        <f t="shared" si="4"/>
        <v>0.17481599895505007</v>
      </c>
      <c r="O75">
        <v>242.5</v>
      </c>
      <c r="P75">
        <f>'nm to eV'!$G$14/O75</f>
        <v>5.1127315637925355</v>
      </c>
      <c r="Q75">
        <v>3522.0007330284002</v>
      </c>
      <c r="R75" s="2">
        <f t="shared" si="3"/>
        <v>0.23726242059873218</v>
      </c>
    </row>
    <row r="76" spans="3:18">
      <c r="C76" s="1">
        <v>4.6849965623993999</v>
      </c>
      <c r="D76" s="1">
        <v>6.4005788838305197E-2</v>
      </c>
      <c r="E76" s="1">
        <f t="shared" si="5"/>
        <v>0.17807250221043314</v>
      </c>
      <c r="F76" s="1"/>
      <c r="G76" s="1"/>
      <c r="K76">
        <v>4.6291801985993102</v>
      </c>
      <c r="L76">
        <v>6.05922179375867E-2</v>
      </c>
      <c r="M76">
        <f t="shared" si="4"/>
        <v>0.18959326213165772</v>
      </c>
      <c r="O76">
        <v>243.2</v>
      </c>
      <c r="P76">
        <f>'nm to eV'!$G$14/O76</f>
        <v>5.098015642350699</v>
      </c>
      <c r="Q76">
        <v>3416.8390421951999</v>
      </c>
      <c r="R76" s="2">
        <f t="shared" si="3"/>
        <v>0.23017811846121206</v>
      </c>
    </row>
    <row r="77" spans="3:18">
      <c r="C77" s="1">
        <v>4.72495539067436</v>
      </c>
      <c r="D77" s="1">
        <v>5.3828105682661102E-2</v>
      </c>
      <c r="E77" s="1">
        <f t="shared" si="5"/>
        <v>0.14975685234305919</v>
      </c>
      <c r="F77" s="1"/>
      <c r="G77" s="1"/>
      <c r="K77">
        <v>4.6832401848607601</v>
      </c>
      <c r="L77">
        <v>6.6783528234929806E-2</v>
      </c>
      <c r="M77">
        <f t="shared" si="4"/>
        <v>0.20896589373513713</v>
      </c>
      <c r="O77">
        <v>243.9</v>
      </c>
      <c r="P77">
        <f>'nm to eV'!$G$14/O77</f>
        <v>5.0833841911426401</v>
      </c>
      <c r="Q77">
        <v>3314.6264725758001</v>
      </c>
      <c r="R77" s="2">
        <f t="shared" si="3"/>
        <v>0.22329248625333264</v>
      </c>
    </row>
    <row r="78" spans="3:18">
      <c r="C78" s="1">
        <v>4.7791852290475196</v>
      </c>
      <c r="D78" s="1">
        <v>4.4186356165615198E-2</v>
      </c>
      <c r="E78" s="1">
        <f t="shared" si="5"/>
        <v>0.12293224017361934</v>
      </c>
      <c r="F78" s="1"/>
      <c r="G78" s="1"/>
      <c r="K78">
        <v>4.7318941724960597</v>
      </c>
      <c r="L78">
        <v>7.3435587205563604E-2</v>
      </c>
      <c r="M78">
        <f t="shared" si="4"/>
        <v>0.22978020955096862</v>
      </c>
      <c r="O78">
        <v>244.6</v>
      </c>
      <c r="P78">
        <f>'nm to eV'!$G$14/O78</f>
        <v>5.0688364849537608</v>
      </c>
      <c r="Q78">
        <v>3216.1743860271999</v>
      </c>
      <c r="R78" s="2">
        <f t="shared" si="3"/>
        <v>0.216660182021121</v>
      </c>
    </row>
    <row r="79" spans="3:18">
      <c r="C79" s="1">
        <v>4.8419776734796001</v>
      </c>
      <c r="D79" s="1">
        <v>3.78764959677792E-2</v>
      </c>
      <c r="E79" s="1">
        <f t="shared" si="5"/>
        <v>0.10537738123945005</v>
      </c>
      <c r="F79" s="1"/>
      <c r="G79" s="1"/>
      <c r="K79">
        <v>4.7805481601313602</v>
      </c>
      <c r="L79">
        <v>8.0158038334616696E-2</v>
      </c>
      <c r="M79">
        <f t="shared" si="4"/>
        <v>0.25081478267702018</v>
      </c>
      <c r="O79">
        <v>245.3</v>
      </c>
      <c r="P79">
        <f>'nm to eV'!$G$14/O79</f>
        <v>5.0543718068474925</v>
      </c>
      <c r="Q79">
        <v>3122.2314327621002</v>
      </c>
      <c r="R79" s="2">
        <f t="shared" si="3"/>
        <v>0.21033163919009615</v>
      </c>
    </row>
    <row r="80" spans="3:18">
      <c r="C80" s="1">
        <v>4.9047701179116796</v>
      </c>
      <c r="D80" s="1">
        <v>3.6015896165853198E-2</v>
      </c>
      <c r="E80" s="1">
        <f t="shared" si="5"/>
        <v>0.10020094847681038</v>
      </c>
      <c r="F80" s="1"/>
      <c r="G80" s="1"/>
      <c r="K80">
        <v>4.8346081463928101</v>
      </c>
      <c r="L80">
        <v>8.6768501938911793E-2</v>
      </c>
      <c r="M80">
        <f t="shared" si="4"/>
        <v>0.27149894644590333</v>
      </c>
      <c r="O80">
        <v>246</v>
      </c>
      <c r="P80">
        <f>'nm to eV'!$G$14/O80</f>
        <v>5.0399894480475202</v>
      </c>
      <c r="Q80">
        <v>3033.4830513810998</v>
      </c>
      <c r="R80" s="2">
        <f t="shared" si="3"/>
        <v>0.20435303288453471</v>
      </c>
    </row>
    <row r="81" spans="3:18">
      <c r="C81" s="1">
        <v>4.96756256234376</v>
      </c>
      <c r="D81" s="1">
        <v>3.8200078542027199E-2</v>
      </c>
      <c r="E81" s="1">
        <f t="shared" si="5"/>
        <v>0.10627763041556129</v>
      </c>
      <c r="F81" s="1"/>
      <c r="G81" s="1"/>
      <c r="K81">
        <v>4.8940741312803997</v>
      </c>
      <c r="L81">
        <v>9.1375988671818301E-2</v>
      </c>
      <c r="M81">
        <f t="shared" si="4"/>
        <v>0.28591578856942296</v>
      </c>
      <c r="O81">
        <v>246.7</v>
      </c>
      <c r="P81">
        <f>'nm to eV'!$G$14/O81</f>
        <v>5.0256887078220105</v>
      </c>
      <c r="Q81">
        <v>2950.5521141771001</v>
      </c>
      <c r="R81" s="2">
        <f t="shared" si="3"/>
        <v>0.19876632339892264</v>
      </c>
    </row>
    <row r="82" spans="3:18">
      <c r="C82" s="1">
        <v>5.0303550067758396</v>
      </c>
      <c r="D82" s="1">
        <v>4.3943669234929199E-2</v>
      </c>
      <c r="E82" s="1">
        <f t="shared" si="5"/>
        <v>0.12225705329153591</v>
      </c>
      <c r="F82" s="1"/>
      <c r="G82" s="1"/>
      <c r="K82">
        <v>4.9535401161679999</v>
      </c>
      <c r="L82">
        <v>9.2095908473834906E-2</v>
      </c>
      <c r="M82">
        <f t="shared" si="4"/>
        <v>0.28816842015122274</v>
      </c>
      <c r="O82">
        <v>247.4</v>
      </c>
      <c r="P82">
        <f>'nm to eV'!$G$14/O82</f>
        <v>5.0114688933698055</v>
      </c>
      <c r="Q82">
        <v>2874.0005741468999</v>
      </c>
      <c r="R82" s="2">
        <f t="shared" si="3"/>
        <v>0.19360936715022001</v>
      </c>
    </row>
    <row r="83" spans="3:18">
      <c r="C83" s="1">
        <v>5.09314745120792</v>
      </c>
      <c r="D83" s="1">
        <v>5.2882637848530201E-2</v>
      </c>
      <c r="E83" s="1">
        <f t="shared" si="5"/>
        <v>0.14712643678160908</v>
      </c>
      <c r="F83" s="1"/>
      <c r="G83" s="1"/>
      <c r="K83">
        <v>5.0130061010555904</v>
      </c>
      <c r="L83">
        <v>8.8553903047913093E-2</v>
      </c>
      <c r="M83">
        <f t="shared" si="4"/>
        <v>0.27708547276876727</v>
      </c>
      <c r="O83">
        <v>248.1</v>
      </c>
      <c r="P83">
        <f>'nm to eV'!$G$14/O83</f>
        <v>4.9973293197085447</v>
      </c>
      <c r="Q83">
        <v>2804.3319609146001</v>
      </c>
      <c r="R83" s="2">
        <f t="shared" si="3"/>
        <v>0.18891608481775463</v>
      </c>
    </row>
    <row r="84" spans="3:18">
      <c r="C84" s="1">
        <v>5.1502314916007297</v>
      </c>
      <c r="D84" s="1">
        <v>6.2819319399395904E-2</v>
      </c>
      <c r="E84" s="1">
        <f t="shared" si="5"/>
        <v>0.17477158856469202</v>
      </c>
      <c r="F84" s="1"/>
      <c r="G84" s="1"/>
      <c r="K84">
        <v>5.0643630880039598</v>
      </c>
      <c r="L84">
        <v>8.2107021220854004E-2</v>
      </c>
      <c r="M84">
        <f t="shared" si="4"/>
        <v>0.25691315695374867</v>
      </c>
      <c r="O84">
        <v>248.8</v>
      </c>
      <c r="P84">
        <f>'nm to eV'!$G$14/O84</f>
        <v>4.9832693095646698</v>
      </c>
      <c r="Q84">
        <v>2741.9945676447001</v>
      </c>
      <c r="R84" s="2">
        <f t="shared" si="3"/>
        <v>0.18471667603219366</v>
      </c>
    </row>
    <row r="85" spans="3:18">
      <c r="C85" s="1">
        <v>5.1987529259346097</v>
      </c>
      <c r="D85" s="1">
        <v>7.2236920570738702E-2</v>
      </c>
      <c r="E85" s="1">
        <f t="shared" si="5"/>
        <v>0.20097259062776296</v>
      </c>
      <c r="F85" s="1"/>
      <c r="G85" s="1"/>
      <c r="K85">
        <v>5.10490807770005</v>
      </c>
      <c r="L85">
        <v>7.5290923381046496E-2</v>
      </c>
      <c r="M85">
        <f t="shared" si="4"/>
        <v>0.23558556294177874</v>
      </c>
      <c r="O85">
        <v>249.5</v>
      </c>
      <c r="P85">
        <f>'nm to eV'!$G$14/O85</f>
        <v>4.9692881932652906</v>
      </c>
      <c r="Q85">
        <v>2687.3851697750001</v>
      </c>
      <c r="R85" s="2">
        <f t="shared" si="3"/>
        <v>0.18103786989098558</v>
      </c>
    </row>
    <row r="86" spans="3:18">
      <c r="C86">
        <v>5.2444201582488503</v>
      </c>
      <c r="D86">
        <v>8.1524751647200799E-2</v>
      </c>
      <c r="E86" s="1">
        <f t="shared" si="5"/>
        <v>0.22681255526083099</v>
      </c>
      <c r="F86" s="1"/>
      <c r="G86" s="1"/>
      <c r="K86">
        <v>5.1400470687699897</v>
      </c>
      <c r="L86">
        <v>6.8525734155810106E-2</v>
      </c>
      <c r="M86">
        <f t="shared" si="4"/>
        <v>0.21441726216309306</v>
      </c>
      <c r="O86">
        <v>250.2</v>
      </c>
      <c r="P86">
        <f>'nm to eV'!$G$14/O86</f>
        <v>4.955385308631854</v>
      </c>
      <c r="Q86">
        <v>2640.8531186959999</v>
      </c>
      <c r="R86" s="2">
        <f t="shared" si="3"/>
        <v>0.17790320073237517</v>
      </c>
    </row>
    <row r="87" spans="3:18">
      <c r="C87">
        <v>5.2900873905630901</v>
      </c>
      <c r="D87">
        <v>9.0756966968714103E-2</v>
      </c>
      <c r="E87" s="1">
        <f t="shared" si="5"/>
        <v>0.25249778956675512</v>
      </c>
      <c r="F87" s="1"/>
      <c r="K87">
        <v>5.1751860598399304</v>
      </c>
      <c r="L87">
        <v>6.1398528115845397E-2</v>
      </c>
      <c r="M87">
        <f t="shared" si="4"/>
        <v>0.19211620950327385</v>
      </c>
      <c r="O87">
        <v>250.9</v>
      </c>
      <c r="P87">
        <f>'nm to eV'!$G$14/O87</f>
        <v>4.9415600008756071</v>
      </c>
      <c r="Q87">
        <v>2602.7046590055002</v>
      </c>
      <c r="R87" s="2">
        <f t="shared" si="3"/>
        <v>0.17533329897074251</v>
      </c>
    </row>
    <row r="88" spans="3:18">
      <c r="C88">
        <v>5.3357546228773298</v>
      </c>
      <c r="D88">
        <v>9.9933566535278406E-2</v>
      </c>
      <c r="E88" s="1">
        <f t="shared" si="5"/>
        <v>0.27802829354553477</v>
      </c>
      <c r="F88" s="1"/>
      <c r="K88">
        <v>5.2103250509098702</v>
      </c>
      <c r="L88">
        <v>5.4007351481807797E-2</v>
      </c>
      <c r="M88">
        <f t="shared" si="4"/>
        <v>0.1689891919301276</v>
      </c>
      <c r="O88">
        <v>251.6</v>
      </c>
      <c r="P88">
        <f>'nm to eV'!$G$14/O88</f>
        <v>4.9278116224947928</v>
      </c>
      <c r="Q88">
        <v>2573.2073262684999</v>
      </c>
      <c r="R88" s="2">
        <f t="shared" si="3"/>
        <v>0.17334618735524632</v>
      </c>
    </row>
    <row r="89" spans="3:18">
      <c r="C89">
        <v>5.3842760572112098</v>
      </c>
      <c r="D89">
        <v>0.109734298462935</v>
      </c>
      <c r="E89" s="1">
        <f t="shared" si="5"/>
        <v>0.30529521564004114</v>
      </c>
      <c r="F89" s="1"/>
      <c r="K89">
        <v>5.24546404197981</v>
      </c>
      <c r="L89">
        <v>4.6736847119346399E-2</v>
      </c>
      <c r="M89">
        <f t="shared" si="4"/>
        <v>0.1462397583173595</v>
      </c>
      <c r="O89">
        <v>252.3</v>
      </c>
      <c r="P89">
        <f>'nm to eV'!$G$14/O89</f>
        <v>4.9141395331735627</v>
      </c>
      <c r="Q89">
        <v>2552.5942929058001</v>
      </c>
      <c r="R89" s="2">
        <f t="shared" si="3"/>
        <v>0.17195757373411533</v>
      </c>
    </row>
    <row r="90" spans="3:18">
      <c r="C90">
        <v>5.4327974915450898</v>
      </c>
      <c r="D90">
        <v>0.119788391052026</v>
      </c>
      <c r="E90" s="1">
        <f t="shared" si="5"/>
        <v>0.3332670203359836</v>
      </c>
      <c r="F90" s="1"/>
      <c r="K90">
        <v>5.2833060323628196</v>
      </c>
      <c r="L90">
        <v>3.9406006621097001E-2</v>
      </c>
      <c r="M90">
        <f t="shared" si="4"/>
        <v>0.12330153272440265</v>
      </c>
      <c r="O90">
        <v>253</v>
      </c>
      <c r="P90">
        <f>'nm to eV'!$G$14/O90</f>
        <v>4.9005430996825687</v>
      </c>
      <c r="Q90">
        <v>2541.0685425029001</v>
      </c>
      <c r="R90" s="2">
        <f t="shared" si="3"/>
        <v>0.17118113226033474</v>
      </c>
    </row>
    <row r="91" spans="3:18">
      <c r="C91">
        <v>5.4784647238593296</v>
      </c>
      <c r="D91">
        <v>0.12991045845272201</v>
      </c>
      <c r="E91" s="1">
        <f t="shared" si="5"/>
        <v>0.36142793987621558</v>
      </c>
      <c r="F91" s="1"/>
      <c r="K91">
        <v>5.3238510220589097</v>
      </c>
      <c r="L91">
        <v>3.2493748064877197E-2</v>
      </c>
      <c r="M91">
        <f t="shared" si="4"/>
        <v>0.10167305149400636</v>
      </c>
      <c r="O91">
        <v>253.7</v>
      </c>
      <c r="P91">
        <f>'nm to eV'!$G$14/O91</f>
        <v>4.8870216957811978</v>
      </c>
      <c r="Q91">
        <v>2538.8067670396999</v>
      </c>
      <c r="R91" s="2">
        <f t="shared" si="3"/>
        <v>0.17102876593166896</v>
      </c>
    </row>
    <row r="92" spans="3:18">
      <c r="C92">
        <v>5.52127775415393</v>
      </c>
      <c r="D92">
        <v>0.14034238505956101</v>
      </c>
      <c r="E92" s="1">
        <f t="shared" si="5"/>
        <v>0.39045092838196283</v>
      </c>
      <c r="F92" s="1"/>
      <c r="K92">
        <v>5.37520800900728</v>
      </c>
      <c r="L92">
        <v>2.5431334807093899E-2</v>
      </c>
      <c r="M92">
        <f t="shared" si="4"/>
        <v>7.957473567654888E-2</v>
      </c>
      <c r="O92">
        <v>254.4</v>
      </c>
      <c r="P92">
        <f>'nm to eV'!$G$14/O92</f>
        <v>4.8735747021214229</v>
      </c>
      <c r="Q92">
        <v>2545.9628968910001</v>
      </c>
      <c r="R92" s="2">
        <f t="shared" si="3"/>
        <v>0.17151084439199296</v>
      </c>
    </row>
    <row r="93" spans="3:18">
      <c r="C93">
        <v>5.5583823804092498</v>
      </c>
      <c r="D93">
        <v>0.15039559485889101</v>
      </c>
      <c r="E93" s="1">
        <f t="shared" si="5"/>
        <v>0.41842027704096674</v>
      </c>
      <c r="F93" s="1"/>
      <c r="K93">
        <v>5.4346739938948696</v>
      </c>
      <c r="L93">
        <v>1.9729569975122201E-2</v>
      </c>
      <c r="M93">
        <f t="shared" si="4"/>
        <v>6.173389354869372E-2</v>
      </c>
      <c r="O93">
        <v>255.1</v>
      </c>
      <c r="P93">
        <f>'nm to eV'!$G$14/O93</f>
        <v>4.860201506153234</v>
      </c>
      <c r="Q93">
        <v>2562.6711895365002</v>
      </c>
      <c r="R93" s="2">
        <f t="shared" si="3"/>
        <v>0.17263641200473298</v>
      </c>
    </row>
    <row r="94" spans="3:18">
      <c r="C94">
        <v>5.58977860262529</v>
      </c>
      <c r="D94">
        <v>0.160109813389961</v>
      </c>
      <c r="E94" s="1">
        <f t="shared" si="5"/>
        <v>0.4454465075154726</v>
      </c>
      <c r="F94" s="1"/>
      <c r="K94">
        <v>5.4941399787824698</v>
      </c>
      <c r="L94">
        <v>1.7166655479942901E-2</v>
      </c>
      <c r="M94">
        <f t="shared" si="4"/>
        <v>5.3714525117485777E-2</v>
      </c>
      <c r="O94">
        <v>255.8</v>
      </c>
      <c r="P94">
        <f>'nm to eV'!$G$14/O94</f>
        <v>4.846901502031626</v>
      </c>
      <c r="Q94">
        <v>2589.0488193658998</v>
      </c>
      <c r="R94" s="2">
        <f t="shared" si="3"/>
        <v>0.17441336231717636</v>
      </c>
    </row>
    <row r="95" spans="3:18">
      <c r="C95">
        <v>5.61832062282169</v>
      </c>
      <c r="D95">
        <v>0.16998717146888101</v>
      </c>
      <c r="E95" s="1">
        <f t="shared" si="5"/>
        <v>0.47292661361626787</v>
      </c>
      <c r="F95" s="1"/>
      <c r="K95">
        <v>5.5536059636700603</v>
      </c>
      <c r="L95">
        <v>1.79153720740402E-2</v>
      </c>
      <c r="M95">
        <f t="shared" si="4"/>
        <v>5.6057261962557683E-2</v>
      </c>
      <c r="O95">
        <v>256.5</v>
      </c>
      <c r="P95">
        <f>'nm to eV'!$G$14/O95</f>
        <v>4.8336740905251068</v>
      </c>
      <c r="Q95">
        <v>2625.1979274331002</v>
      </c>
      <c r="R95" s="2">
        <f t="shared" si="3"/>
        <v>0.17684857614381697</v>
      </c>
    </row>
    <row r="96" spans="3:18">
      <c r="C96">
        <v>5.6468626430180899</v>
      </c>
      <c r="D96">
        <v>0.180309455587392</v>
      </c>
      <c r="E96" s="1">
        <f t="shared" si="5"/>
        <v>0.50164456233421606</v>
      </c>
      <c r="F96" s="1"/>
      <c r="K96">
        <v>5.6130719485576499</v>
      </c>
      <c r="L96">
        <v>2.20909069257367E-2</v>
      </c>
      <c r="M96">
        <f t="shared" si="4"/>
        <v>6.9122525136997237E-2</v>
      </c>
      <c r="O96">
        <v>257.2</v>
      </c>
      <c r="P96">
        <f>'nm to eV'!$G$14/O96</f>
        <v>4.8205186789256995</v>
      </c>
      <c r="Q96">
        <v>2671.2071061738998</v>
      </c>
      <c r="R96" s="2">
        <f t="shared" si="3"/>
        <v>0.17994802158556039</v>
      </c>
    </row>
    <row r="97" spans="3:18">
      <c r="C97">
        <v>5.6754046632144899</v>
      </c>
      <c r="D97">
        <v>0.19169956220092199</v>
      </c>
      <c r="E97" s="1">
        <f t="shared" si="5"/>
        <v>0.53333333333333299</v>
      </c>
      <c r="F97" s="1"/>
      <c r="K97">
        <v>5.6644289355060202</v>
      </c>
      <c r="L97">
        <v>2.8454997975563799E-2</v>
      </c>
      <c r="M97">
        <f t="shared" si="4"/>
        <v>8.9035788320108611E-2</v>
      </c>
      <c r="O97">
        <v>257.89999999999998</v>
      </c>
      <c r="P97">
        <f>'nm to eV'!$G$14/O97</f>
        <v>4.8074346809604114</v>
      </c>
      <c r="Q97">
        <v>2727.1523096729002</v>
      </c>
      <c r="R97" s="2">
        <f t="shared" si="3"/>
        <v>0.1837168153505884</v>
      </c>
    </row>
    <row r="98" spans="3:18">
      <c r="C98">
        <v>5.7010924813912496</v>
      </c>
      <c r="D98">
        <v>0.20237778715110599</v>
      </c>
      <c r="E98" s="1">
        <f t="shared" si="5"/>
        <v>0.56304155614500406</v>
      </c>
      <c r="F98" s="1"/>
      <c r="K98">
        <v>5.7049739252021103</v>
      </c>
      <c r="L98">
        <v>3.56048300664491E-2</v>
      </c>
      <c r="M98">
        <f t="shared" si="4"/>
        <v>0.1114076379724989</v>
      </c>
      <c r="O98">
        <v>258.60000000000002</v>
      </c>
      <c r="P98">
        <f>'nm to eV'!$G$14/O98</f>
        <v>4.7944215167041371</v>
      </c>
      <c r="Q98">
        <v>2793.0971947957</v>
      </c>
      <c r="R98" s="2">
        <f t="shared" si="3"/>
        <v>0.18815924573500439</v>
      </c>
    </row>
    <row r="99" spans="3:18">
      <c r="C99">
        <v>5.7239260975483699</v>
      </c>
      <c r="D99">
        <v>0.21227739153200501</v>
      </c>
      <c r="E99" s="1">
        <f t="shared" si="5"/>
        <v>0.59058355437665544</v>
      </c>
      <c r="F99" s="1"/>
      <c r="K99">
        <v>5.7401129162720501</v>
      </c>
      <c r="L99">
        <v>4.3342939481267898E-2</v>
      </c>
      <c r="M99">
        <f t="shared" si="4"/>
        <v>0.13562020943173109</v>
      </c>
      <c r="O99">
        <v>259.3</v>
      </c>
      <c r="P99">
        <f>'nm to eV'!$G$14/O99</f>
        <v>4.7814786124939834</v>
      </c>
      <c r="Q99">
        <v>2869.0929121684999</v>
      </c>
      <c r="R99" s="2">
        <f t="shared" si="3"/>
        <v>0.19327875854200591</v>
      </c>
    </row>
    <row r="100" spans="3:18">
      <c r="C100">
        <v>5.7467597137054902</v>
      </c>
      <c r="D100">
        <v>0.22239945893270099</v>
      </c>
      <c r="E100" s="1">
        <f t="shared" si="5"/>
        <v>0.61874447391688736</v>
      </c>
      <c r="F100" s="1"/>
      <c r="K100">
        <v>5.7698459087158502</v>
      </c>
      <c r="L100">
        <v>5.1008645533141203E-2</v>
      </c>
      <c r="M100">
        <f t="shared" si="4"/>
        <v>0.15960623051473713</v>
      </c>
      <c r="O100">
        <v>260</v>
      </c>
      <c r="P100">
        <f>'nm to eV'!$G$14/O100</f>
        <v>4.7686054008449617</v>
      </c>
      <c r="Q100">
        <v>2955.1773784175998</v>
      </c>
      <c r="R100" s="2">
        <f t="shared" si="3"/>
        <v>0.19907790805571121</v>
      </c>
    </row>
    <row r="101" spans="3:18">
      <c r="C101">
        <v>5.7695933298626096</v>
      </c>
      <c r="D101">
        <v>0.23241029482349801</v>
      </c>
      <c r="E101" s="1">
        <f t="shared" si="5"/>
        <v>0.64659593280282768</v>
      </c>
      <c r="F101" s="1"/>
      <c r="K101">
        <v>5.7941729025335</v>
      </c>
      <c r="L101">
        <v>5.7993307452306603E-2</v>
      </c>
      <c r="M101">
        <f t="shared" si="4"/>
        <v>0.18146126212135991</v>
      </c>
      <c r="O101">
        <v>260.7</v>
      </c>
      <c r="P101">
        <f>'nm to eV'!$G$14/O101</f>
        <v>4.7558013203670502</v>
      </c>
      <c r="Q101">
        <v>3051.3740721197</v>
      </c>
      <c r="R101" s="2">
        <f t="shared" si="3"/>
        <v>0.20555827592937997</v>
      </c>
    </row>
    <row r="102" spans="3:18">
      <c r="C102">
        <v>5.79242694601973</v>
      </c>
      <c r="D102">
        <v>0.242643593734091</v>
      </c>
      <c r="E102" s="1">
        <f t="shared" si="5"/>
        <v>0.67506631299734587</v>
      </c>
      <c r="F102" s="1"/>
      <c r="K102">
        <v>5.81579689703808</v>
      </c>
      <c r="L102">
        <v>6.5120513492271395E-2</v>
      </c>
      <c r="M102">
        <f t="shared" si="4"/>
        <v>0.20376231478117937</v>
      </c>
      <c r="O102">
        <v>261.39999999999998</v>
      </c>
      <c r="P102">
        <f>'nm to eV'!$G$14/O102</f>
        <v>4.7430658156835888</v>
      </c>
      <c r="Q102">
        <v>3157.6904054485999</v>
      </c>
      <c r="R102" s="2">
        <f t="shared" si="3"/>
        <v>0.21272036149007967</v>
      </c>
    </row>
    <row r="103" spans="3:18">
      <c r="C103">
        <v>5.8152605621768503</v>
      </c>
      <c r="D103">
        <v>0.25232073509519498</v>
      </c>
      <c r="E103" s="1">
        <f t="shared" si="5"/>
        <v>0.70198938992042204</v>
      </c>
      <c r="F103" s="1"/>
      <c r="K103">
        <v>5.83742089154266</v>
      </c>
      <c r="L103">
        <v>7.2485293066901602E-2</v>
      </c>
      <c r="M103">
        <f t="shared" si="4"/>
        <v>0.2268067358629926</v>
      </c>
      <c r="O103">
        <v>262.10000000000002</v>
      </c>
      <c r="P103">
        <f>'nm to eV'!$G$14/O103</f>
        <v>4.7303983373509721</v>
      </c>
      <c r="Q103">
        <v>3274.1157314706002</v>
      </c>
      <c r="R103" s="2">
        <f t="shared" si="3"/>
        <v>0.22056344749853271</v>
      </c>
    </row>
    <row r="104" spans="3:18">
      <c r="C104">
        <v>5.84094838035361</v>
      </c>
      <c r="D104">
        <v>0.26297671374339998</v>
      </c>
      <c r="E104" s="1">
        <f t="shared" si="5"/>
        <v>0.73163572060123705</v>
      </c>
      <c r="F104" s="1"/>
      <c r="K104">
        <v>5.8590448860472302</v>
      </c>
      <c r="L104">
        <v>8.0800366780193797E-2</v>
      </c>
      <c r="M104">
        <f t="shared" si="4"/>
        <v>0.25282463063278177</v>
      </c>
      <c r="O104">
        <v>262.8</v>
      </c>
      <c r="P104">
        <f>'nm to eV'!$G$14/O104</f>
        <v>4.7177983417796421</v>
      </c>
      <c r="Q104">
        <v>3400.6190533688</v>
      </c>
      <c r="R104" s="2">
        <f t="shared" si="3"/>
        <v>0.22908544582916321</v>
      </c>
    </row>
    <row r="105" spans="3:18">
      <c r="C105">
        <v>5.8694904005500099</v>
      </c>
      <c r="D105">
        <v>0.27401087952525699</v>
      </c>
      <c r="E105" s="1">
        <f t="shared" si="5"/>
        <v>0.76233421750663111</v>
      </c>
      <c r="F105" s="1"/>
      <c r="K105">
        <v>5.8779658812387403</v>
      </c>
      <c r="L105">
        <v>8.8323528711267696E-2</v>
      </c>
      <c r="M105">
        <f t="shared" si="4"/>
        <v>0.27636463066259109</v>
      </c>
      <c r="O105">
        <v>263.5</v>
      </c>
      <c r="P105">
        <f>'nm to eV'!$G$14/O105</f>
        <v>4.7052652911563184</v>
      </c>
      <c r="Q105">
        <v>3537.1465065734001</v>
      </c>
      <c r="R105" s="2">
        <f t="shared" si="3"/>
        <v>0.23828272785177385</v>
      </c>
    </row>
    <row r="106" spans="3:18">
      <c r="C106">
        <v>5.9008866227660501</v>
      </c>
      <c r="D106" s="2">
        <v>0.28468910447544099</v>
      </c>
      <c r="E106" s="1">
        <f t="shared" si="5"/>
        <v>0.79204244031830218</v>
      </c>
      <c r="F106" s="1"/>
      <c r="K106">
        <v>5.8941838771171797</v>
      </c>
      <c r="L106">
        <v>9.5292352394788796E-2</v>
      </c>
      <c r="M106">
        <f t="shared" si="4"/>
        <v>0.29817010437441449</v>
      </c>
      <c r="O106">
        <v>264.2</v>
      </c>
      <c r="P106">
        <f>'nm to eV'!$G$14/O106</f>
        <v>4.692798653367487</v>
      </c>
      <c r="Q106">
        <v>3683.6186878407002</v>
      </c>
      <c r="R106" s="2">
        <f t="shared" si="3"/>
        <v>0.24814994450279765</v>
      </c>
    </row>
    <row r="107" spans="3:18">
      <c r="C107">
        <v>5.93799124902137</v>
      </c>
      <c r="D107">
        <v>0.294985964248832</v>
      </c>
      <c r="E107" s="1">
        <f t="shared" si="5"/>
        <v>0.82068965517241166</v>
      </c>
      <c r="F107" s="1"/>
      <c r="K107">
        <v>5.9104018729956103</v>
      </c>
      <c r="L107">
        <v>0.102366764315939</v>
      </c>
      <c r="M107">
        <f t="shared" si="4"/>
        <v>0.32030596405156853</v>
      </c>
      <c r="O107">
        <v>264.89999999999998</v>
      </c>
      <c r="P107">
        <f>'nm to eV'!$G$14/O107</f>
        <v>4.6803979019240849</v>
      </c>
      <c r="Q107">
        <v>3839.9279067993998</v>
      </c>
      <c r="R107" s="2">
        <f t="shared" si="3"/>
        <v>0.25867984113349757</v>
      </c>
    </row>
    <row r="108" spans="3:18">
      <c r="C108">
        <v>5.9893668853748903</v>
      </c>
      <c r="D108">
        <v>0.304832119722379</v>
      </c>
      <c r="E108" s="1">
        <f t="shared" si="5"/>
        <v>0.84808295153122726</v>
      </c>
      <c r="F108" s="1"/>
      <c r="K108">
        <v>5.9266198688740399</v>
      </c>
      <c r="L108">
        <v>0.10996911742523401</v>
      </c>
      <c r="M108">
        <f t="shared" si="4"/>
        <v>0.34409375355537353</v>
      </c>
      <c r="O108">
        <v>265.60000000000002</v>
      </c>
      <c r="P108">
        <f>'nm to eV'!$G$14/O108</f>
        <v>4.6680625158873861</v>
      </c>
      <c r="Q108">
        <v>4005.9354354319998</v>
      </c>
      <c r="R108" s="2">
        <f t="shared" si="3"/>
        <v>0.26986307221906203</v>
      </c>
    </row>
    <row r="109" spans="3:18">
      <c r="C109">
        <v>6.0521593298069698</v>
      </c>
      <c r="D109">
        <v>0.310171232197471</v>
      </c>
      <c r="E109" s="1">
        <f t="shared" si="5"/>
        <v>0.86293706293706285</v>
      </c>
      <c r="F109" s="1"/>
      <c r="K109">
        <v>5.9428378647524802</v>
      </c>
      <c r="L109">
        <v>0.117993823485046</v>
      </c>
      <c r="M109">
        <f t="shared" si="4"/>
        <v>0.36920308692050291</v>
      </c>
      <c r="O109">
        <v>266.3</v>
      </c>
      <c r="P109">
        <f>'nm to eV'!$G$14/O109</f>
        <v>4.6557919797960565</v>
      </c>
      <c r="Q109">
        <v>4181.4688294728003</v>
      </c>
      <c r="R109" s="2">
        <f t="shared" si="3"/>
        <v>0.2816880209124204</v>
      </c>
    </row>
    <row r="110" spans="3:18">
      <c r="C110">
        <v>6.1149517742390502</v>
      </c>
      <c r="D110">
        <v>0.30960496269253701</v>
      </c>
      <c r="E110" s="1">
        <f t="shared" si="5"/>
        <v>0.86136162687886819</v>
      </c>
      <c r="F110" s="1"/>
      <c r="K110">
        <v>5.9590558606309099</v>
      </c>
      <c r="L110">
        <v>0.12591294130722999</v>
      </c>
      <c r="M110">
        <f t="shared" si="4"/>
        <v>0.39398203432030515</v>
      </c>
      <c r="O110">
        <v>267</v>
      </c>
      <c r="P110">
        <f>'nm to eV'!$G$14/O110</f>
        <v>4.6435857835943439</v>
      </c>
      <c r="Q110">
        <v>4366.3193928751998</v>
      </c>
      <c r="R110" s="2">
        <f t="shared" si="3"/>
        <v>0.29414062823603704</v>
      </c>
    </row>
    <row r="111" spans="3:18">
      <c r="C111">
        <v>6.1777442186711298</v>
      </c>
      <c r="D111">
        <v>0.306773615167867</v>
      </c>
      <c r="E111" s="1">
        <f t="shared" si="5"/>
        <v>0.8534844465878948</v>
      </c>
      <c r="F111" s="1"/>
      <c r="K111">
        <v>5.9752738565093502</v>
      </c>
      <c r="L111">
        <v>0.13457117679281599</v>
      </c>
      <c r="M111">
        <f t="shared" si="4"/>
        <v>0.42107368347741647</v>
      </c>
      <c r="O111">
        <v>267.7</v>
      </c>
      <c r="P111">
        <f>'nm to eV'!$G$14/O111</f>
        <v>4.6314434225614116</v>
      </c>
      <c r="Q111">
        <v>4560.2398524557002</v>
      </c>
      <c r="R111" s="2">
        <f t="shared" si="3"/>
        <v>0.30720423643242895</v>
      </c>
    </row>
    <row r="112" spans="3:18">
      <c r="C112">
        <v>6.2405366631032102</v>
      </c>
      <c r="D112">
        <v>0.3064904804154</v>
      </c>
      <c r="E112" s="1">
        <f t="shared" si="5"/>
        <v>0.85269672855879741</v>
      </c>
      <c r="F112" s="1"/>
      <c r="K112">
        <v>5.9914918523877798</v>
      </c>
      <c r="L112">
        <v>0.143229412278403</v>
      </c>
      <c r="M112">
        <f t="shared" si="4"/>
        <v>0.44816533263453096</v>
      </c>
      <c r="O112">
        <v>268.39999999999998</v>
      </c>
      <c r="P112">
        <f>'nm to eV'!$G$14/O112</f>
        <v>4.6193643972417657</v>
      </c>
      <c r="Q112">
        <v>4762.9423046990996</v>
      </c>
      <c r="R112" s="2">
        <f t="shared" si="3"/>
        <v>0.32085945064904109</v>
      </c>
    </row>
    <row r="113" spans="3:18">
      <c r="C113">
        <v>6.3004749055156601</v>
      </c>
      <c r="D113">
        <v>0.31209654851424601</v>
      </c>
      <c r="E113" s="1">
        <f t="shared" si="5"/>
        <v>0.86829354553492311</v>
      </c>
      <c r="F113" s="1"/>
      <c r="K113">
        <v>6.0077098482662104</v>
      </c>
      <c r="L113">
        <v>0.15231000071450601</v>
      </c>
      <c r="M113">
        <f t="shared" si="4"/>
        <v>0.47657852565296677</v>
      </c>
      <c r="O113">
        <v>269.10000000000002</v>
      </c>
      <c r="P113">
        <f>'nm to eV'!$G$14/O113</f>
        <v>4.607348213376774</v>
      </c>
      <c r="Q113">
        <v>4974.0964906392001</v>
      </c>
      <c r="R113" s="2">
        <f t="shared" si="3"/>
        <v>0.3350840227241938</v>
      </c>
    </row>
    <row r="114" spans="3:18">
      <c r="E114" s="1"/>
      <c r="F114" s="1"/>
      <c r="K114">
        <v>6.0239278441446498</v>
      </c>
      <c r="L114">
        <v>0.16149617738823899</v>
      </c>
      <c r="M114">
        <f t="shared" si="4"/>
        <v>0.50532210463673588</v>
      </c>
      <c r="O114">
        <v>269.8</v>
      </c>
      <c r="P114">
        <f>'nm to eV'!$G$14/O114</f>
        <v>4.5953943818372496</v>
      </c>
      <c r="Q114">
        <v>5193.3284478761998</v>
      </c>
      <c r="R114" s="2">
        <f t="shared" si="3"/>
        <v>0.3498527603791467</v>
      </c>
    </row>
    <row r="115" spans="3:18">
      <c r="E115" s="1"/>
      <c r="F115" s="1"/>
      <c r="K115">
        <v>6.0401458400230803</v>
      </c>
      <c r="L115">
        <v>0.17099911877485799</v>
      </c>
      <c r="M115">
        <f t="shared" si="4"/>
        <v>0.53505684151649291</v>
      </c>
      <c r="O115">
        <v>270.5</v>
      </c>
      <c r="P115">
        <f>'nm to eV'!$G$14/O115</f>
        <v>4.583502418557079</v>
      </c>
      <c r="Q115">
        <v>5420.2195813056996</v>
      </c>
      <c r="R115" s="2">
        <f t="shared" si="3"/>
        <v>0.36513746461700891</v>
      </c>
    </row>
    <row r="116" spans="3:18">
      <c r="E116" s="1"/>
      <c r="F116" s="1"/>
      <c r="K116">
        <v>6.0563638359015197</v>
      </c>
      <c r="L116">
        <v>0.18081882487436499</v>
      </c>
      <c r="M116">
        <f t="shared" si="4"/>
        <v>0.56578273629224407</v>
      </c>
      <c r="O116">
        <v>271.2</v>
      </c>
      <c r="P116">
        <f>'nm to eV'!$G$14/O116</f>
        <v>4.5716718444678834</v>
      </c>
      <c r="Q116">
        <v>5654.3061861759998</v>
      </c>
      <c r="R116" s="2">
        <f t="shared" si="3"/>
        <v>0.38090689759310892</v>
      </c>
    </row>
    <row r="117" spans="3:18">
      <c r="E117" s="1"/>
      <c r="F117" s="1"/>
      <c r="K117">
        <v>6.0725818317799503</v>
      </c>
      <c r="L117">
        <v>0.19032176626098499</v>
      </c>
      <c r="M117">
        <f t="shared" si="4"/>
        <v>0.59551747317200421</v>
      </c>
      <c r="O117">
        <v>271.89999999999998</v>
      </c>
      <c r="P117">
        <f>'nm to eV'!$G$14/O117</f>
        <v>4.559902185434682</v>
      </c>
      <c r="Q117">
        <v>5895.0794488141</v>
      </c>
      <c r="R117" s="2">
        <f t="shared" si="3"/>
        <v>0.39712678266390206</v>
      </c>
    </row>
    <row r="118" spans="3:18">
      <c r="E118" s="1"/>
      <c r="F118" s="1"/>
      <c r="K118">
        <v>6.0860968283453101</v>
      </c>
      <c r="L118">
        <v>0.198399266439612</v>
      </c>
      <c r="M118">
        <f t="shared" si="4"/>
        <v>0.62079199951980046</v>
      </c>
      <c r="O118">
        <v>272.60000000000002</v>
      </c>
      <c r="P118">
        <f>'nm to eV'!$G$14/O118</f>
        <v>4.5481929721925525</v>
      </c>
      <c r="Q118">
        <v>6141.9859419304003</v>
      </c>
      <c r="R118" s="2">
        <f t="shared" si="3"/>
        <v>0.41375983775357156</v>
      </c>
    </row>
    <row r="119" spans="3:18">
      <c r="E119" s="1"/>
      <c r="F119" s="1"/>
      <c r="K119">
        <v>6.0996118249106699</v>
      </c>
      <c r="L119">
        <v>0.20679353133112599</v>
      </c>
      <c r="M119">
        <f t="shared" si="4"/>
        <v>0.64705768376358752</v>
      </c>
      <c r="O119">
        <v>273.3</v>
      </c>
      <c r="P119">
        <f>'nm to eV'!$G$14/O119</f>
        <v>4.5365437402842659</v>
      </c>
      <c r="Q119">
        <v>6394.4286229606996</v>
      </c>
      <c r="R119" s="2">
        <f t="shared" si="3"/>
        <v>0.43076584260814221</v>
      </c>
    </row>
    <row r="120" spans="3:18">
      <c r="E120" s="1"/>
      <c r="F120" s="1"/>
      <c r="K120">
        <v>6.1131268214760404</v>
      </c>
      <c r="L120">
        <v>0.21502941386619601</v>
      </c>
      <c r="M120">
        <f t="shared" si="4"/>
        <v>0.67282778905937757</v>
      </c>
      <c r="O120">
        <v>274</v>
      </c>
      <c r="P120">
        <f>'nm to eV'!$G$14/O120</f>
        <v>4.5249540299988684</v>
      </c>
      <c r="Q120">
        <v>6651.7683355952004</v>
      </c>
      <c r="R120" s="2">
        <f t="shared" si="3"/>
        <v>0.44810173994719354</v>
      </c>
    </row>
    <row r="121" spans="3:18">
      <c r="E121" s="1"/>
      <c r="F121" s="1"/>
      <c r="K121">
        <v>6.1266418180414002</v>
      </c>
      <c r="L121">
        <v>0.22326529640126699</v>
      </c>
      <c r="M121">
        <f t="shared" si="4"/>
        <v>0.69859789435517072</v>
      </c>
      <c r="O121">
        <v>274.7</v>
      </c>
      <c r="P121">
        <f>'nm to eV'!$G$14/O121</f>
        <v>4.5134233863112119</v>
      </c>
      <c r="Q121">
        <v>6913.3258065882001</v>
      </c>
      <c r="R121" s="2">
        <f t="shared" si="3"/>
        <v>0.46572176998055509</v>
      </c>
    </row>
    <row r="122" spans="3:18">
      <c r="E122" s="1"/>
      <c r="F122" s="1"/>
      <c r="K122">
        <v>6.14015681460676</v>
      </c>
      <c r="L122">
        <v>0.23118441422345001</v>
      </c>
      <c r="M122">
        <f t="shared" si="4"/>
        <v>0.72337684175496986</v>
      </c>
      <c r="O122">
        <v>275.39999999999998</v>
      </c>
      <c r="P122">
        <f>'nm to eV'!$G$14/O122</f>
        <v>4.5019513588224038</v>
      </c>
      <c r="Q122">
        <v>7178.3841222745004</v>
      </c>
      <c r="R122" s="2">
        <f t="shared" si="3"/>
        <v>0.48357763724083241</v>
      </c>
    </row>
    <row r="123" spans="3:18">
      <c r="E123" s="1"/>
      <c r="F123" s="1"/>
      <c r="K123">
        <v>6.1536718111721198</v>
      </c>
      <c r="L123">
        <v>0.23942029675852</v>
      </c>
      <c r="M123">
        <f t="shared" si="4"/>
        <v>0.7491469470507599</v>
      </c>
      <c r="O123">
        <v>276.10000000000002</v>
      </c>
      <c r="P123">
        <f>'nm to eV'!$G$14/O123</f>
        <v>4.4905375017011586</v>
      </c>
      <c r="Q123">
        <v>7446.1916620413003</v>
      </c>
      <c r="R123" s="2">
        <f t="shared" si="3"/>
        <v>0.50161870819910748</v>
      </c>
    </row>
    <row r="124" spans="3:18">
      <c r="E124" s="1"/>
      <c r="F124" s="1"/>
      <c r="K124">
        <v>6.1698898070505503</v>
      </c>
      <c r="L124">
        <v>0.24892323814514</v>
      </c>
      <c r="M124">
        <f t="shared" si="4"/>
        <v>0.77888168393052004</v>
      </c>
      <c r="O124">
        <v>276.8</v>
      </c>
      <c r="P124">
        <f>'nm to eV'!$G$14/O124</f>
        <v>4.4791813736260471</v>
      </c>
      <c r="Q124">
        <v>7715.9654594153999</v>
      </c>
      <c r="R124" s="2">
        <f t="shared" si="3"/>
        <v>0.51979223768728966</v>
      </c>
    </row>
    <row r="125" spans="3:18">
      <c r="E125" s="1"/>
      <c r="F125" s="1"/>
      <c r="K125">
        <v>6.1861078029289898</v>
      </c>
      <c r="L125">
        <v>0.25800382658124299</v>
      </c>
      <c r="M125">
        <f t="shared" si="4"/>
        <v>0.80729487694895574</v>
      </c>
      <c r="O125">
        <v>277.5</v>
      </c>
      <c r="P125">
        <f>'nm to eV'!$G$14/O125</f>
        <v>4.4678825377286122</v>
      </c>
      <c r="Q125">
        <v>7986.8949554979999</v>
      </c>
      <c r="R125" s="2">
        <f t="shared" si="3"/>
        <v>0.53804362175127873</v>
      </c>
    </row>
    <row r="126" spans="3:18">
      <c r="E126" s="1"/>
      <c r="F126" s="1"/>
      <c r="K126">
        <v>6.2023257988074203</v>
      </c>
      <c r="L126">
        <v>0.26708441501734598</v>
      </c>
      <c r="M126">
        <f t="shared" si="4"/>
        <v>0.83570806996739155</v>
      </c>
      <c r="O126">
        <v>278.2</v>
      </c>
      <c r="P126">
        <f>'nm to eV'!$G$14/O126</f>
        <v>4.4566405615373474</v>
      </c>
      <c r="Q126">
        <v>8258.1461042891005</v>
      </c>
      <c r="R126" s="2">
        <f t="shared" si="3"/>
        <v>0.55631667420945496</v>
      </c>
    </row>
    <row r="127" spans="3:18">
      <c r="E127" s="1"/>
      <c r="F127" s="1"/>
      <c r="K127">
        <v>6.2185437946858597</v>
      </c>
      <c r="L127">
        <v>0.27532029755241699</v>
      </c>
      <c r="M127">
        <f t="shared" si="4"/>
        <v>0.86147817526318471</v>
      </c>
      <c r="O127">
        <v>278.89999999999998</v>
      </c>
      <c r="P127">
        <f>'nm to eV'!$G$14/O127</f>
        <v>4.4454550169225167</v>
      </c>
      <c r="Q127">
        <v>8528.8657850290001</v>
      </c>
      <c r="R127" s="2">
        <f t="shared" si="3"/>
        <v>0.57455392389362381</v>
      </c>
    </row>
    <row r="128" spans="3:18">
      <c r="E128" s="1"/>
      <c r="F128" s="1"/>
      <c r="K128">
        <v>6.2347617905642903</v>
      </c>
      <c r="L128">
        <v>0.28334500361222897</v>
      </c>
      <c r="M128">
        <f t="shared" si="4"/>
        <v>0.88658750862831415</v>
      </c>
      <c r="O128">
        <v>279.60000000000002</v>
      </c>
      <c r="P128">
        <f>'nm to eV'!$G$14/O128</f>
        <v>4.4343254800418093</v>
      </c>
      <c r="Q128">
        <v>8798.1864730866</v>
      </c>
      <c r="R128" s="2">
        <f t="shared" si="3"/>
        <v>0.5926969293071741</v>
      </c>
    </row>
    <row r="129" spans="5:18">
      <c r="E129" s="1"/>
      <c r="F129" s="1"/>
      <c r="K129">
        <v>6.2509797864427297</v>
      </c>
      <c r="L129">
        <v>0.29073618024626602</v>
      </c>
      <c r="M129">
        <f t="shared" si="4"/>
        <v>0.90971452620145865</v>
      </c>
      <c r="O129">
        <v>280.3</v>
      </c>
      <c r="P129">
        <f>'nm to eV'!$G$14/O129</f>
        <v>4.423251531286799</v>
      </c>
      <c r="Q129">
        <v>9065.2311181615005</v>
      </c>
      <c r="R129" s="2">
        <f t="shared" si="3"/>
        <v>0.61068660724909785</v>
      </c>
    </row>
    <row r="130" spans="5:18">
      <c r="E130" s="1"/>
      <c r="F130" s="1"/>
      <c r="K130">
        <v>6.2671977823211602</v>
      </c>
      <c r="L130">
        <v>0.2973882392169</v>
      </c>
      <c r="M130">
        <f t="shared" si="4"/>
        <v>0.93052884201729069</v>
      </c>
      <c r="O130">
        <v>281</v>
      </c>
      <c r="P130">
        <f>'nm to eV'!$G$14/O130</f>
        <v>4.412232755230213</v>
      </c>
      <c r="Q130">
        <v>9329.1181766384998</v>
      </c>
      <c r="R130" s="2">
        <f t="shared" si="3"/>
        <v>0.62846357182261059</v>
      </c>
    </row>
    <row r="131" spans="5:18">
      <c r="E131" s="1"/>
      <c r="F131" s="1"/>
      <c r="K131">
        <v>6.2888217768257402</v>
      </c>
      <c r="L131">
        <v>0.30518065115392801</v>
      </c>
      <c r="M131">
        <f t="shared" si="4"/>
        <v>0.95491132625869279</v>
      </c>
      <c r="O131">
        <v>281.7</v>
      </c>
      <c r="P131">
        <f>'nm to eV'!$G$14/O131</f>
        <v>4.401268740573979</v>
      </c>
      <c r="Q131">
        <v>9588.9667438414999</v>
      </c>
      <c r="R131" s="2">
        <f t="shared" si="3"/>
        <v>0.64596848017357633</v>
      </c>
    </row>
    <row r="132" spans="5:18">
      <c r="E132" s="1"/>
      <c r="F132" s="1"/>
      <c r="K132">
        <v>6.3185547692695296</v>
      </c>
      <c r="L132">
        <v>0.313490445455339</v>
      </c>
      <c r="M132">
        <f t="shared" si="4"/>
        <v>0.98091270173021616</v>
      </c>
      <c r="O132">
        <v>282.39999999999998</v>
      </c>
      <c r="P132">
        <f>'nm to eV'!$G$14/O132</f>
        <v>4.3903590800980528</v>
      </c>
      <c r="Q132">
        <v>9843.9017316425998</v>
      </c>
      <c r="R132" s="2">
        <f t="shared" si="3"/>
        <v>0.66314238128432024</v>
      </c>
    </row>
    <row r="133" spans="5:18">
      <c r="E133" s="1"/>
      <c r="F133" s="1"/>
      <c r="K133">
        <v>6.3645057575917603</v>
      </c>
      <c r="L133">
        <v>0.31959056591109303</v>
      </c>
      <c r="M133">
        <f t="shared" si="4"/>
        <v>1</v>
      </c>
      <c r="O133">
        <v>283.10000000000002</v>
      </c>
      <c r="P133">
        <f>'nm to eV'!$G$14/O133</f>
        <v>4.3795033706099957</v>
      </c>
      <c r="Q133">
        <v>10093.0590373699</v>
      </c>
      <c r="R133" s="2">
        <f t="shared" ref="R133:R196" si="6">Q133/LARGE($Q$5:$Q$300,1)</f>
        <v>0.67992706418127313</v>
      </c>
    </row>
    <row r="134" spans="5:18">
      <c r="E134" s="1"/>
      <c r="F134" s="1"/>
      <c r="K134">
        <v>6.4158627445401404</v>
      </c>
      <c r="L134">
        <v>0.317463202896134</v>
      </c>
      <c r="M134">
        <f t="shared" ref="M134:M185" si="7">L134/LARGE($L$5:$L$1000,1)</f>
        <v>0.99334347367578169</v>
      </c>
      <c r="O134">
        <v>283.8</v>
      </c>
      <c r="P134">
        <f>'nm to eV'!$G$14/O134</f>
        <v>4.3687012128953135</v>
      </c>
      <c r="Q134">
        <v>10335.5906511756</v>
      </c>
      <c r="R134" s="2">
        <f t="shared" si="6"/>
        <v>0.69626540199694376</v>
      </c>
    </row>
    <row r="135" spans="5:18">
      <c r="E135" s="1"/>
      <c r="F135" s="1"/>
      <c r="K135">
        <v>6.4482987362970103</v>
      </c>
      <c r="L135">
        <v>0.31061316597994598</v>
      </c>
      <c r="M135">
        <f t="shared" si="7"/>
        <v>0.97190968417495627</v>
      </c>
      <c r="O135">
        <v>284.5</v>
      </c>
      <c r="P135">
        <f>'nm to eV'!$G$14/O135</f>
        <v>4.3579522116685059</v>
      </c>
      <c r="Q135">
        <v>10570.669650919201</v>
      </c>
      <c r="R135" s="2">
        <f t="shared" si="6"/>
        <v>0.71210168845425426</v>
      </c>
    </row>
    <row r="136" spans="5:18">
      <c r="E136" s="1"/>
      <c r="F136" s="1"/>
      <c r="K136">
        <v>6.4699227308015903</v>
      </c>
      <c r="L136">
        <v>0.30340676876175898</v>
      </c>
      <c r="M136">
        <f t="shared" si="7"/>
        <v>0.94936084204113769</v>
      </c>
      <c r="O136">
        <v>285.2</v>
      </c>
      <c r="P136">
        <f>'nm to eV'!$G$14/O136</f>
        <v>4.3472559755248597</v>
      </c>
      <c r="Q136">
        <v>10797.4950361347</v>
      </c>
      <c r="R136" s="2">
        <f t="shared" si="6"/>
        <v>0.72738196351064088</v>
      </c>
    </row>
    <row r="137" spans="5:18">
      <c r="E137" s="1"/>
      <c r="F137" s="1"/>
      <c r="K137">
        <v>6.4888437259930898</v>
      </c>
      <c r="L137">
        <v>0.29612118036535101</v>
      </c>
      <c r="M137">
        <f t="shared" si="7"/>
        <v>0.92656421043332371</v>
      </c>
      <c r="O137">
        <v>285.89999999999998</v>
      </c>
      <c r="P137">
        <f>'nm to eV'!$G$14/O137</f>
        <v>4.336612116892935</v>
      </c>
      <c r="Q137">
        <v>11015.2963557118</v>
      </c>
      <c r="R137" s="2">
        <f t="shared" si="6"/>
        <v>0.74205432510553104</v>
      </c>
    </row>
    <row r="138" spans="5:18">
      <c r="E138" s="1"/>
      <c r="F138" s="1"/>
      <c r="K138">
        <v>6.5050617218715301</v>
      </c>
      <c r="L138">
        <v>0.28830765078079701</v>
      </c>
      <c r="M138">
        <f t="shared" si="7"/>
        <v>0.90211564899885488</v>
      </c>
      <c r="O138">
        <v>286.60000000000002</v>
      </c>
      <c r="P138">
        <f>'nm to eV'!$G$14/O138</f>
        <v>4.3260202519877522</v>
      </c>
      <c r="Q138">
        <v>11223.338087464001</v>
      </c>
      <c r="R138" s="2">
        <f t="shared" si="6"/>
        <v>0.7560692241934811</v>
      </c>
    </row>
    <row r="139" spans="5:18">
      <c r="E139" s="1"/>
      <c r="F139" s="1"/>
      <c r="K139">
        <v>6.5212797177499597</v>
      </c>
      <c r="L139">
        <v>0.28028294472098503</v>
      </c>
      <c r="M139">
        <f t="shared" si="7"/>
        <v>0.87700631563372555</v>
      </c>
      <c r="O139">
        <v>287.3</v>
      </c>
      <c r="P139">
        <f>'nm to eV'!$G$14/O139</f>
        <v>4.315480000764671</v>
      </c>
      <c r="Q139">
        <v>11420.9237317037</v>
      </c>
      <c r="R139" s="2">
        <f t="shared" si="6"/>
        <v>0.76937974051116553</v>
      </c>
    </row>
    <row r="140" spans="5:18">
      <c r="E140" s="1"/>
      <c r="F140" s="1"/>
      <c r="K140">
        <v>6.5374977136284</v>
      </c>
      <c r="L140">
        <v>0.27078000333436503</v>
      </c>
      <c r="M140">
        <f t="shared" si="7"/>
        <v>0.84727157875396542</v>
      </c>
      <c r="O140">
        <v>288</v>
      </c>
      <c r="P140">
        <f>'nm to eV'!$G$14/O140</f>
        <v>4.3049909868739231</v>
      </c>
      <c r="Q140">
        <v>11607.3995852185</v>
      </c>
      <c r="R140" s="2">
        <f t="shared" si="6"/>
        <v>0.78194183681433493</v>
      </c>
    </row>
    <row r="141" spans="5:18">
      <c r="E141" s="1"/>
      <c r="F141" s="1"/>
      <c r="K141">
        <v>6.5510127101937599</v>
      </c>
      <c r="L141">
        <v>0.26286088551218201</v>
      </c>
      <c r="M141">
        <f t="shared" si="7"/>
        <v>0.82249263135416628</v>
      </c>
      <c r="O141">
        <v>288.7</v>
      </c>
      <c r="P141">
        <f>'nm to eV'!$G$14/O141</f>
        <v>4.2945528376158295</v>
      </c>
      <c r="Q141">
        <v>11782.1581665701</v>
      </c>
      <c r="R141" s="2">
        <f t="shared" si="6"/>
        <v>0.79371458962583941</v>
      </c>
    </row>
    <row r="142" spans="5:18">
      <c r="E142" s="1"/>
      <c r="F142" s="1"/>
      <c r="K142">
        <v>6.5618247074460498</v>
      </c>
      <c r="L142">
        <v>0.25605044418510398</v>
      </c>
      <c r="M142">
        <f t="shared" si="7"/>
        <v>0.80118273659033701</v>
      </c>
      <c r="O142">
        <v>289.39999999999998</v>
      </c>
      <c r="P142">
        <f>'nm to eV'!$G$14/O142</f>
        <v>4.2841651838966479</v>
      </c>
      <c r="Q142">
        <v>11944.6412683406</v>
      </c>
      <c r="R142" s="2">
        <f t="shared" si="6"/>
        <v>0.80466039485266305</v>
      </c>
    </row>
    <row r="143" spans="5:18">
      <c r="E143" s="1"/>
      <c r="F143" s="1"/>
      <c r="K143">
        <v>6.5726367046983398</v>
      </c>
      <c r="L143">
        <v>0.24892323814514</v>
      </c>
      <c r="M143">
        <f t="shared" si="7"/>
        <v>0.77888168393052004</v>
      </c>
      <c r="O143">
        <v>290.10000000000002</v>
      </c>
      <c r="P143">
        <f>'nm to eV'!$G$14/O143</f>
        <v>4.2738276601850735</v>
      </c>
      <c r="Q143">
        <v>12094.3426167527</v>
      </c>
      <c r="R143" s="2">
        <f t="shared" si="6"/>
        <v>0.81474514695338407</v>
      </c>
    </row>
    <row r="144" spans="5:18">
      <c r="E144" s="1"/>
      <c r="F144" s="1"/>
      <c r="K144">
        <v>6.5834487019506298</v>
      </c>
      <c r="L144">
        <v>0.24147926739228801</v>
      </c>
      <c r="M144">
        <f t="shared" si="7"/>
        <v>0.75558947337470894</v>
      </c>
      <c r="O144">
        <v>290.8</v>
      </c>
      <c r="P144">
        <f>'nm to eV'!$G$14/O144</f>
        <v>4.2635399044693596</v>
      </c>
      <c r="Q144">
        <v>12230.8101239282</v>
      </c>
      <c r="R144" s="2">
        <f t="shared" si="6"/>
        <v>0.82393839066338559</v>
      </c>
    </row>
    <row r="145" spans="5:18">
      <c r="E145" s="1"/>
      <c r="F145" s="1"/>
      <c r="K145">
        <v>6.59426069920291</v>
      </c>
      <c r="L145">
        <v>0.23419367899587901</v>
      </c>
      <c r="M145">
        <f t="shared" si="7"/>
        <v>0.73279284176689186</v>
      </c>
      <c r="O145">
        <v>291.5</v>
      </c>
      <c r="P145">
        <f>'nm to eV'!$G$14/O145</f>
        <v>4.2533015582150595</v>
      </c>
      <c r="Q145">
        <v>12353.6477228436</v>
      </c>
      <c r="R145" s="2">
        <f t="shared" si="6"/>
        <v>0.83221344460811986</v>
      </c>
    </row>
    <row r="146" spans="5:18">
      <c r="E146" s="1"/>
      <c r="F146" s="1"/>
      <c r="K146">
        <v>6.6050726964552</v>
      </c>
      <c r="L146">
        <v>0.22674970824302701</v>
      </c>
      <c r="M146">
        <f t="shared" si="7"/>
        <v>0.70950063121108076</v>
      </c>
      <c r="O146">
        <v>292.2</v>
      </c>
      <c r="P146">
        <f>'nm to eV'!$G$14/O146</f>
        <v>4.243112266323374</v>
      </c>
      <c r="Q146">
        <v>12462.5167797457</v>
      </c>
      <c r="R146" s="2">
        <f t="shared" si="6"/>
        <v>0.83954749645162507</v>
      </c>
    </row>
    <row r="147" spans="5:18">
      <c r="E147" s="1"/>
      <c r="F147" s="1"/>
      <c r="K147">
        <v>6.61588469370749</v>
      </c>
      <c r="L147">
        <v>0.21898897277728799</v>
      </c>
      <c r="M147">
        <f t="shared" si="7"/>
        <v>0.68521726275927863</v>
      </c>
      <c r="O147">
        <v>292.89999999999998</v>
      </c>
      <c r="P147">
        <f>'nm to eV'!$G$14/O147</f>
        <v>4.2329716770900987</v>
      </c>
      <c r="Q147">
        <v>12557.137083330101</v>
      </c>
      <c r="R147" s="2">
        <f t="shared" si="6"/>
        <v>0.84592166953333203</v>
      </c>
    </row>
    <row r="148" spans="5:18">
      <c r="E148" s="1"/>
      <c r="F148" s="1"/>
      <c r="K148">
        <v>6.62669669095978</v>
      </c>
      <c r="L148">
        <v>0.210911472598661</v>
      </c>
      <c r="M148">
        <f t="shared" si="7"/>
        <v>0.65994273641148249</v>
      </c>
      <c r="O148">
        <v>293.60000000000002</v>
      </c>
      <c r="P148">
        <f>'nm to eV'!$G$14/O148</f>
        <v>4.2228794421651559</v>
      </c>
      <c r="Q148">
        <v>12637.2874143264</v>
      </c>
      <c r="R148" s="2">
        <f t="shared" si="6"/>
        <v>0.85132106123863127</v>
      </c>
    </row>
    <row r="149" spans="5:18">
      <c r="E149" s="1"/>
      <c r="F149" s="1"/>
      <c r="K149">
        <v>6.63750868821207</v>
      </c>
      <c r="L149">
        <v>0.203150737132922</v>
      </c>
      <c r="M149">
        <f t="shared" si="7"/>
        <v>0.63565936795968048</v>
      </c>
      <c r="O149">
        <v>294.3</v>
      </c>
      <c r="P149">
        <f>'nm to eV'!$G$14/O149</f>
        <v>4.2128352165127074</v>
      </c>
      <c r="Q149">
        <v>12702.8057032171</v>
      </c>
      <c r="R149" s="2">
        <f t="shared" si="6"/>
        <v>0.8557347536237343</v>
      </c>
    </row>
    <row r="150" spans="5:18">
      <c r="E150" s="1"/>
      <c r="F150" s="1"/>
      <c r="K150">
        <v>6.6483206854643599</v>
      </c>
      <c r="L150">
        <v>0.19523161931073901</v>
      </c>
      <c r="M150">
        <f t="shared" si="7"/>
        <v>0.61088042055988145</v>
      </c>
      <c r="O150">
        <v>295</v>
      </c>
      <c r="P150">
        <f>'nm to eV'!$G$14/O150</f>
        <v>4.2028386583718298</v>
      </c>
      <c r="Q150">
        <v>12753.5887876175</v>
      </c>
      <c r="R150" s="2">
        <f t="shared" si="6"/>
        <v>0.85915579707137391</v>
      </c>
    </row>
    <row r="151" spans="5:18">
      <c r="E151" s="1"/>
      <c r="F151" s="1"/>
      <c r="K151">
        <v>6.6591326827166499</v>
      </c>
      <c r="L151">
        <v>0.18731250148855499</v>
      </c>
      <c r="M151">
        <f t="shared" si="7"/>
        <v>0.5861014731600791</v>
      </c>
      <c r="O151">
        <v>295.7</v>
      </c>
      <c r="P151">
        <f>'nm to eV'!$G$14/O151</f>
        <v>4.1928894292177548</v>
      </c>
      <c r="Q151">
        <v>12789.5917843149</v>
      </c>
      <c r="R151" s="2">
        <f t="shared" si="6"/>
        <v>0.861581167987719</v>
      </c>
    </row>
    <row r="152" spans="5:18">
      <c r="E152" s="1"/>
      <c r="F152" s="1"/>
      <c r="K152">
        <v>6.6699446799689399</v>
      </c>
      <c r="L152">
        <v>0.179235001309929</v>
      </c>
      <c r="M152">
        <f t="shared" si="7"/>
        <v>0.56082694681228618</v>
      </c>
      <c r="O152">
        <v>296.39999999999998</v>
      </c>
      <c r="P152">
        <f>'nm to eV'!$G$14/O152</f>
        <v>4.1829871937236502</v>
      </c>
      <c r="Q152">
        <v>12810.8270940987</v>
      </c>
      <c r="R152" s="2">
        <f t="shared" si="6"/>
        <v>0.86301170176195141</v>
      </c>
    </row>
    <row r="153" spans="5:18">
      <c r="E153" s="1"/>
      <c r="F153" s="1"/>
      <c r="K153">
        <v>6.6807566772212299</v>
      </c>
      <c r="L153">
        <v>0.17131588348774601</v>
      </c>
      <c r="M153">
        <f t="shared" si="7"/>
        <v>0.53604799941248704</v>
      </c>
      <c r="O153">
        <v>297.10000000000002</v>
      </c>
      <c r="P153">
        <f>'nm to eV'!$G$14/O153</f>
        <v>4.1731316197229544</v>
      </c>
      <c r="Q153">
        <v>12817.3630602743</v>
      </c>
      <c r="R153" s="2">
        <f t="shared" si="6"/>
        <v>0.8634520023959722</v>
      </c>
    </row>
    <row r="154" spans="5:18">
      <c r="E154" s="1"/>
      <c r="F154" s="1"/>
      <c r="K154">
        <v>6.6915686744735199</v>
      </c>
      <c r="L154">
        <v>0.16339676566556299</v>
      </c>
      <c r="M154">
        <f t="shared" si="7"/>
        <v>0.51126905201268791</v>
      </c>
      <c r="O154">
        <v>297.8</v>
      </c>
      <c r="P154">
        <f>'nm to eV'!$G$14/O154</f>
        <v>4.1633223781722295</v>
      </c>
      <c r="Q154">
        <v>12809.322304143199</v>
      </c>
      <c r="R154" s="2">
        <f t="shared" si="6"/>
        <v>0.86291033037267628</v>
      </c>
    </row>
    <row r="155" spans="5:18">
      <c r="E155" s="1"/>
      <c r="F155" s="1"/>
      <c r="K155">
        <v>6.7023806717258099</v>
      </c>
      <c r="L155">
        <v>0.155794412556267</v>
      </c>
      <c r="M155">
        <f t="shared" si="7"/>
        <v>0.4874812625088798</v>
      </c>
      <c r="O155">
        <v>298.5</v>
      </c>
      <c r="P155">
        <f>'nm to eV'!$G$14/O155</f>
        <v>4.1535591431145393</v>
      </c>
      <c r="Q155">
        <v>12786.879762733801</v>
      </c>
      <c r="R155" s="2">
        <f t="shared" si="6"/>
        <v>0.86139847046610485</v>
      </c>
    </row>
    <row r="156" spans="5:18">
      <c r="E156" s="1"/>
      <c r="F156" s="1"/>
      <c r="K156">
        <v>6.7131926689780999</v>
      </c>
      <c r="L156">
        <v>0.148192059446971</v>
      </c>
      <c r="M156">
        <f t="shared" si="7"/>
        <v>0.46369347300507169</v>
      </c>
      <c r="O156">
        <v>299.2</v>
      </c>
      <c r="P156">
        <f>'nm to eV'!$G$14/O156</f>
        <v>4.1438415916433486</v>
      </c>
      <c r="Q156">
        <v>12750.2604556888</v>
      </c>
      <c r="R156" s="2">
        <f t="shared" si="6"/>
        <v>0.85893158130601244</v>
      </c>
    </row>
    <row r="157" spans="5:18">
      <c r="E157" s="1"/>
      <c r="F157" s="1"/>
      <c r="K157">
        <v>6.7240046662303898</v>
      </c>
      <c r="L157">
        <v>0.14058970633767501</v>
      </c>
      <c r="M157">
        <f t="shared" si="7"/>
        <v>0.43990568350126358</v>
      </c>
      <c r="O157">
        <v>299.89999999999998</v>
      </c>
      <c r="P157">
        <f>'nm to eV'!$G$14/O157</f>
        <v>4.1341694038669221</v>
      </c>
      <c r="Q157">
        <v>12699.737009457</v>
      </c>
      <c r="R157" s="2">
        <f t="shared" si="6"/>
        <v>0.85552802859305221</v>
      </c>
    </row>
    <row r="158" spans="5:18">
      <c r="E158" s="1"/>
      <c r="F158" s="1"/>
      <c r="K158">
        <v>6.7348166634826798</v>
      </c>
      <c r="L158">
        <v>0.13314573558482301</v>
      </c>
      <c r="M158">
        <f t="shared" si="7"/>
        <v>0.41661347294545248</v>
      </c>
      <c r="O158">
        <v>300.60000000000002</v>
      </c>
      <c r="P158">
        <f>'nm to eV'!$G$14/O158</f>
        <v>4.12454226287322</v>
      </c>
      <c r="Q158">
        <v>12635.6269678055</v>
      </c>
      <c r="R158" s="2">
        <f t="shared" si="6"/>
        <v>0.85120920391925903</v>
      </c>
    </row>
    <row r="159" spans="5:18">
      <c r="E159" s="1"/>
      <c r="F159" s="1"/>
      <c r="K159">
        <v>6.7456286607349698</v>
      </c>
      <c r="L159">
        <v>0.12586014718841501</v>
      </c>
      <c r="M159">
        <f t="shared" si="7"/>
        <v>0.39381684133763845</v>
      </c>
      <c r="O159">
        <v>301.3</v>
      </c>
      <c r="P159">
        <f>'nm to eV'!$G$14/O159</f>
        <v>4.1149598546952868</v>
      </c>
      <c r="Q159">
        <v>12558.289918186099</v>
      </c>
      <c r="R159" s="2">
        <f t="shared" si="6"/>
        <v>0.84599933118340487</v>
      </c>
    </row>
    <row r="160" spans="5:18">
      <c r="E160" s="1"/>
      <c r="F160" s="1"/>
      <c r="K160">
        <v>6.7564406579872598</v>
      </c>
      <c r="L160">
        <v>0.11889132350489399</v>
      </c>
      <c r="M160">
        <f t="shared" si="7"/>
        <v>0.37201136762581533</v>
      </c>
      <c r="O160">
        <v>302</v>
      </c>
      <c r="P160">
        <f>'nm to eV'!$G$14/O160</f>
        <v>4.1054218682771193</v>
      </c>
      <c r="Q160">
        <v>12468.124463664401</v>
      </c>
      <c r="R160" s="2">
        <f t="shared" si="6"/>
        <v>0.83992526260255929</v>
      </c>
    </row>
    <row r="161" spans="5:18">
      <c r="E161" s="1"/>
      <c r="F161" s="1"/>
      <c r="K161">
        <v>6.7672526552395498</v>
      </c>
      <c r="L161">
        <v>0.11192249982137301</v>
      </c>
      <c r="M161">
        <f t="shared" si="7"/>
        <v>0.35020589391399232</v>
      </c>
      <c r="O161">
        <v>302.7</v>
      </c>
      <c r="P161">
        <f>'nm to eV'!$G$14/O161</f>
        <v>4.0959279954400065</v>
      </c>
      <c r="Q161">
        <v>12365.565069976399</v>
      </c>
      <c r="R161" s="2">
        <f t="shared" si="6"/>
        <v>0.83301626631151349</v>
      </c>
    </row>
    <row r="162" spans="5:18">
      <c r="E162" s="1"/>
      <c r="F162" s="1"/>
      <c r="K162">
        <v>6.7807676518049096</v>
      </c>
      <c r="L162">
        <v>0.103844999642746</v>
      </c>
      <c r="M162">
        <f t="shared" si="7"/>
        <v>0.32493136756619612</v>
      </c>
      <c r="O162">
        <v>303.39999999999998</v>
      </c>
      <c r="P162">
        <f>'nm to eV'!$G$14/O162</f>
        <v>4.0864779308493411</v>
      </c>
      <c r="Q162">
        <v>12251.078816842</v>
      </c>
      <c r="R162" s="2">
        <f t="shared" si="6"/>
        <v>0.82530380751239507</v>
      </c>
    </row>
    <row r="163" spans="5:18">
      <c r="E163" s="1"/>
      <c r="F163" s="1"/>
      <c r="K163">
        <v>6.7942826483702703</v>
      </c>
      <c r="L163">
        <v>9.6084264177007106E-2</v>
      </c>
      <c r="M163">
        <f t="shared" si="7"/>
        <v>0.30064799911439444</v>
      </c>
      <c r="O163">
        <v>304.10000000000002</v>
      </c>
      <c r="P163">
        <f>'nm to eV'!$G$14/O163</f>
        <v>4.0770713719818801</v>
      </c>
      <c r="Q163">
        <v>12125.1620819526</v>
      </c>
      <c r="R163" s="2">
        <f t="shared" si="6"/>
        <v>0.81682132508881533</v>
      </c>
    </row>
    <row r="164" spans="5:18">
      <c r="E164" s="1"/>
      <c r="F164" s="1"/>
      <c r="K164">
        <v>6.8077976449356301</v>
      </c>
      <c r="L164">
        <v>8.8112352236009495E-2</v>
      </c>
      <c r="M164">
        <f t="shared" si="7"/>
        <v>0.27570385873192982</v>
      </c>
      <c r="O164">
        <v>304.8</v>
      </c>
      <c r="P164">
        <f>'nm to eV'!$G$14/O164</f>
        <v>4.0677080190934705</v>
      </c>
      <c r="Q164">
        <v>11988.3371851013</v>
      </c>
      <c r="R164" s="2">
        <f t="shared" si="6"/>
        <v>0.80760400553499534</v>
      </c>
    </row>
    <row r="165" spans="5:18">
      <c r="E165" s="1"/>
      <c r="F165" s="1"/>
      <c r="K165">
        <v>6.8240156408140598</v>
      </c>
      <c r="L165">
        <v>7.9665293225680903E-2</v>
      </c>
      <c r="M165">
        <f t="shared" si="7"/>
        <v>0.24927298150547725</v>
      </c>
      <c r="O165">
        <v>305.5</v>
      </c>
      <c r="P165">
        <f>'nm to eV'!$G$14/O165</f>
        <v>4.0583875751872007</v>
      </c>
      <c r="Q165">
        <v>11841.149018754901</v>
      </c>
      <c r="R165" s="2">
        <f t="shared" si="6"/>
        <v>0.79768855597152866</v>
      </c>
    </row>
    <row r="166" spans="5:18">
      <c r="E166" s="1"/>
      <c r="F166" s="1"/>
      <c r="K166">
        <v>6.8402336366925001</v>
      </c>
      <c r="L166">
        <v>7.1640587165868796E-2</v>
      </c>
      <c r="M166">
        <f t="shared" si="7"/>
        <v>0.2241636481403475</v>
      </c>
      <c r="O166">
        <v>306.2</v>
      </c>
      <c r="P166">
        <f>'nm to eV'!$G$14/O166</f>
        <v>4.0491097459820047</v>
      </c>
      <c r="Q166">
        <v>11684.1616900101</v>
      </c>
      <c r="R166" s="2">
        <f t="shared" si="6"/>
        <v>0.78711297792805301</v>
      </c>
    </row>
    <row r="167" spans="5:18">
      <c r="E167" s="1"/>
      <c r="F167" s="1"/>
      <c r="K167">
        <v>6.8564516325709297</v>
      </c>
      <c r="L167">
        <v>6.4038234056572996E-2</v>
      </c>
      <c r="M167">
        <f t="shared" si="7"/>
        <v>0.20037585863654001</v>
      </c>
      <c r="O167">
        <v>306.89999999999998</v>
      </c>
      <c r="P167">
        <f>'nm to eV'!$G$14/O167</f>
        <v>4.039874239881688</v>
      </c>
      <c r="Q167">
        <v>11517.955197364199</v>
      </c>
      <c r="R167" s="2">
        <f t="shared" si="6"/>
        <v>0.77591634347122718</v>
      </c>
    </row>
    <row r="168" spans="5:18">
      <c r="E168" s="1"/>
      <c r="F168" s="1"/>
      <c r="K168">
        <v>6.87266962844937</v>
      </c>
      <c r="L168">
        <v>5.7280586848310097E-2</v>
      </c>
      <c r="M168">
        <f t="shared" si="7"/>
        <v>0.17923115685537788</v>
      </c>
      <c r="O168">
        <v>307.60000000000002</v>
      </c>
      <c r="P168">
        <f>'nm to eV'!$G$14/O168</f>
        <v>4.030680767944375</v>
      </c>
      <c r="Q168">
        <v>11343.122164082901</v>
      </c>
      <c r="R168" s="2">
        <f t="shared" si="6"/>
        <v>0.76413857514541772</v>
      </c>
    </row>
    <row r="169" spans="5:18">
      <c r="E169" s="1"/>
      <c r="F169" s="1"/>
      <c r="K169">
        <v>6.8915906236408704</v>
      </c>
      <c r="L169">
        <v>4.9757424917236198E-2</v>
      </c>
      <c r="M169">
        <f t="shared" si="7"/>
        <v>0.15569115682556858</v>
      </c>
      <c r="O169">
        <v>308.3</v>
      </c>
      <c r="P169">
        <f>'nm to eV'!$G$14/O169</f>
        <v>4.0215290438523832</v>
      </c>
      <c r="Q169">
        <v>11160.2646481998</v>
      </c>
      <c r="R169" s="2">
        <f t="shared" si="6"/>
        <v>0.75182023107574147</v>
      </c>
    </row>
    <row r="170" spans="5:18">
      <c r="E170" s="1"/>
      <c r="F170" s="1"/>
      <c r="K170">
        <v>6.9132146181454504</v>
      </c>
      <c r="L170">
        <v>4.2313454164384201E-2</v>
      </c>
      <c r="M170">
        <f t="shared" si="7"/>
        <v>0.13239894626975751</v>
      </c>
      <c r="O170">
        <v>309</v>
      </c>
      <c r="P170">
        <f>'nm to eV'!$G$14/O170</f>
        <v>4.0124187838824916</v>
      </c>
      <c r="Q170">
        <v>10969.9910473575</v>
      </c>
      <c r="R170" s="2">
        <f t="shared" si="6"/>
        <v>0.73900229646019044</v>
      </c>
    </row>
    <row r="171" spans="5:18">
      <c r="E171" s="1"/>
      <c r="F171" s="1"/>
      <c r="K171">
        <v>6.9375416119631002</v>
      </c>
      <c r="L171">
        <v>3.4790292233310302E-2</v>
      </c>
      <c r="M171">
        <f t="shared" si="7"/>
        <v>0.10885894623994821</v>
      </c>
      <c r="O171">
        <v>309.7</v>
      </c>
      <c r="P171">
        <f>'nm to eV'!$G$14/O171</f>
        <v>4.0033497068766222</v>
      </c>
      <c r="Q171">
        <v>10772.9131148215</v>
      </c>
      <c r="R171" s="2">
        <f t="shared" si="6"/>
        <v>0.72572598255099963</v>
      </c>
    </row>
    <row r="172" spans="5:18">
      <c r="E172" s="1"/>
      <c r="F172" s="1"/>
      <c r="K172">
        <v>6.9672746044069003</v>
      </c>
      <c r="L172">
        <v>2.71351450052E-2</v>
      </c>
      <c r="M172">
        <f t="shared" si="7"/>
        <v>8.4905963753475533E-2</v>
      </c>
      <c r="O172">
        <v>310.39999999999998</v>
      </c>
      <c r="P172">
        <f>'nm to eV'!$G$14/O172</f>
        <v>3.994321534212919</v>
      </c>
      <c r="Q172">
        <v>10569.643101096601</v>
      </c>
      <c r="R172" s="2">
        <f t="shared" si="6"/>
        <v>0.71203253409733114</v>
      </c>
    </row>
    <row r="173" spans="5:18">
      <c r="E173" s="1"/>
      <c r="F173" s="1"/>
      <c r="K173">
        <v>7.0024135954768401</v>
      </c>
      <c r="L173">
        <v>1.99928549312882E-2</v>
      </c>
      <c r="M173">
        <f t="shared" si="7"/>
        <v>6.2557713098608858E-2</v>
      </c>
      <c r="O173">
        <v>311.10000000000002</v>
      </c>
      <c r="P173">
        <f>'nm to eV'!$G$14/O173</f>
        <v>3.9853339897772093</v>
      </c>
      <c r="Q173">
        <v>10360.7910336642</v>
      </c>
      <c r="R173" s="2">
        <f t="shared" si="6"/>
        <v>0.69796304609258186</v>
      </c>
    </row>
    <row r="174" spans="5:18">
      <c r="E174" s="1"/>
      <c r="F174" s="1"/>
      <c r="K174">
        <v>7.0510675831121397</v>
      </c>
      <c r="L174">
        <v>1.26455591232784E-2</v>
      </c>
      <c r="M174">
        <f t="shared" si="7"/>
        <v>3.956799878378222E-2</v>
      </c>
      <c r="O174">
        <v>311.8</v>
      </c>
      <c r="P174">
        <f>'nm to eV'!$G$14/O174</f>
        <v>3.9763867999348617</v>
      </c>
      <c r="Q174">
        <v>10146.9621454679</v>
      </c>
      <c r="R174" s="2">
        <f t="shared" si="6"/>
        <v>0.68355829054224271</v>
      </c>
    </row>
    <row r="175" spans="5:18">
      <c r="E175" s="1"/>
      <c r="F175" s="1"/>
      <c r="K175">
        <v>7.1105335679997301</v>
      </c>
      <c r="L175">
        <v>6.8862007071452897E-3</v>
      </c>
      <c r="M175">
        <f t="shared" si="7"/>
        <v>2.1546946129382818E-2</v>
      </c>
      <c r="O175">
        <v>312.5</v>
      </c>
      <c r="P175">
        <f>'nm to eV'!$G$14/O175</f>
        <v>3.9674796935030079</v>
      </c>
      <c r="Q175">
        <v>9928.7544609150009</v>
      </c>
      <c r="R175" s="2">
        <f t="shared" si="6"/>
        <v>0.66885855384294091</v>
      </c>
    </row>
    <row r="176" spans="5:18">
      <c r="E176" s="1"/>
      <c r="F176" s="1"/>
      <c r="K176">
        <v>7.1699995528873304</v>
      </c>
      <c r="L176">
        <v>3.4785803109331202E-3</v>
      </c>
      <c r="M176">
        <f t="shared" si="7"/>
        <v>1.0884489975529588E-2</v>
      </c>
      <c r="O176">
        <v>313.2</v>
      </c>
      <c r="P176">
        <f>'nm to eV'!$G$14/O176</f>
        <v>3.9586124017231481</v>
      </c>
      <c r="Q176">
        <v>9706.7565463536994</v>
      </c>
      <c r="R176" s="2">
        <f t="shared" si="6"/>
        <v>0.65390348524152264</v>
      </c>
    </row>
    <row r="177" spans="5:18">
      <c r="E177" s="1"/>
      <c r="F177" s="1"/>
      <c r="K177">
        <v>7.22946553777492</v>
      </c>
      <c r="L177">
        <v>1.90435567719016E-3</v>
      </c>
      <c r="M177">
        <f t="shared" si="7"/>
        <v>5.9587355833273662E-3</v>
      </c>
      <c r="O177">
        <v>313.89999999999998</v>
      </c>
      <c r="P177">
        <f>'nm to eV'!$G$14/O177</f>
        <v>3.949784658234119</v>
      </c>
      <c r="Q177">
        <v>9481.5454302455</v>
      </c>
      <c r="R177" s="2">
        <f t="shared" si="6"/>
        <v>0.63873195672578953</v>
      </c>
    </row>
    <row r="178" spans="5:18">
      <c r="E178" s="1"/>
      <c r="K178">
        <v>7.2889315226625104</v>
      </c>
      <c r="L178">
        <v>1.04045191477014E-3</v>
      </c>
      <c r="M178">
        <f t="shared" si="7"/>
        <v>3.2555776851672887E-3</v>
      </c>
      <c r="O178">
        <v>314.60000000000002</v>
      </c>
      <c r="P178">
        <f>'nm to eV'!$G$14/O178</f>
        <v>3.9409961990454221</v>
      </c>
      <c r="Q178">
        <v>9253.6846965858003</v>
      </c>
      <c r="R178" s="2">
        <f t="shared" si="6"/>
        <v>0.62338193458623781</v>
      </c>
    </row>
    <row r="179" spans="5:18">
      <c r="E179" s="1"/>
      <c r="K179">
        <v>7.3483975075501</v>
      </c>
      <c r="L179">
        <v>5.7970324147949004E-4</v>
      </c>
      <c r="M179">
        <f t="shared" si="7"/>
        <v>1.8138934728153327E-3</v>
      </c>
      <c r="O179">
        <v>315.3</v>
      </c>
      <c r="P179">
        <f>'nm to eV'!$G$14/O179</f>
        <v>3.9322467625109097</v>
      </c>
      <c r="Q179">
        <v>9023.7227535564998</v>
      </c>
      <c r="R179" s="2">
        <f t="shared" si="6"/>
        <v>0.60789036278244513</v>
      </c>
    </row>
    <row r="180" spans="5:18">
      <c r="E180" s="1"/>
      <c r="K180">
        <v>7.4078634924376896</v>
      </c>
      <c r="L180">
        <v>4.0692248899554202E-4</v>
      </c>
      <c r="M180">
        <f t="shared" si="7"/>
        <v>1.2732618931834924E-3</v>
      </c>
      <c r="O180">
        <v>316</v>
      </c>
      <c r="P180">
        <f>'nm to eV'!$G$14/O180</f>
        <v>3.9235360893028162</v>
      </c>
      <c r="Q180">
        <v>8792.1912779135</v>
      </c>
      <c r="R180" s="2">
        <f t="shared" si="6"/>
        <v>0.59229305814797972</v>
      </c>
    </row>
    <row r="181" spans="5:18">
      <c r="E181" s="1"/>
      <c r="K181">
        <v>7.4673294773252898</v>
      </c>
      <c r="L181">
        <v>5.7970324147949004E-4</v>
      </c>
      <c r="M181">
        <f t="shared" si="7"/>
        <v>1.8138934728153327E-3</v>
      </c>
      <c r="O181">
        <v>316.7</v>
      </c>
      <c r="P181">
        <f>'nm to eV'!$G$14/O181</f>
        <v>3.9148639223861381</v>
      </c>
      <c r="Q181">
        <v>8559.6038342449992</v>
      </c>
      <c r="R181" s="2">
        <f t="shared" si="6"/>
        <v>0.57662461737562087</v>
      </c>
    </row>
    <row r="182" spans="5:18">
      <c r="E182" s="1"/>
      <c r="K182">
        <v>7.5267954622128803</v>
      </c>
      <c r="L182">
        <v>5.7970324147949004E-4</v>
      </c>
      <c r="M182">
        <f t="shared" si="7"/>
        <v>1.8138934728153327E-3</v>
      </c>
      <c r="O182">
        <v>317.39999999999998</v>
      </c>
      <c r="P182">
        <f>'nm to eV'!$G$14/O182</f>
        <v>3.9062300069933524</v>
      </c>
      <c r="Q182">
        <v>8326.4546669724004</v>
      </c>
      <c r="R182" s="2">
        <f t="shared" si="6"/>
        <v>0.56091833563952642</v>
      </c>
    </row>
    <row r="183" spans="5:18">
      <c r="E183" s="1"/>
      <c r="K183">
        <v>7.5862614471004699</v>
      </c>
      <c r="L183">
        <v>4.0692248899554202E-4</v>
      </c>
      <c r="M183">
        <f t="shared" si="7"/>
        <v>1.2732618931834924E-3</v>
      </c>
      <c r="O183">
        <v>318.10000000000002</v>
      </c>
      <c r="P183">
        <f>'nm to eV'!$G$14/O183</f>
        <v>3.8976340905994649</v>
      </c>
      <c r="Q183">
        <v>8093.2176618213998</v>
      </c>
      <c r="R183" s="2">
        <f t="shared" si="6"/>
        <v>0.54520613663389406</v>
      </c>
    </row>
    <row r="184" spans="5:18">
      <c r="E184" s="1"/>
      <c r="K184">
        <v>7.6457274319880604</v>
      </c>
      <c r="L184">
        <v>5.7970324147949004E-4</v>
      </c>
      <c r="M184">
        <f t="shared" si="7"/>
        <v>1.8138934728153327E-3</v>
      </c>
      <c r="O184">
        <v>318.8</v>
      </c>
      <c r="P184">
        <f>'nm to eV'!$G$14/O184</f>
        <v>3.8890759228973959</v>
      </c>
      <c r="Q184">
        <v>7860.3454724577005</v>
      </c>
      <c r="R184" s="2">
        <f t="shared" si="6"/>
        <v>0.52951851373807213</v>
      </c>
    </row>
    <row r="185" spans="5:18">
      <c r="E185" s="1"/>
      <c r="K185">
        <v>7.6808664230580002</v>
      </c>
      <c r="L185">
        <v>5.7970324147949004E-4</v>
      </c>
      <c r="M185">
        <f t="shared" si="7"/>
        <v>1.8138934728153327E-3</v>
      </c>
      <c r="O185">
        <v>319.5</v>
      </c>
      <c r="P185">
        <f>'nm to eV'!$G$14/O185</f>
        <v>3.8805552557736775</v>
      </c>
      <c r="Q185">
        <v>7628.2688070649001</v>
      </c>
      <c r="R185" s="2">
        <f t="shared" si="6"/>
        <v>0.51388448195630365</v>
      </c>
    </row>
    <row r="186" spans="5:18">
      <c r="E186" s="1"/>
      <c r="O186">
        <v>320.2</v>
      </c>
      <c r="P186">
        <f>'nm to eV'!$G$14/O186</f>
        <v>3.8720718432844783</v>
      </c>
      <c r="Q186">
        <v>7397.3958688444</v>
      </c>
      <c r="R186" s="2">
        <f t="shared" si="6"/>
        <v>0.49833154022655091</v>
      </c>
    </row>
    <row r="187" spans="5:18">
      <c r="E187" s="1"/>
      <c r="O187">
        <v>320.89999999999998</v>
      </c>
      <c r="P187">
        <f>'nm to eV'!$G$14/O187</f>
        <v>3.8636254416319415</v>
      </c>
      <c r="Q187">
        <v>7168.1119437278003</v>
      </c>
      <c r="R187" s="2">
        <f t="shared" si="6"/>
        <v>0.48288564364640835</v>
      </c>
    </row>
    <row r="188" spans="5:18">
      <c r="O188">
        <v>321.60000000000002</v>
      </c>
      <c r="P188">
        <f>'nm to eV'!$G$14/O188</f>
        <v>3.8552158091408266</v>
      </c>
      <c r="Q188">
        <v>6940.7791280158999</v>
      </c>
      <c r="R188" s="2">
        <f t="shared" si="6"/>
        <v>0.46757118512528456</v>
      </c>
    </row>
    <row r="189" spans="5:18">
      <c r="O189">
        <v>322.3</v>
      </c>
      <c r="P189">
        <f>'nm to eV'!$G$14/O189</f>
        <v>3.8468427062354635</v>
      </c>
      <c r="Q189">
        <v>6715.7361881876004</v>
      </c>
      <c r="R189" s="2">
        <f t="shared" si="6"/>
        <v>0.45241098594031565</v>
      </c>
    </row>
    <row r="190" spans="5:18">
      <c r="O190">
        <v>323</v>
      </c>
      <c r="P190">
        <f>'nm to eV'!$G$14/O190</f>
        <v>3.8385058954169966</v>
      </c>
      <c r="Q190">
        <v>6493.2985447521996</v>
      </c>
      <c r="R190" s="2">
        <f t="shared" si="6"/>
        <v>0.43742629464856192</v>
      </c>
    </row>
    <row r="191" spans="5:18">
      <c r="O191">
        <v>323.7</v>
      </c>
      <c r="P191">
        <f>'nm to eV'!$G$14/O191</f>
        <v>3.830205141240933</v>
      </c>
      <c r="Q191">
        <v>6273.7583717467996</v>
      </c>
      <c r="R191" s="2">
        <f t="shared" si="6"/>
        <v>0.42263679378973129</v>
      </c>
    </row>
    <row r="192" spans="5:18">
      <c r="O192">
        <v>324.39999999999998</v>
      </c>
      <c r="P192">
        <f>'nm to eV'!$G$14/O192</f>
        <v>3.8219402102949753</v>
      </c>
      <c r="Q192">
        <v>6057.3848032966998</v>
      </c>
      <c r="R192" s="2">
        <f t="shared" si="6"/>
        <v>0.40806061380128655</v>
      </c>
    </row>
    <row r="193" spans="15:18">
      <c r="O193">
        <v>325.10000000000002</v>
      </c>
      <c r="P193">
        <f>'nm to eV'!$G$14/O193</f>
        <v>3.813710871177145</v>
      </c>
      <c r="Q193">
        <v>5844.4242385588004</v>
      </c>
      <c r="R193" s="2">
        <f t="shared" si="6"/>
        <v>0.39371435356120399</v>
      </c>
    </row>
    <row r="194" spans="15:18">
      <c r="O194">
        <v>325.8</v>
      </c>
      <c r="P194">
        <f>'nm to eV'!$G$14/O194</f>
        <v>3.8055168944741862</v>
      </c>
      <c r="Q194">
        <v>5635.1007363479002</v>
      </c>
      <c r="R194" s="2">
        <f t="shared" si="6"/>
        <v>0.379613106972292</v>
      </c>
    </row>
    <row r="195" spans="15:18">
      <c r="O195">
        <v>326.5</v>
      </c>
      <c r="P195">
        <f>'nm to eV'!$G$14/O195</f>
        <v>3.7973580527402446</v>
      </c>
      <c r="Q195">
        <v>5429.6164907947996</v>
      </c>
      <c r="R195" s="2">
        <f t="shared" si="6"/>
        <v>0.36577049500528314</v>
      </c>
    </row>
    <row r="196" spans="15:18">
      <c r="O196">
        <v>327.2</v>
      </c>
      <c r="P196">
        <f>'nm to eV'!$G$14/O196</f>
        <v>3.7892341204758249</v>
      </c>
      <c r="Q196">
        <v>5228.1523795023004</v>
      </c>
      <c r="R196" s="2">
        <f t="shared" si="6"/>
        <v>0.35219870262580516</v>
      </c>
    </row>
    <row r="197" spans="15:18">
      <c r="O197">
        <v>327.9</v>
      </c>
      <c r="P197">
        <f>'nm to eV'!$G$14/O197</f>
        <v>3.7811448741070142</v>
      </c>
      <c r="Q197">
        <v>5030.8685758344</v>
      </c>
      <c r="R197" s="2">
        <f t="shared" ref="R197:R260" si="8">Q197/LARGE($Q$5:$Q$300,1)</f>
        <v>0.33890852004173649</v>
      </c>
    </row>
    <row r="198" spans="15:18">
      <c r="O198">
        <v>328.6</v>
      </c>
      <c r="P198">
        <f>'nm to eV'!$G$14/O198</f>
        <v>3.7730900919649719</v>
      </c>
      <c r="Q198">
        <v>4837.9052171989997</v>
      </c>
      <c r="R198" s="2">
        <f t="shared" si="8"/>
        <v>0.32590938772261008</v>
      </c>
    </row>
    <row r="199" spans="15:18">
      <c r="O199">
        <v>329.3</v>
      </c>
      <c r="P199">
        <f>'nm to eV'!$G$14/O199</f>
        <v>3.7650695542656845</v>
      </c>
      <c r="Q199">
        <v>4649.3831214513002</v>
      </c>
      <c r="R199" s="2">
        <f t="shared" si="8"/>
        <v>0.31320944466070599</v>
      </c>
    </row>
    <row r="200" spans="15:18">
      <c r="O200">
        <v>330</v>
      </c>
      <c r="P200">
        <f>'nm to eV'!$G$14/O200</f>
        <v>3.7570830430899695</v>
      </c>
      <c r="Q200">
        <v>4465.4045438493004</v>
      </c>
      <c r="R200" s="2">
        <f t="shared" si="8"/>
        <v>0.30081557936396924</v>
      </c>
    </row>
    <row r="201" spans="15:18">
      <c r="O201">
        <v>330.7</v>
      </c>
      <c r="P201">
        <f>'nm to eV'!$G$14/O201</f>
        <v>3.7491303423637437</v>
      </c>
      <c r="Q201">
        <v>4286.0539673313997</v>
      </c>
      <c r="R201" s="2">
        <f t="shared" si="8"/>
        <v>0.28873348309369795</v>
      </c>
    </row>
    <row r="202" spans="15:18">
      <c r="O202">
        <v>331.4</v>
      </c>
      <c r="P202">
        <f>'nm to eV'!$G$14/O202</f>
        <v>3.7412112378385336</v>
      </c>
      <c r="Q202">
        <v>4111.3989192457002</v>
      </c>
      <c r="R202" s="2">
        <f t="shared" si="8"/>
        <v>0.27696770488417166</v>
      </c>
    </row>
    <row r="203" spans="15:18">
      <c r="O203">
        <v>332.1</v>
      </c>
      <c r="P203">
        <f>'nm to eV'!$G$14/O203</f>
        <v>3.7333255170722368</v>
      </c>
      <c r="Q203">
        <v>3941.4908080487999</v>
      </c>
      <c r="R203" s="2">
        <f t="shared" si="8"/>
        <v>0.2655217079075407</v>
      </c>
    </row>
    <row r="204" spans="15:18">
      <c r="O204">
        <v>332.8</v>
      </c>
      <c r="P204">
        <f>'nm to eV'!$G$14/O204</f>
        <v>3.7254729694101258</v>
      </c>
      <c r="Q204">
        <v>3776.3657738851998</v>
      </c>
      <c r="R204" s="2">
        <f t="shared" si="8"/>
        <v>0.2543979267737938</v>
      </c>
    </row>
    <row r="205" spans="15:18">
      <c r="O205">
        <v>333.5</v>
      </c>
      <c r="P205">
        <f>'nm to eV'!$G$14/O205</f>
        <v>3.7176533859660865</v>
      </c>
      <c r="Q205">
        <v>3616.0455473694001</v>
      </c>
      <c r="R205" s="2">
        <f t="shared" si="8"/>
        <v>0.24359782538330696</v>
      </c>
    </row>
    <row r="206" spans="15:18">
      <c r="O206">
        <v>334.2</v>
      </c>
      <c r="P206">
        <f>'nm to eV'!$G$14/O206</f>
        <v>3.7098665596040994</v>
      </c>
      <c r="Q206">
        <v>3460.5383113106</v>
      </c>
      <c r="R206" s="2">
        <f t="shared" si="8"/>
        <v>0.23312195497762303</v>
      </c>
    </row>
    <row r="207" spans="15:18">
      <c r="O207">
        <v>334.9</v>
      </c>
      <c r="P207">
        <f>'nm to eV'!$G$14/O207</f>
        <v>3.7021122849199464</v>
      </c>
      <c r="Q207">
        <v>3309.8395605300998</v>
      </c>
      <c r="R207" s="2">
        <f t="shared" si="8"/>
        <v>0.22297001206174452</v>
      </c>
    </row>
    <row r="208" spans="15:18">
      <c r="O208">
        <v>335.6</v>
      </c>
      <c r="P208">
        <f>'nm to eV'!$G$14/O208</f>
        <v>3.6943903582231519</v>
      </c>
      <c r="Q208">
        <v>3163.9329553450002</v>
      </c>
      <c r="R208" s="2">
        <f t="shared" si="8"/>
        <v>0.21314089589975163</v>
      </c>
    </row>
    <row r="209" spans="15:18">
      <c r="O209">
        <v>336.3</v>
      </c>
      <c r="P209">
        <f>'nm to eV'!$G$14/O209</f>
        <v>3.686700577519149</v>
      </c>
      <c r="Q209">
        <v>3022.7911646937</v>
      </c>
      <c r="R209" s="2">
        <f t="shared" si="8"/>
        <v>0.20363276531263147</v>
      </c>
    </row>
    <row r="210" spans="15:18">
      <c r="O210">
        <v>337</v>
      </c>
      <c r="P210">
        <f>'nm to eV'!$G$14/O210</f>
        <v>3.6790427424916614</v>
      </c>
      <c r="Q210">
        <v>2886.3766952894998</v>
      </c>
      <c r="R210" s="2">
        <f t="shared" si="8"/>
        <v>0.19444309453487946</v>
      </c>
    </row>
    <row r="211" spans="15:18">
      <c r="O211">
        <v>337.7</v>
      </c>
      <c r="P211">
        <f>'nm to eV'!$G$14/O211</f>
        <v>3.6714166544853124</v>
      </c>
      <c r="Q211">
        <v>2754.6427035731999</v>
      </c>
      <c r="R211" s="2">
        <f t="shared" si="8"/>
        <v>0.18556872791234116</v>
      </c>
    </row>
    <row r="212" spans="15:18">
      <c r="O212">
        <v>338.4</v>
      </c>
      <c r="P212">
        <f>'nm to eV'!$G$14/O212</f>
        <v>3.6638221164884457</v>
      </c>
      <c r="Q212">
        <v>2627.5337876202998</v>
      </c>
      <c r="R212" s="2">
        <f t="shared" si="8"/>
        <v>0.17700593324967953</v>
      </c>
    </row>
    <row r="213" spans="15:18">
      <c r="O213">
        <v>339.1</v>
      </c>
      <c r="P213">
        <f>'nm to eV'!$G$14/O213</f>
        <v>3.6562589331161601</v>
      </c>
      <c r="Q213">
        <v>2504.9867565221998</v>
      </c>
      <c r="R213" s="2">
        <f t="shared" si="8"/>
        <v>0.16875045364036032</v>
      </c>
    </row>
    <row r="214" spans="15:18">
      <c r="O214">
        <v>339.8</v>
      </c>
      <c r="P214">
        <f>'nm to eV'!$G$14/O214</f>
        <v>3.6487269105935547</v>
      </c>
      <c r="Q214">
        <v>2386.9313751085001</v>
      </c>
      <c r="R214" s="2">
        <f t="shared" si="8"/>
        <v>0.16079755763547038</v>
      </c>
    </row>
    <row r="215" spans="15:18">
      <c r="O215">
        <v>340.5</v>
      </c>
      <c r="P215">
        <f>'nm to eV'!$G$14/O215</f>
        <v>3.6412258567391773</v>
      </c>
      <c r="Q215">
        <v>2273.2910822108001</v>
      </c>
      <c r="R215" s="2">
        <f t="shared" si="8"/>
        <v>0.15314208763013812</v>
      </c>
    </row>
    <row r="216" spans="15:18">
      <c r="O216">
        <v>341.2</v>
      </c>
      <c r="P216">
        <f>'nm to eV'!$G$14/O216</f>
        <v>3.633755580948681</v>
      </c>
      <c r="Q216">
        <v>2163.9836809843</v>
      </c>
      <c r="R216" s="2">
        <f t="shared" si="8"/>
        <v>0.14577850636760487</v>
      </c>
    </row>
    <row r="217" spans="15:18">
      <c r="O217">
        <v>341.9</v>
      </c>
      <c r="P217">
        <f>'nm to eV'!$G$14/O217</f>
        <v>3.6263158941786782</v>
      </c>
      <c r="Q217">
        <v>2058.9220000944001</v>
      </c>
      <c r="R217" s="2">
        <f t="shared" si="8"/>
        <v>0.13870094148059375</v>
      </c>
    </row>
    <row r="218" spans="15:18">
      <c r="O218">
        <v>342.6</v>
      </c>
      <c r="P218">
        <f>'nm to eV'!$G$14/O218</f>
        <v>3.6189066089307933</v>
      </c>
      <c r="Q218">
        <v>1958.0145248548999</v>
      </c>
      <c r="R218" s="2">
        <f t="shared" si="8"/>
        <v>0.13190322800844345</v>
      </c>
    </row>
    <row r="219" spans="15:18">
      <c r="O219">
        <v>343.3</v>
      </c>
      <c r="P219">
        <f>'nm to eV'!$G$14/O219</f>
        <v>3.6115275392359156</v>
      </c>
      <c r="Q219">
        <v>1861.1659976607</v>
      </c>
      <c r="R219" s="2">
        <f t="shared" si="8"/>
        <v>0.12537894884574155</v>
      </c>
    </row>
    <row r="220" spans="15:18">
      <c r="O220">
        <v>344</v>
      </c>
      <c r="P220">
        <f>'nm to eV'!$G$14/O220</f>
        <v>3.6041785006386333</v>
      </c>
      <c r="Q220">
        <v>1768.2779872919</v>
      </c>
      <c r="R220" s="2">
        <f t="shared" si="8"/>
        <v>0.11912147309395443</v>
      </c>
    </row>
    <row r="221" spans="15:18">
      <c r="O221">
        <v>344.7</v>
      </c>
      <c r="P221">
        <f>'nm to eV'!$G$14/O221</f>
        <v>3.596859310181868</v>
      </c>
      <c r="Q221">
        <v>1679.2494268879</v>
      </c>
      <c r="R221" s="2">
        <f t="shared" si="8"/>
        <v>0.1131239923024866</v>
      </c>
    </row>
    <row r="222" spans="15:18">
      <c r="O222">
        <v>345.4</v>
      </c>
      <c r="P222">
        <f>'nm to eV'!$G$14/O222</f>
        <v>3.5895697863916909</v>
      </c>
      <c r="Q222">
        <v>1593.9771205846</v>
      </c>
      <c r="R222" s="2">
        <f t="shared" si="8"/>
        <v>0.10737955459870423</v>
      </c>
    </row>
    <row r="223" spans="15:18">
      <c r="O223">
        <v>346.1</v>
      </c>
      <c r="P223">
        <f>'nm to eV'!$G$14/O223</f>
        <v>3.5823097492623224</v>
      </c>
      <c r="Q223">
        <v>1512.3562189909001</v>
      </c>
      <c r="R223" s="2">
        <f t="shared" si="8"/>
        <v>0.10188109671879328</v>
      </c>
    </row>
    <row r="224" spans="15:18">
      <c r="O224">
        <v>346.8</v>
      </c>
      <c r="P224">
        <f>'nm to eV'!$G$14/O224</f>
        <v>3.5750790202413203</v>
      </c>
      <c r="Q224">
        <v>1434.2806638384</v>
      </c>
      <c r="R224" s="2">
        <f t="shared" si="8"/>
        <v>9.6621473961945134E-2</v>
      </c>
    </row>
    <row r="225" spans="15:18">
      <c r="O225">
        <v>347.5</v>
      </c>
      <c r="P225">
        <f>'nm to eV'!$G$14/O225</f>
        <v>3.5678774222149352</v>
      </c>
      <c r="Q225">
        <v>1359.6436022865</v>
      </c>
      <c r="R225" s="2">
        <f t="shared" si="8"/>
        <v>9.1593488100354017E-2</v>
      </c>
    </row>
    <row r="226" spans="15:18">
      <c r="O226">
        <v>348.2</v>
      </c>
      <c r="P226">
        <f>'nm to eV'!$G$14/O226</f>
        <v>3.560704779493653</v>
      </c>
      <c r="Q226">
        <v>1288.3377714881999</v>
      </c>
      <c r="R226" s="2">
        <f t="shared" si="8"/>
        <v>8.6789913285802184E-2</v>
      </c>
    </row>
    <row r="227" spans="15:18">
      <c r="O227">
        <v>348.9</v>
      </c>
      <c r="P227">
        <f>'nm to eV'!$G$14/O227</f>
        <v>3.5535609177979075</v>
      </c>
      <c r="Q227">
        <v>1220.2558541349999</v>
      </c>
      <c r="R227" s="2">
        <f t="shared" si="8"/>
        <v>8.2203520001229075E-2</v>
      </c>
    </row>
    <row r="228" spans="15:18">
      <c r="O228">
        <v>349.6</v>
      </c>
      <c r="P228">
        <f>'nm to eV'!$G$14/O228</f>
        <v>3.5464456642439641</v>
      </c>
      <c r="Q228">
        <v>1155.2908057950001</v>
      </c>
      <c r="R228" s="2">
        <f t="shared" si="8"/>
        <v>7.7827097112126362E-2</v>
      </c>
    </row>
    <row r="229" spans="15:18">
      <c r="O229">
        <v>350.3</v>
      </c>
      <c r="P229">
        <f>'nm to eV'!$G$14/O229</f>
        <v>3.5393588473299737</v>
      </c>
      <c r="Q229">
        <v>1093.3361549381</v>
      </c>
      <c r="R229" s="2">
        <f t="shared" si="8"/>
        <v>7.365347207797765E-2</v>
      </c>
    </row>
    <row r="230" spans="15:18">
      <c r="O230">
        <v>351</v>
      </c>
      <c r="P230">
        <f>'nm to eV'!$G$14/O230</f>
        <v>3.5323002969221933</v>
      </c>
      <c r="Q230">
        <v>1034.2862766116</v>
      </c>
      <c r="R230" s="2">
        <f t="shared" si="8"/>
        <v>6.9675529388636082E-2</v>
      </c>
    </row>
    <row r="231" spans="15:18">
      <c r="O231">
        <v>351.7</v>
      </c>
      <c r="P231">
        <f>'nm to eV'!$G$14/O231</f>
        <v>3.5252698442413704</v>
      </c>
      <c r="Q231">
        <v>978.03664078359998</v>
      </c>
      <c r="R231" s="2">
        <f t="shared" si="8"/>
        <v>6.5886227294177702E-2</v>
      </c>
    </row>
    <row r="232" spans="15:18">
      <c r="O232">
        <v>352.4</v>
      </c>
      <c r="P232">
        <f>'nm to eV'!$G$14/O232</f>
        <v>3.5182673218492906</v>
      </c>
      <c r="Q232">
        <v>924.48403641519997</v>
      </c>
      <c r="R232" s="2">
        <f t="shared" si="8"/>
        <v>6.2278612899706084E-2</v>
      </c>
    </row>
    <row r="233" spans="15:18">
      <c r="O233">
        <v>353.1</v>
      </c>
      <c r="P233">
        <f>'nm to eV'!$G$14/O233</f>
        <v>3.511292563635485</v>
      </c>
      <c r="Q233">
        <v>873.52677235470003</v>
      </c>
      <c r="R233" s="2">
        <f t="shared" si="8"/>
        <v>5.8845835698752139E-2</v>
      </c>
    </row>
    <row r="234" spans="15:18">
      <c r="O234">
        <v>353.8</v>
      </c>
      <c r="P234">
        <f>'nm to eV'!$G$14/O234</f>
        <v>3.5043454048040981</v>
      </c>
      <c r="Q234">
        <v>825.06485617110002</v>
      </c>
      <c r="R234" s="2">
        <f t="shared" si="8"/>
        <v>5.558115962053705E-2</v>
      </c>
    </row>
    <row r="235" spans="15:18">
      <c r="O235">
        <v>354.5</v>
      </c>
      <c r="P235">
        <f>'nm to eV'!$G$14/O235</f>
        <v>3.4974256818609026</v>
      </c>
      <c r="Q235">
        <v>779.00015205470004</v>
      </c>
      <c r="R235" s="2">
        <f t="shared" si="8"/>
        <v>5.2477973667073678E-2</v>
      </c>
    </row>
    <row r="236" spans="15:18">
      <c r="O236">
        <v>355.2</v>
      </c>
      <c r="P236">
        <f>'nm to eV'!$G$14/O236</f>
        <v>3.4905332326004785</v>
      </c>
      <c r="Q236">
        <v>735.23651892079999</v>
      </c>
      <c r="R236" s="2">
        <f t="shared" si="8"/>
        <v>4.9529801216633619E-2</v>
      </c>
    </row>
    <row r="237" spans="15:18">
      <c r="O237">
        <v>355.9</v>
      </c>
      <c r="P237">
        <f>'nm to eV'!$G$14/O237</f>
        <v>3.4836678960935377</v>
      </c>
      <c r="Q237">
        <v>693.67992984909995</v>
      </c>
      <c r="R237" s="2">
        <f t="shared" si="8"/>
        <v>4.6730308069878823E-2</v>
      </c>
    </row>
    <row r="238" spans="15:18">
      <c r="O238">
        <v>356.6</v>
      </c>
      <c r="P238">
        <f>'nm to eV'!$G$14/O238</f>
        <v>3.4768295126743967</v>
      </c>
      <c r="Q238">
        <v>654.23857398220002</v>
      </c>
      <c r="R238" s="2">
        <f t="shared" si="8"/>
        <v>4.4073309314336201E-2</v>
      </c>
    </row>
    <row r="239" spans="15:18">
      <c r="O239">
        <v>357.3</v>
      </c>
      <c r="P239">
        <f>'nm to eV'!$G$14/O239</f>
        <v>3.4700179239286029</v>
      </c>
      <c r="Q239">
        <v>616.82294199240005</v>
      </c>
      <c r="R239" s="2">
        <f t="shared" si="8"/>
        <v>4.1552775081937526E-2</v>
      </c>
    </row>
    <row r="240" spans="15:18">
      <c r="O240">
        <v>358</v>
      </c>
      <c r="P240">
        <f>'nm to eV'!$G$14/O240</f>
        <v>3.4632329726806983</v>
      </c>
      <c r="Q240">
        <v>581.34589620710005</v>
      </c>
      <c r="R240" s="2">
        <f t="shared" si="8"/>
        <v>3.9162835273073647E-2</v>
      </c>
    </row>
    <row r="241" spans="15:18">
      <c r="O241">
        <v>358.7</v>
      </c>
      <c r="P241">
        <f>'nm to eV'!$G$14/O241</f>
        <v>3.4564745029821298</v>
      </c>
      <c r="Q241">
        <v>547.72272645600003</v>
      </c>
      <c r="R241" s="2">
        <f t="shared" si="8"/>
        <v>3.6897783318786126E-2</v>
      </c>
    </row>
    <row r="242" spans="15:18">
      <c r="O242">
        <v>359.4</v>
      </c>
      <c r="P242">
        <f>'nm to eV'!$G$14/O242</f>
        <v>3.4497423600993042</v>
      </c>
      <c r="Q242">
        <v>515.87119267929995</v>
      </c>
      <c r="R242" s="2">
        <f t="shared" si="8"/>
        <v>3.4752079051103002E-2</v>
      </c>
    </row>
    <row r="243" spans="15:18">
      <c r="O243">
        <v>360.1</v>
      </c>
      <c r="P243">
        <f>'nm to eV'!$G$14/O243</f>
        <v>3.4430363905017769</v>
      </c>
      <c r="Q243">
        <v>485.71155529999999</v>
      </c>
      <c r="R243" s="2">
        <f t="shared" si="8"/>
        <v>3.2720350749093297E-2</v>
      </c>
    </row>
    <row r="244" spans="15:18">
      <c r="O244">
        <v>360.8</v>
      </c>
      <c r="P244">
        <f>'nm to eV'!$G$14/O244</f>
        <v>3.4363564418505819</v>
      </c>
      <c r="Q244">
        <v>457.16659433299998</v>
      </c>
      <c r="R244" s="2">
        <f t="shared" si="8"/>
        <v>3.0797396426166947E-2</v>
      </c>
    </row>
    <row r="245" spans="15:18">
      <c r="O245">
        <v>361.5</v>
      </c>
      <c r="P245">
        <f>'nm to eV'!$G$14/O245</f>
        <v>3.4297023629866943</v>
      </c>
      <c r="Q245">
        <v>430.16161816620001</v>
      </c>
      <c r="R245" s="2">
        <f t="shared" si="8"/>
        <v>2.8978184421620673E-2</v>
      </c>
    </row>
    <row r="246" spans="15:18">
      <c r="O246">
        <v>362.2</v>
      </c>
      <c r="P246">
        <f>'nm to eV'!$G$14/O246</f>
        <v>3.4230740039196301</v>
      </c>
      <c r="Q246">
        <v>404.62446290870002</v>
      </c>
      <c r="R246" s="2">
        <f t="shared" si="8"/>
        <v>2.7257853356728978E-2</v>
      </c>
    </row>
    <row r="247" spans="15:18">
      <c r="O247">
        <v>362.9</v>
      </c>
      <c r="P247">
        <f>'nm to eV'!$G$14/O247</f>
        <v>3.4164712158161752</v>
      </c>
      <c r="Q247">
        <v>380.48548316559999</v>
      </c>
      <c r="R247" s="2">
        <f t="shared" si="8"/>
        <v>2.5631711513281072E-2</v>
      </c>
    </row>
    <row r="248" spans="15:18">
      <c r="O248">
        <v>363.6</v>
      </c>
      <c r="P248">
        <f>'nm to eV'!$G$14/O248</f>
        <v>3.409893850989246</v>
      </c>
      <c r="Q248">
        <v>357.6775350556</v>
      </c>
      <c r="R248" s="2">
        <f t="shared" si="8"/>
        <v>2.4095235689547835E-2</v>
      </c>
    </row>
    <row r="249" spans="15:18">
      <c r="O249">
        <v>364.3</v>
      </c>
      <c r="P249">
        <f>'nm to eV'!$G$14/O249</f>
        <v>3.4033417628868787</v>
      </c>
      <c r="Q249">
        <v>336.13595224810001</v>
      </c>
      <c r="R249" s="2">
        <f t="shared" si="8"/>
        <v>2.2644069586001691E-2</v>
      </c>
    </row>
    <row r="250" spans="15:18">
      <c r="O250">
        <v>365</v>
      </c>
      <c r="P250">
        <f>'nm to eV'!$G$14/O250</f>
        <v>3.3968148060813421</v>
      </c>
      <c r="Q250">
        <v>315.79851575510003</v>
      </c>
      <c r="R250" s="2">
        <f t="shared" si="8"/>
        <v>2.1274021770323608E-2</v>
      </c>
    </row>
    <row r="251" spans="15:18">
      <c r="O251">
        <v>365.7</v>
      </c>
      <c r="P251">
        <f>'nm to eV'!$G$14/O251</f>
        <v>3.390312836258381</v>
      </c>
      <c r="Q251">
        <v>296.60541817270001</v>
      </c>
      <c r="R251" s="2">
        <f t="shared" si="8"/>
        <v>1.9981063268502883E-2</v>
      </c>
    </row>
    <row r="252" spans="15:18">
      <c r="O252">
        <v>366.4</v>
      </c>
      <c r="P252">
        <f>'nm to eV'!$G$14/O252</f>
        <v>3.3838357102065775</v>
      </c>
      <c r="Q252">
        <v>278.49922302520002</v>
      </c>
      <c r="R252" s="2">
        <f t="shared" si="8"/>
        <v>1.8761324826019648E-2</v>
      </c>
    </row>
    <row r="253" spans="15:18">
      <c r="O253">
        <v>367.1</v>
      </c>
      <c r="P253">
        <f>'nm to eV'!$G$14/O253</f>
        <v>3.3773832858068369</v>
      </c>
      <c r="Q253">
        <v>261.42481982750002</v>
      </c>
      <c r="R253" s="2">
        <f t="shared" si="8"/>
        <v>1.7611093880587198E-2</v>
      </c>
    </row>
    <row r="254" spans="15:18">
      <c r="O254">
        <v>367.8</v>
      </c>
      <c r="P254">
        <f>'nm to eV'!$G$14/O254</f>
        <v>3.3709554220219955</v>
      </c>
      <c r="Q254">
        <v>245.32937543669999</v>
      </c>
      <c r="R254" s="2">
        <f t="shared" si="8"/>
        <v>1.6526811284913276E-2</v>
      </c>
    </row>
    <row r="255" spans="15:18">
      <c r="O255">
        <v>368.5</v>
      </c>
      <c r="P255">
        <f>'nm to eV'!$G$14/O255</f>
        <v>3.3645519788865399</v>
      </c>
      <c r="Q255">
        <v>230.16228223260001</v>
      </c>
      <c r="R255" s="2">
        <f t="shared" si="8"/>
        <v>1.5505067815837647E-2</v>
      </c>
    </row>
    <row r="256" spans="15:18">
      <c r="O256">
        <v>369.2</v>
      </c>
      <c r="P256">
        <f>'nm to eV'!$G$14/O256</f>
        <v>3.3581728174964516</v>
      </c>
      <c r="Q256">
        <v>215.875103623</v>
      </c>
      <c r="R256" s="2">
        <f t="shared" si="8"/>
        <v>1.454260050325268E-2</v>
      </c>
    </row>
    <row r="257" spans="15:18">
      <c r="O257">
        <v>369.9</v>
      </c>
      <c r="P257">
        <f>'nm to eV'!$G$14/O257</f>
        <v>3.3518177999991621</v>
      </c>
      <c r="Q257">
        <v>202.4215173357</v>
      </c>
      <c r="R257" s="2">
        <f t="shared" si="8"/>
        <v>1.363628880992318E-2</v>
      </c>
    </row>
    <row r="258" spans="15:18">
      <c r="O258">
        <v>370.6</v>
      </c>
      <c r="P258">
        <f>'nm to eV'!$G$14/O258</f>
        <v>3.3454867895836209</v>
      </c>
      <c r="Q258">
        <v>189.75725692660001</v>
      </c>
      <c r="R258" s="2">
        <f t="shared" si="8"/>
        <v>1.2783150691132356E-2</v>
      </c>
    </row>
    <row r="259" spans="15:18">
      <c r="O259">
        <v>371.3</v>
      </c>
      <c r="P259">
        <f>'nm to eV'!$G$14/O259</f>
        <v>3.3391796504704816</v>
      </c>
      <c r="Q259">
        <v>177.8400518949</v>
      </c>
      <c r="R259" s="2">
        <f t="shared" si="8"/>
        <v>1.1980338560493957E-2</v>
      </c>
    </row>
    <row r="260" spans="15:18">
      <c r="O260">
        <v>372</v>
      </c>
      <c r="P260">
        <f>'nm to eV'!$G$14/O260</f>
        <v>3.3328962479023923</v>
      </c>
      <c r="Q260">
        <v>166.62956676760001</v>
      </c>
      <c r="R260" s="2">
        <f t="shared" si="8"/>
        <v>1.1225135186330481E-2</v>
      </c>
    </row>
    <row r="261" spans="15:18">
      <c r="O261">
        <v>372.7</v>
      </c>
      <c r="P261">
        <f>'nm to eV'!$G$14/O261</f>
        <v>3.3266364481343973</v>
      </c>
      <c r="Q261">
        <v>156.0873394832</v>
      </c>
      <c r="R261" s="2">
        <f t="shared" ref="R261:R300" si="9">Q261/LARGE($Q$5:$Q$300,1)</f>
        <v>1.0514949540841412E-2</v>
      </c>
    </row>
    <row r="262" spans="15:18">
      <c r="O262">
        <v>373.4</v>
      </c>
      <c r="P262">
        <f>'nm to eV'!$G$14/O262</f>
        <v>3.3204001184244509</v>
      </c>
      <c r="Q262">
        <v>146.1767193755</v>
      </c>
      <c r="R262" s="2">
        <f t="shared" si="9"/>
        <v>9.8473126223318878E-3</v>
      </c>
    </row>
    <row r="263" spans="15:18">
      <c r="O263">
        <v>374.1</v>
      </c>
      <c r="P263">
        <f>'nm to eV'!$G$14/O263</f>
        <v>3.3141871270240304</v>
      </c>
      <c r="Q263">
        <v>136.8628050305</v>
      </c>
      <c r="R263" s="2">
        <f t="shared" si="9"/>
        <v>9.2198732688926234E-3</v>
      </c>
    </row>
    <row r="264" spans="15:18">
      <c r="O264">
        <v>374.8</v>
      </c>
      <c r="P264">
        <f>'nm to eV'!$G$14/O264</f>
        <v>3.307997343168863</v>
      </c>
      <c r="Q264">
        <v>128.11238226259999</v>
      </c>
      <c r="R264" s="2">
        <f t="shared" si="9"/>
        <v>8.6303939801165991E-3</v>
      </c>
    </row>
    <row r="265" spans="15:18">
      <c r="O265">
        <v>375.5</v>
      </c>
      <c r="P265">
        <f>'nm to eV'!$G$14/O265</f>
        <v>3.301830637069747</v>
      </c>
      <c r="Q265">
        <v>119.8938624317</v>
      </c>
      <c r="R265" s="2">
        <f t="shared" si="9"/>
        <v>8.0767467617807454E-3</v>
      </c>
    </row>
    <row r="266" spans="15:18">
      <c r="O266">
        <v>376.2</v>
      </c>
      <c r="P266">
        <f>'nm to eV'!$G$14/O266</f>
        <v>3.295686879903482</v>
      </c>
      <c r="Q266">
        <v>112.1772212991</v>
      </c>
      <c r="R266" s="2">
        <f t="shared" si="9"/>
        <v>7.5569090068243047E-3</v>
      </c>
    </row>
    <row r="267" spans="15:18">
      <c r="O267">
        <v>376.9</v>
      </c>
      <c r="P267">
        <f>'nm to eV'!$G$14/O267</f>
        <v>3.2895659438039</v>
      </c>
      <c r="Q267">
        <v>104.9339385983</v>
      </c>
      <c r="R267" s="2">
        <f t="shared" si="9"/>
        <v>7.0689594244870459E-3</v>
      </c>
    </row>
    <row r="268" spans="15:18">
      <c r="O268">
        <v>377.6</v>
      </c>
      <c r="P268">
        <f>'nm to eV'!$G$14/O268</f>
        <v>3.2834677018529921</v>
      </c>
      <c r="Q268">
        <v>98.136938475799994</v>
      </c>
      <c r="R268" s="2">
        <f t="shared" si="9"/>
        <v>6.6110740280556912E-3</v>
      </c>
    </row>
    <row r="269" spans="15:18">
      <c r="O269">
        <v>378.3</v>
      </c>
      <c r="P269">
        <f>'nm to eV'!$G$14/O269</f>
        <v>3.2773920280721383</v>
      </c>
      <c r="Q269">
        <v>91.760530938499997</v>
      </c>
      <c r="R269" s="2">
        <f t="shared" si="9"/>
        <v>6.1815221904207955E-3</v>
      </c>
    </row>
    <row r="270" spans="15:18">
      <c r="O270">
        <v>379</v>
      </c>
      <c r="P270">
        <f>'nm to eV'!$G$14/O270</f>
        <v>3.27133879741343</v>
      </c>
      <c r="Q270">
        <v>85.780354424600006</v>
      </c>
      <c r="R270" s="2">
        <f t="shared" si="9"/>
        <v>5.7786627753190897E-3</v>
      </c>
    </row>
    <row r="271" spans="15:18">
      <c r="O271">
        <v>379.7</v>
      </c>
      <c r="P271">
        <f>'nm to eV'!$G$14/O271</f>
        <v>3.2653078857510929</v>
      </c>
      <c r="Q271">
        <v>80.173319601000003</v>
      </c>
      <c r="R271" s="2">
        <f t="shared" si="9"/>
        <v>5.4009403511999935E-3</v>
      </c>
    </row>
    <row r="272" spans="15:18">
      <c r="O272">
        <v>380.4</v>
      </c>
      <c r="P272">
        <f>'nm to eV'!$G$14/O272</f>
        <v>3.2592991698730023</v>
      </c>
      <c r="Q272">
        <v>74.917554472000006</v>
      </c>
      <c r="R272" s="2">
        <f t="shared" si="9"/>
        <v>5.0468814934289119E-3</v>
      </c>
    </row>
    <row r="273" spans="15:18">
      <c r="O273">
        <v>381.1</v>
      </c>
      <c r="P273">
        <f>'nm to eV'!$G$14/O273</f>
        <v>3.2533125274722905</v>
      </c>
      <c r="Q273">
        <v>69.992350871599996</v>
      </c>
      <c r="R273" s="2">
        <f t="shared" si="9"/>
        <v>4.7150911796978575E-3</v>
      </c>
    </row>
    <row r="274" spans="15:18">
      <c r="O274">
        <v>381.8</v>
      </c>
      <c r="P274">
        <f>'nm to eV'!$G$14/O274</f>
        <v>3.2473478371390514</v>
      </c>
      <c r="Q274">
        <v>65.378112399100004</v>
      </c>
      <c r="R274" s="2">
        <f t="shared" si="9"/>
        <v>4.4042492826651472E-3</v>
      </c>
    </row>
    <row r="275" spans="15:18">
      <c r="O275">
        <v>382.5</v>
      </c>
      <c r="P275">
        <f>'nm to eV'!$G$14/O275</f>
        <v>3.2414049783521306</v>
      </c>
      <c r="Q275">
        <v>61.056303842600002</v>
      </c>
      <c r="R275" s="2">
        <f t="shared" si="9"/>
        <v>4.1131071628286728E-3</v>
      </c>
    </row>
    <row r="276" spans="15:18">
      <c r="O276">
        <v>383.2</v>
      </c>
      <c r="P276">
        <f>'nm to eV'!$G$14/O276</f>
        <v>3.235483831471007</v>
      </c>
      <c r="Q276">
        <v>57.009402129199998</v>
      </c>
      <c r="R276" s="2">
        <f t="shared" si="9"/>
        <v>3.8404843642465642E-3</v>
      </c>
    </row>
    <row r="277" spans="15:18">
      <c r="O277">
        <v>383.9</v>
      </c>
      <c r="P277">
        <f>'nm to eV'!$G$14/O277</f>
        <v>3.2295842777277675</v>
      </c>
      <c r="Q277">
        <v>53.220848824999997</v>
      </c>
      <c r="R277" s="2">
        <f t="shared" si="9"/>
        <v>3.5852654146613628E-3</v>
      </c>
    </row>
    <row r="278" spans="15:18">
      <c r="O278">
        <v>384.6</v>
      </c>
      <c r="P278">
        <f>'nm to eV'!$G$14/O278</f>
        <v>3.2237061992191625</v>
      </c>
      <c r="Q278">
        <v>49.675004203999997</v>
      </c>
      <c r="R278" s="2">
        <f t="shared" si="9"/>
        <v>3.346396731314422E-3</v>
      </c>
    </row>
    <row r="279" spans="15:18">
      <c r="O279">
        <v>385.3</v>
      </c>
      <c r="P279">
        <f>'nm to eV'!$G$14/O279</f>
        <v>3.2178494788987537</v>
      </c>
      <c r="Q279">
        <v>46.357102893799997</v>
      </c>
      <c r="R279" s="2">
        <f t="shared" si="9"/>
        <v>3.1228836329827048E-3</v>
      </c>
    </row>
    <row r="280" spans="15:18">
      <c r="O280">
        <v>386</v>
      </c>
      <c r="P280">
        <f>'nm to eV'!$G$14/O280</f>
        <v>3.2120140005691447</v>
      </c>
      <c r="Q280">
        <v>43.253211098400001</v>
      </c>
      <c r="R280" s="2">
        <f t="shared" si="9"/>
        <v>2.913787458258198E-3</v>
      </c>
    </row>
    <row r="281" spans="15:18">
      <c r="O281">
        <v>386.7</v>
      </c>
      <c r="P281">
        <f>'nm to eV'!$G$14/O281</f>
        <v>3.206199648874295</v>
      </c>
      <c r="Q281">
        <v>40.350185395899999</v>
      </c>
      <c r="R281" s="2">
        <f t="shared" si="9"/>
        <v>2.7182227899217328E-3</v>
      </c>
    </row>
    <row r="282" spans="15:18">
      <c r="O282">
        <v>387.4</v>
      </c>
      <c r="P282">
        <f>'nm to eV'!$G$14/O282</f>
        <v>3.2004063092919206</v>
      </c>
      <c r="Q282">
        <v>37.635633095999999</v>
      </c>
      <c r="R282" s="2">
        <f t="shared" si="9"/>
        <v>2.5353547843939965E-3</v>
      </c>
    </row>
    <row r="283" spans="15:18">
      <c r="O283">
        <v>388.1</v>
      </c>
      <c r="P283">
        <f>'nm to eV'!$G$14/O283</f>
        <v>3.1946338681259725</v>
      </c>
      <c r="Q283">
        <v>35.097874145799999</v>
      </c>
      <c r="R283" s="2">
        <f t="shared" si="9"/>
        <v>2.3643966054890139E-3</v>
      </c>
    </row>
    <row r="284" spans="15:18">
      <c r="O284">
        <v>388.8</v>
      </c>
      <c r="P284">
        <f>'nm to eV'!$G$14/O284</f>
        <v>3.1888822124992022</v>
      </c>
      <c r="Q284">
        <v>32.7259045586</v>
      </c>
      <c r="R284" s="2">
        <f t="shared" si="9"/>
        <v>2.2046069607657599E-3</v>
      </c>
    </row>
    <row r="285" spans="15:18">
      <c r="O285">
        <v>389.5</v>
      </c>
      <c r="P285">
        <f>'nm to eV'!$G$14/O285</f>
        <v>3.1831512303458021</v>
      </c>
      <c r="Q285">
        <v>30.509361344399998</v>
      </c>
      <c r="R285" s="2">
        <f t="shared" si="9"/>
        <v>2.0552877390430011E-3</v>
      </c>
    </row>
    <row r="286" spans="15:18">
      <c r="O286">
        <v>390.2</v>
      </c>
      <c r="P286">
        <f>'nm to eV'!$G$14/O286</f>
        <v>3.1774408104041258</v>
      </c>
      <c r="Q286">
        <v>28.438488912899999</v>
      </c>
      <c r="R286" s="2">
        <f t="shared" si="9"/>
        <v>1.9157817471102873E-3</v>
      </c>
    </row>
    <row r="287" spans="15:18">
      <c r="O287">
        <v>390.9</v>
      </c>
      <c r="P287">
        <f>'nm to eV'!$G$14/O287</f>
        <v>3.1717508422094909</v>
      </c>
      <c r="Q287">
        <v>26.5041069165</v>
      </c>
      <c r="R287" s="2">
        <f t="shared" si="9"/>
        <v>1.7854705434457053E-3</v>
      </c>
    </row>
    <row r="288" spans="15:18">
      <c r="O288">
        <v>391.6</v>
      </c>
      <c r="P288">
        <f>'nm to eV'!$G$14/O288</f>
        <v>3.1660812160870528</v>
      </c>
      <c r="Q288">
        <v>24.6975795028</v>
      </c>
      <c r="R288" s="2">
        <f t="shared" si="9"/>
        <v>1.6637723668857366E-3</v>
      </c>
    </row>
    <row r="289" spans="15:18">
      <c r="O289">
        <v>392.3</v>
      </c>
      <c r="P289">
        <f>'nm to eV'!$G$14/O289</f>
        <v>3.1604318231447612</v>
      </c>
      <c r="Q289">
        <v>23.010785937800001</v>
      </c>
      <c r="R289" s="2">
        <f t="shared" si="9"/>
        <v>1.5501401576334289E-3</v>
      </c>
    </row>
    <row r="290" spans="15:18">
      <c r="O290">
        <v>393</v>
      </c>
      <c r="P290">
        <f>'nm to eV'!$G$14/O290</f>
        <v>3.1548025552663868</v>
      </c>
      <c r="Q290">
        <v>21.436092564500001</v>
      </c>
      <c r="R290" s="2">
        <f t="shared" si="9"/>
        <v>1.4440596682268616E-3</v>
      </c>
    </row>
    <row r="291" spans="15:18">
      <c r="O291">
        <v>393.7</v>
      </c>
      <c r="P291">
        <f>'nm to eV'!$G$14/O291</f>
        <v>3.1491933051046228</v>
      </c>
      <c r="Q291">
        <v>19.966326057900002</v>
      </c>
      <c r="R291" s="2">
        <f t="shared" si="9"/>
        <v>1.3450476618406476E-3</v>
      </c>
    </row>
    <row r="292" spans="15:18">
      <c r="O292">
        <v>394.4</v>
      </c>
      <c r="P292">
        <f>'nm to eV'!$G$14/O292</f>
        <v>3.1436039660742647</v>
      </c>
      <c r="Q292">
        <v>18.594747936299999</v>
      </c>
      <c r="R292" s="2">
        <f t="shared" si="9"/>
        <v>1.252650195219094E-3</v>
      </c>
    </row>
    <row r="293" spans="15:18">
      <c r="O293">
        <v>395.1</v>
      </c>
      <c r="P293">
        <f>'nm to eV'!$G$14/O293</f>
        <v>3.1380344323454565</v>
      </c>
      <c r="Q293">
        <v>17.315030288399999</v>
      </c>
      <c r="R293" s="2">
        <f t="shared" si="9"/>
        <v>1.1664409835127143E-3</v>
      </c>
    </row>
    <row r="294" spans="15:18">
      <c r="O294">
        <v>395.8</v>
      </c>
      <c r="P294">
        <f>'nm to eV'!$G$14/O294</f>
        <v>3.1324845988370131</v>
      </c>
      <c r="Q294">
        <v>16.1212326759</v>
      </c>
      <c r="R294" s="2">
        <f t="shared" si="9"/>
        <v>1.0860198443032429E-3</v>
      </c>
    </row>
    <row r="295" spans="15:18">
      <c r="O295">
        <v>396.5</v>
      </c>
      <c r="P295">
        <f>'nm to eV'!$G$14/O295</f>
        <v>3.1269543612098105</v>
      </c>
      <c r="Q295">
        <v>15.0077801706</v>
      </c>
      <c r="R295" s="2">
        <f t="shared" si="9"/>
        <v>1.0110112180551601E-3</v>
      </c>
    </row>
    <row r="296" spans="15:18">
      <c r="O296">
        <v>397.2</v>
      </c>
      <c r="P296">
        <f>'nm to eV'!$G$14/O296</f>
        <v>3.1214436158602465</v>
      </c>
      <c r="Q296">
        <v>13.9694424833</v>
      </c>
      <c r="R296" s="2">
        <f t="shared" si="9"/>
        <v>9.4106276211720365E-4</v>
      </c>
    </row>
    <row r="297" spans="15:18">
      <c r="O297">
        <v>397.9</v>
      </c>
      <c r="P297">
        <f>'nm to eV'!$G$14/O297</f>
        <v>3.1159522599137723</v>
      </c>
      <c r="Q297">
        <v>13.0013141453</v>
      </c>
      <c r="R297" s="2">
        <f t="shared" si="9"/>
        <v>8.7584401563312812E-4</v>
      </c>
    </row>
    <row r="298" spans="15:18">
      <c r="O298">
        <v>398.6</v>
      </c>
      <c r="P298">
        <f>'nm to eV'!$G$14/O298</f>
        <v>3.1104801912184894</v>
      </c>
      <c r="Q298">
        <v>12.0987957011</v>
      </c>
      <c r="R298" s="2">
        <f t="shared" si="9"/>
        <v>8.1504513257276876E-4</v>
      </c>
    </row>
    <row r="299" spans="15:18">
      <c r="O299">
        <v>399.3</v>
      </c>
      <c r="P299">
        <f>'nm to eV'!$G$14/O299</f>
        <v>3.1050273083388178</v>
      </c>
      <c r="Q299">
        <v>11.257575871</v>
      </c>
      <c r="R299" s="2">
        <f t="shared" si="9"/>
        <v>7.5837568010120088E-4</v>
      </c>
    </row>
    <row r="300" spans="15:18">
      <c r="O300">
        <v>400</v>
      </c>
      <c r="P300">
        <f>'nm to eV'!$G$14/O300</f>
        <v>3.0995935105492247</v>
      </c>
      <c r="Q300">
        <v>10.4736146453</v>
      </c>
      <c r="R300" s="2">
        <f t="shared" si="9"/>
        <v>7.0556349970588483E-4</v>
      </c>
    </row>
  </sheetData>
  <mergeCells count="4">
    <mergeCell ref="C2:F3"/>
    <mergeCell ref="C4:D4"/>
    <mergeCell ref="K2:M3"/>
    <mergeCell ref="O2:R3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9593-E874-4D2B-8DCA-256460F8B403}">
  <sheetPr>
    <tabColor rgb="FFF67B66"/>
  </sheetPr>
  <dimension ref="A1"/>
  <sheetViews>
    <sheetView showGridLines="0" topLeftCell="A7" zoomScaleNormal="100" workbookViewId="0">
      <selection activeCell="V15" sqref="V15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873E-F6FC-4225-806E-F17E11DD7806}">
  <sheetPr>
    <tabColor rgb="FF6E0C02"/>
  </sheetPr>
  <dimension ref="C1:T300"/>
  <sheetViews>
    <sheetView workbookViewId="0">
      <selection activeCell="B1" sqref="B1:J1048576"/>
    </sheetView>
  </sheetViews>
  <sheetFormatPr defaultRowHeight="15"/>
  <cols>
    <col min="3" max="4" width="14.85546875" bestFit="1" customWidth="1"/>
    <col min="5" max="5" width="11.7109375" bestFit="1" customWidth="1"/>
    <col min="6" max="6" width="18.85546875" bestFit="1" customWidth="1"/>
    <col min="7" max="7" width="15.85546875" bestFit="1" customWidth="1"/>
    <col min="8" max="8" width="9.140625" style="44"/>
    <col min="20" max="20" width="12" bestFit="1" customWidth="1"/>
  </cols>
  <sheetData>
    <row r="1" spans="3:20">
      <c r="H1"/>
    </row>
    <row r="2" spans="3:20" ht="15" customHeight="1">
      <c r="C2" s="101" t="s">
        <v>92</v>
      </c>
      <c r="D2" s="102"/>
      <c r="E2" s="102"/>
      <c r="F2" s="101"/>
      <c r="G2" t="s">
        <v>42</v>
      </c>
      <c r="H2"/>
      <c r="L2" s="101" t="s">
        <v>49</v>
      </c>
      <c r="M2" s="102"/>
      <c r="N2" s="102"/>
      <c r="Q2" s="101" t="s">
        <v>98</v>
      </c>
      <c r="R2" s="102"/>
      <c r="S2" s="102"/>
      <c r="T2" s="102"/>
    </row>
    <row r="3" spans="3:20" ht="15" customHeight="1" thickBot="1">
      <c r="C3" s="101"/>
      <c r="D3" s="102"/>
      <c r="E3" s="102"/>
      <c r="F3" s="101"/>
      <c r="G3">
        <f>LARGE(D7:D1000,1)</f>
        <v>0.34274514374514298</v>
      </c>
      <c r="H3"/>
      <c r="L3" s="101"/>
      <c r="M3" s="102"/>
      <c r="N3" s="102"/>
      <c r="Q3" s="101"/>
      <c r="R3" s="102"/>
      <c r="S3" s="102"/>
      <c r="T3" s="102"/>
    </row>
    <row r="4" spans="3:20" ht="29.25" thickBot="1">
      <c r="C4" s="107" t="s">
        <v>43</v>
      </c>
      <c r="D4" s="108"/>
      <c r="E4" s="22">
        <v>9.9489999999999998</v>
      </c>
      <c r="F4" s="23" t="s">
        <v>14</v>
      </c>
      <c r="H4"/>
      <c r="L4" s="37" t="s">
        <v>44</v>
      </c>
      <c r="M4" s="30" t="s">
        <v>6</v>
      </c>
      <c r="N4" s="37" t="s">
        <v>2</v>
      </c>
      <c r="Q4" s="30" t="s">
        <v>99</v>
      </c>
      <c r="R4" s="37" t="s">
        <v>100</v>
      </c>
      <c r="S4" s="30" t="s">
        <v>6</v>
      </c>
      <c r="T4" s="37" t="s">
        <v>2</v>
      </c>
    </row>
    <row r="5" spans="3:20" ht="28.5" customHeight="1" thickBot="1">
      <c r="C5" s="21"/>
      <c r="D5" s="21"/>
      <c r="E5" s="21"/>
      <c r="F5" s="21"/>
      <c r="H5"/>
      <c r="L5">
        <v>2.4161682025865399</v>
      </c>
      <c r="M5">
        <v>7.03089258626277E-5</v>
      </c>
      <c r="N5">
        <f>M5/LARGE($M$5:$M$1000,1)</f>
        <v>2.1892364540318783E-4</v>
      </c>
      <c r="Q5">
        <v>193.5</v>
      </c>
      <c r="R5">
        <f>'nm to eV'!$G$14/Q5</f>
        <v>6.407428445579793</v>
      </c>
      <c r="S5">
        <v>14224.8986548419</v>
      </c>
      <c r="T5">
        <f t="shared" ref="T5:T68" si="0">S5/LARGE($S$5:$S$300,1)</f>
        <v>1</v>
      </c>
    </row>
    <row r="6" spans="3:20" ht="15.75" thickBot="1">
      <c r="C6" s="37" t="s">
        <v>44</v>
      </c>
      <c r="D6" s="30" t="s">
        <v>6</v>
      </c>
      <c r="F6" s="37" t="s">
        <v>2</v>
      </c>
      <c r="H6"/>
      <c r="L6">
        <v>2.4750824750251601</v>
      </c>
      <c r="M6">
        <v>3.9055163612727802E-4</v>
      </c>
      <c r="N6">
        <f t="shared" ref="N6:N69" si="1">M6/LARGE($M$5:$M$1000,1)</f>
        <v>1.2160758659038283E-3</v>
      </c>
      <c r="Q6">
        <v>194.2</v>
      </c>
      <c r="R6">
        <f>'nm to eV'!$G$14/Q6</f>
        <v>6.3843326684845003</v>
      </c>
      <c r="S6">
        <v>13626.5934998431</v>
      </c>
      <c r="T6">
        <f t="shared" si="0"/>
        <v>0.95793958399871293</v>
      </c>
    </row>
    <row r="7" spans="3:20" ht="15.75" thickBot="1">
      <c r="C7" s="1">
        <v>2.7146931977559601</v>
      </c>
      <c r="D7" s="1">
        <v>8.9277389277386799E-4</v>
      </c>
      <c r="E7" s="1"/>
      <c r="F7" s="1">
        <f>D7/$G$3</f>
        <v>2.6047747402592322E-3</v>
      </c>
      <c r="G7" s="100" t="s">
        <v>46</v>
      </c>
      <c r="H7" s="100"/>
      <c r="I7" s="100"/>
      <c r="L7">
        <v>2.5339967474637901</v>
      </c>
      <c r="M7">
        <v>3.9055163612727802E-4</v>
      </c>
      <c r="N7">
        <f t="shared" si="1"/>
        <v>1.2160758659038283E-3</v>
      </c>
      <c r="Q7">
        <v>194.9</v>
      </c>
      <c r="R7">
        <f>'nm to eV'!$G$14/Q7</f>
        <v>6.3614027923021546</v>
      </c>
      <c r="S7">
        <v>13014.358506660299</v>
      </c>
      <c r="T7">
        <f t="shared" si="0"/>
        <v>0.91489991053331299</v>
      </c>
    </row>
    <row r="8" spans="3:20" ht="15.75" thickBot="1">
      <c r="C8" s="1">
        <v>2.7813797335203301</v>
      </c>
      <c r="D8" s="1">
        <v>7.5067987567983797E-4</v>
      </c>
      <c r="E8" s="1"/>
      <c r="F8" s="1">
        <f t="shared" ref="F8:F71" si="2">D8/$G$3</f>
        <v>2.1901984298806736E-3</v>
      </c>
      <c r="G8" s="29" t="s">
        <v>14</v>
      </c>
      <c r="H8" s="30" t="s">
        <v>6</v>
      </c>
      <c r="I8" s="29" t="s">
        <v>50</v>
      </c>
      <c r="L8">
        <v>2.5929110199024201</v>
      </c>
      <c r="M8">
        <v>3.9055163612727802E-4</v>
      </c>
      <c r="N8">
        <f t="shared" si="1"/>
        <v>1.2160758659038283E-3</v>
      </c>
      <c r="Q8">
        <v>195.6</v>
      </c>
      <c r="R8">
        <f>'nm to eV'!$G$14/Q8</f>
        <v>6.3386370358879853</v>
      </c>
      <c r="S8">
        <v>12393.646545244501</v>
      </c>
      <c r="T8">
        <f t="shared" si="0"/>
        <v>0.87126431238411151</v>
      </c>
    </row>
    <row r="9" spans="3:20">
      <c r="C9" s="1">
        <v>2.8480662692847099</v>
      </c>
      <c r="D9" s="1">
        <v>1.08653846153844E-3</v>
      </c>
      <c r="E9" s="1"/>
      <c r="F9" s="1">
        <f t="shared" si="2"/>
        <v>3.1701060725935881E-3</v>
      </c>
      <c r="G9">
        <v>3.7535706214713001</v>
      </c>
      <c r="H9" s="44">
        <v>9.7400225849791003E-6</v>
      </c>
      <c r="I9" s="2">
        <f>H9/$G$3</f>
        <v>2.841768224211966E-5</v>
      </c>
      <c r="L9">
        <v>2.6518252923410501</v>
      </c>
      <c r="M9">
        <v>3.9055163612727802E-4</v>
      </c>
      <c r="N9">
        <f t="shared" si="1"/>
        <v>1.2160758659038283E-3</v>
      </c>
      <c r="Q9">
        <v>196.3</v>
      </c>
      <c r="R9">
        <f>'nm to eV'!$G$14/Q9</f>
        <v>6.3160336435032596</v>
      </c>
      <c r="S9">
        <v>11769.516957805299</v>
      </c>
      <c r="T9">
        <f t="shared" si="0"/>
        <v>0.82738845761823177</v>
      </c>
    </row>
    <row r="10" spans="3:20">
      <c r="C10" s="1">
        <v>2.9147528050490799</v>
      </c>
      <c r="D10" s="1">
        <v>1.08653846153844E-3</v>
      </c>
      <c r="E10" s="1"/>
      <c r="F10" s="1">
        <f t="shared" si="2"/>
        <v>3.1701060725935881E-3</v>
      </c>
      <c r="G10">
        <f>G9+0.0002</f>
        <v>3.7537706214713</v>
      </c>
      <c r="I10" s="2">
        <f t="shared" ref="I10:I37" si="3">H10/$G$3</f>
        <v>0</v>
      </c>
      <c r="L10">
        <v>2.7107395647796699</v>
      </c>
      <c r="M10">
        <v>3.9055163612727802E-4</v>
      </c>
      <c r="N10">
        <f t="shared" si="1"/>
        <v>1.2160758659038283E-3</v>
      </c>
      <c r="Q10">
        <v>197</v>
      </c>
      <c r="R10">
        <f>'nm to eV'!$G$14/Q10</f>
        <v>6.2935908843639083</v>
      </c>
      <c r="S10">
        <v>11146.6464713102</v>
      </c>
      <c r="T10">
        <f t="shared" si="0"/>
        <v>0.78360111673035238</v>
      </c>
    </row>
    <row r="11" spans="3:20">
      <c r="C11" s="1">
        <v>2.9814393408134601</v>
      </c>
      <c r="D11" s="1">
        <v>7.5067987567983797E-4</v>
      </c>
      <c r="E11" s="1"/>
      <c r="F11" s="1">
        <f t="shared" si="2"/>
        <v>2.1901984298806736E-3</v>
      </c>
      <c r="G11">
        <f>G12-0.0002</f>
        <v>4.0454773530812993</v>
      </c>
      <c r="I11" s="2">
        <f t="shared" si="3"/>
        <v>0</v>
      </c>
      <c r="L11">
        <v>2.7696538372182999</v>
      </c>
      <c r="M11">
        <v>4.4877758344813402E-4</v>
      </c>
      <c r="N11">
        <f t="shared" si="1"/>
        <v>1.3973762696312504E-3</v>
      </c>
      <c r="Q11">
        <v>197.7</v>
      </c>
      <c r="R11">
        <f>'nm to eV'!$G$14/Q11</f>
        <v>6.2713070521987353</v>
      </c>
      <c r="S11">
        <v>10529.345128793</v>
      </c>
      <c r="T11">
        <f t="shared" si="0"/>
        <v>0.74020528260206619</v>
      </c>
    </row>
    <row r="12" spans="3:20">
      <c r="C12" s="1">
        <v>3.0481258765778398</v>
      </c>
      <c r="D12" s="1">
        <v>1.08653846153844E-3</v>
      </c>
      <c r="E12" s="1"/>
      <c r="F12" s="1">
        <f t="shared" si="2"/>
        <v>3.1701060725935881E-3</v>
      </c>
      <c r="G12" s="43">
        <v>4.0456773530812997</v>
      </c>
      <c r="H12" s="44">
        <v>0.34209730074661998</v>
      </c>
      <c r="I12" s="2">
        <f t="shared" si="3"/>
        <v>0.99810984047375817</v>
      </c>
      <c r="L12">
        <v>2.82856810965693</v>
      </c>
      <c r="M12">
        <v>9.1458516201486895E-4</v>
      </c>
      <c r="N12">
        <f t="shared" si="1"/>
        <v>2.8477794994502732E-3</v>
      </c>
      <c r="Q12">
        <v>198.4</v>
      </c>
      <c r="R12">
        <f>'nm to eV'!$G$14/Q12</f>
        <v>6.2491804648169849</v>
      </c>
      <c r="S12">
        <v>9921.5744159849</v>
      </c>
      <c r="T12">
        <f t="shared" si="0"/>
        <v>0.69747944479082624</v>
      </c>
    </row>
    <row r="13" spans="3:20">
      <c r="C13" s="1">
        <v>3.1148124123422098</v>
      </c>
      <c r="D13" s="1">
        <v>1.62907925407923E-3</v>
      </c>
      <c r="E13" s="1"/>
      <c r="F13" s="1">
        <f t="shared" si="2"/>
        <v>4.7530338031297505E-3</v>
      </c>
      <c r="G13">
        <f>G12+0.0002</f>
        <v>4.0458773530813001</v>
      </c>
      <c r="I13" s="2">
        <f t="shared" si="3"/>
        <v>0</v>
      </c>
      <c r="L13">
        <v>2.88748238209556</v>
      </c>
      <c r="M13">
        <v>1.90442626646913E-3</v>
      </c>
      <c r="N13">
        <f t="shared" si="1"/>
        <v>5.9298863628155386E-3</v>
      </c>
      <c r="Q13">
        <v>199.1</v>
      </c>
      <c r="R13">
        <f>'nm to eV'!$G$14/Q13</f>
        <v>6.2272094636850328</v>
      </c>
      <c r="S13">
        <v>9326.9654424652999</v>
      </c>
      <c r="T13">
        <f t="shared" si="0"/>
        <v>0.65567886765158556</v>
      </c>
    </row>
    <row r="14" spans="3:20">
      <c r="C14" s="1">
        <v>3.1814989481065901</v>
      </c>
      <c r="D14" s="1">
        <v>2.52039627039624E-3</v>
      </c>
      <c r="E14" s="1"/>
      <c r="F14" s="1">
        <f t="shared" si="2"/>
        <v>7.3535579318677255E-3</v>
      </c>
      <c r="G14">
        <f>G15-0.0002</f>
        <v>4.4456950513461999</v>
      </c>
      <c r="I14" s="2">
        <f t="shared" si="3"/>
        <v>0</v>
      </c>
      <c r="L14">
        <v>2.94639665453419</v>
      </c>
      <c r="M14">
        <v>3.7385436070755899E-3</v>
      </c>
      <c r="N14">
        <f t="shared" si="1"/>
        <v>1.1640849080227757E-2</v>
      </c>
      <c r="Q14">
        <v>199.8</v>
      </c>
      <c r="R14">
        <f>'nm to eV'!$G$14/Q14</f>
        <v>6.2053924135119614</v>
      </c>
      <c r="S14">
        <v>8748.8356922157</v>
      </c>
      <c r="T14">
        <f t="shared" si="0"/>
        <v>0.61503676788851869</v>
      </c>
    </row>
    <row r="15" spans="3:20">
      <c r="C15" s="1">
        <v>3.2481854838709601</v>
      </c>
      <c r="D15" s="1">
        <v>5.2331002331001903E-3</v>
      </c>
      <c r="E15" s="1"/>
      <c r="F15" s="1">
        <f t="shared" si="2"/>
        <v>1.5268196584548539E-2</v>
      </c>
      <c r="G15">
        <v>4.4458950513462003</v>
      </c>
      <c r="H15" s="44">
        <v>4.9575123486237001E-4</v>
      </c>
      <c r="I15" s="2">
        <f t="shared" si="3"/>
        <v>1.4464135930427615E-3</v>
      </c>
      <c r="L15">
        <v>3.0053109269728102</v>
      </c>
      <c r="M15">
        <v>7.1156485516842803E-3</v>
      </c>
      <c r="N15">
        <f t="shared" si="1"/>
        <v>2.2156272496415243E-2</v>
      </c>
      <c r="Q15">
        <v>200.5</v>
      </c>
      <c r="R15">
        <f>'nm to eV'!$G$14/Q15</f>
        <v>6.1837277018438401</v>
      </c>
      <c r="S15">
        <v>8190.2034430333997</v>
      </c>
      <c r="T15">
        <f t="shared" si="0"/>
        <v>0.57576532822928772</v>
      </c>
    </row>
    <row r="16" spans="3:20">
      <c r="C16" s="1">
        <v>3.3148720196353398</v>
      </c>
      <c r="D16" s="1">
        <v>9.84469696969692E-3</v>
      </c>
      <c r="E16" s="1"/>
      <c r="F16" s="1">
        <f t="shared" si="2"/>
        <v>2.8723082294105966E-2</v>
      </c>
      <c r="G16">
        <f>G15+0.0002</f>
        <v>4.4460950513462008</v>
      </c>
      <c r="I16" s="2">
        <f t="shared" si="3"/>
        <v>0</v>
      </c>
      <c r="L16">
        <v>3.0615472779369601</v>
      </c>
      <c r="M16">
        <v>1.2559774626182799E-2</v>
      </c>
      <c r="N16">
        <f t="shared" si="1"/>
        <v>3.9107860244924464E-2</v>
      </c>
      <c r="Q16">
        <v>201.2</v>
      </c>
      <c r="R16">
        <f>'nm to eV'!$G$14/Q16</f>
        <v>6.1622137386664511</v>
      </c>
      <c r="S16">
        <v>7653.7994404982001</v>
      </c>
      <c r="T16">
        <f t="shared" si="0"/>
        <v>0.53805651809638622</v>
      </c>
    </row>
    <row r="17" spans="3:20">
      <c r="C17" s="1">
        <v>3.3785273492286101</v>
      </c>
      <c r="D17" s="1">
        <v>1.7370512820512801E-2</v>
      </c>
      <c r="E17" s="1"/>
      <c r="F17" s="1">
        <f t="shared" si="2"/>
        <v>5.0680551241972072E-2</v>
      </c>
      <c r="G17">
        <f>G18-0.0002</f>
        <v>4.6207963589403995</v>
      </c>
      <c r="I17" s="2">
        <f t="shared" si="3"/>
        <v>0</v>
      </c>
      <c r="L17">
        <v>3.1097498644776498</v>
      </c>
      <c r="M17">
        <v>1.9485023235655301E-2</v>
      </c>
      <c r="N17">
        <f t="shared" si="1"/>
        <v>6.0671277013249064E-2</v>
      </c>
      <c r="Q17">
        <v>201.9</v>
      </c>
      <c r="R17">
        <f>'nm to eV'!$G$14/Q17</f>
        <v>6.1408489560162947</v>
      </c>
      <c r="S17">
        <v>7142.0757882007001</v>
      </c>
      <c r="T17">
        <f t="shared" si="0"/>
        <v>0.50208271858370435</v>
      </c>
    </row>
    <row r="18" spans="3:20">
      <c r="C18" s="1">
        <v>3.43005785413744</v>
      </c>
      <c r="D18" s="1">
        <v>2.66634615384614E-2</v>
      </c>
      <c r="E18" s="1"/>
      <c r="F18" s="1">
        <f t="shared" si="2"/>
        <v>7.7793841940726971E-2</v>
      </c>
      <c r="G18">
        <v>4.6209963589404</v>
      </c>
      <c r="H18" s="44">
        <v>2.2932811094160999E-2</v>
      </c>
      <c r="I18" s="2">
        <f t="shared" si="3"/>
        <v>6.6909222530701362E-2</v>
      </c>
      <c r="L18">
        <v>3.1472407651204199</v>
      </c>
      <c r="M18">
        <v>2.6863949018002601E-2</v>
      </c>
      <c r="N18">
        <f t="shared" si="1"/>
        <v>8.364732609394919E-2</v>
      </c>
      <c r="Q18">
        <v>202.6</v>
      </c>
      <c r="R18">
        <f>'nm to eV'!$G$14/Q18</f>
        <v>6.1196318075996539</v>
      </c>
      <c r="S18">
        <v>6657.2122824863</v>
      </c>
      <c r="T18">
        <f t="shared" si="0"/>
        <v>0.46799716778441192</v>
      </c>
    </row>
    <row r="19" spans="3:20">
      <c r="C19" s="1">
        <v>3.4694635343618501</v>
      </c>
      <c r="D19" s="1">
        <v>3.6467948717948603E-2</v>
      </c>
      <c r="E19" s="1"/>
      <c r="F19" s="1">
        <f t="shared" si="2"/>
        <v>0.10639960735684498</v>
      </c>
      <c r="G19">
        <f>G18+0.0002</f>
        <v>4.6211963589404004</v>
      </c>
      <c r="I19" s="2">
        <f t="shared" si="3"/>
        <v>0</v>
      </c>
      <c r="L19">
        <v>3.1766979013397298</v>
      </c>
      <c r="M19">
        <v>3.4144133298018298E-2</v>
      </c>
      <c r="N19">
        <f t="shared" si="1"/>
        <v>0.10631591990666162</v>
      </c>
      <c r="Q19">
        <v>203.3</v>
      </c>
      <c r="R19">
        <f>'nm to eV'!$G$14/Q19</f>
        <v>6.0985607684195271</v>
      </c>
      <c r="S19">
        <v>6201.1205872762002</v>
      </c>
      <c r="T19">
        <f t="shared" si="0"/>
        <v>0.43593425427782928</v>
      </c>
    </row>
    <row r="20" spans="3:20">
      <c r="C20" s="1">
        <v>3.50280680224403</v>
      </c>
      <c r="D20" s="1">
        <v>4.6613461538461402E-2</v>
      </c>
      <c r="E20" s="1"/>
      <c r="F20" s="1">
        <f t="shared" si="2"/>
        <v>0.1360003559178713</v>
      </c>
      <c r="G20">
        <f>G21-0.0002</f>
        <v>5.3074712930722994</v>
      </c>
      <c r="I20" s="2">
        <f t="shared" si="3"/>
        <v>0</v>
      </c>
      <c r="L20">
        <v>3.20079919461008</v>
      </c>
      <c r="M20">
        <v>4.0821193807035701E-2</v>
      </c>
      <c r="N20">
        <f t="shared" si="1"/>
        <v>0.12710654370409824</v>
      </c>
      <c r="Q20">
        <v>204</v>
      </c>
      <c r="R20">
        <f>'nm to eV'!$G$14/Q20</f>
        <v>6.077634334410245</v>
      </c>
      <c r="S20">
        <v>5775.4467289552003</v>
      </c>
      <c r="T20">
        <f t="shared" si="0"/>
        <v>0.40600969251821994</v>
      </c>
    </row>
    <row r="21" spans="3:20">
      <c r="C21" s="1">
        <v>3.5300876577840099</v>
      </c>
      <c r="D21" s="1">
        <v>5.6609775641025498E-2</v>
      </c>
      <c r="E21" s="1"/>
      <c r="F21" s="1">
        <f t="shared" si="2"/>
        <v>0.16516579935300021</v>
      </c>
      <c r="G21">
        <v>5.3076712930722998</v>
      </c>
      <c r="H21" s="44">
        <v>2.5880692615609002E-2</v>
      </c>
      <c r="I21" s="2">
        <f t="shared" si="3"/>
        <v>7.5510019873113829E-2</v>
      </c>
      <c r="L21">
        <v>3.2222225664059398</v>
      </c>
      <c r="M21">
        <v>4.7946594110423499E-2</v>
      </c>
      <c r="N21">
        <f t="shared" si="1"/>
        <v>0.14929318061023542</v>
      </c>
      <c r="Q21">
        <v>204.7</v>
      </c>
      <c r="R21">
        <f>'nm to eV'!$G$14/Q21</f>
        <v>6.0568510220795799</v>
      </c>
      <c r="S21">
        <v>5381.5724122660004</v>
      </c>
      <c r="T21">
        <f t="shared" si="0"/>
        <v>0.37832061534120032</v>
      </c>
    </row>
    <row r="22" spans="3:20">
      <c r="C22" s="1">
        <v>3.5543373071528701</v>
      </c>
      <c r="D22" s="1">
        <v>6.6947115384615299E-2</v>
      </c>
      <c r="E22" s="1"/>
      <c r="F22" s="1">
        <f t="shared" si="2"/>
        <v>0.19532622593303775</v>
      </c>
      <c r="G22">
        <f>G21+0.0002</f>
        <v>5.3078712930723002</v>
      </c>
      <c r="I22" s="2">
        <f t="shared" si="3"/>
        <v>0</v>
      </c>
      <c r="L22">
        <v>3.2436459382018099</v>
      </c>
      <c r="M22">
        <v>5.5552358479208301E-2</v>
      </c>
      <c r="N22">
        <f t="shared" si="1"/>
        <v>0.1729755458471236</v>
      </c>
      <c r="Q22">
        <v>205.4</v>
      </c>
      <c r="R22">
        <f>'nm to eV'!$G$14/Q22</f>
        <v>6.036209368158179</v>
      </c>
      <c r="S22">
        <v>5020.6156354401</v>
      </c>
      <c r="T22">
        <f t="shared" si="0"/>
        <v>0.35294561720699308</v>
      </c>
    </row>
    <row r="23" spans="3:20">
      <c r="C23" s="1">
        <v>3.5755557503506301</v>
      </c>
      <c r="D23" s="1">
        <v>7.65384615384615E-2</v>
      </c>
      <c r="E23" s="1"/>
      <c r="F23" s="1">
        <f t="shared" si="2"/>
        <v>0.22331012688358803</v>
      </c>
      <c r="G23">
        <f>G24-0.0002</f>
        <v>5.3661083200868998</v>
      </c>
      <c r="I23" s="2">
        <f t="shared" si="3"/>
        <v>0</v>
      </c>
      <c r="L23">
        <v>3.2623913885231901</v>
      </c>
      <c r="M23">
        <v>6.29446277078166E-2</v>
      </c>
      <c r="N23">
        <f t="shared" si="1"/>
        <v>0.19599314293701117</v>
      </c>
      <c r="Q23">
        <v>206.1</v>
      </c>
      <c r="R23">
        <f>'nm to eV'!$G$14/Q23</f>
        <v>6.0157079292561377</v>
      </c>
      <c r="S23">
        <v>4693.4310345832</v>
      </c>
      <c r="T23">
        <f t="shared" si="0"/>
        <v>0.32994477841046976</v>
      </c>
    </row>
    <row r="24" spans="3:20">
      <c r="C24" s="1">
        <v>3.5937429873772699</v>
      </c>
      <c r="D24" s="1">
        <v>8.5774572649572597E-2</v>
      </c>
      <c r="E24" s="1"/>
      <c r="F24" s="1">
        <f t="shared" si="2"/>
        <v>0.25025758705819184</v>
      </c>
      <c r="G24">
        <v>5.3663083200869002</v>
      </c>
      <c r="H24" s="44">
        <v>0.10766283207469</v>
      </c>
      <c r="I24" s="2">
        <f t="shared" si="3"/>
        <v>0.31411920501124735</v>
      </c>
      <c r="L24">
        <v>3.2784589173700902</v>
      </c>
      <c r="M24">
        <v>6.9669724623373702E-2</v>
      </c>
      <c r="N24">
        <f t="shared" si="1"/>
        <v>0.21693333956752292</v>
      </c>
      <c r="Q24">
        <v>206.8</v>
      </c>
      <c r="R24">
        <f>'nm to eV'!$G$14/Q24</f>
        <v>5.9953452815265464</v>
      </c>
      <c r="S24">
        <v>4400.6103287841997</v>
      </c>
      <c r="T24">
        <f t="shared" si="0"/>
        <v>0.30935969637198862</v>
      </c>
    </row>
    <row r="25" spans="3:20">
      <c r="C25" s="1">
        <v>3.61193022440392</v>
      </c>
      <c r="D25" s="1">
        <v>9.5863247863247805E-2</v>
      </c>
      <c r="E25" s="1"/>
      <c r="F25" s="1">
        <f t="shared" si="2"/>
        <v>0.27969250509506682</v>
      </c>
      <c r="G25">
        <f>G24+0.0002</f>
        <v>5.3665083200869006</v>
      </c>
      <c r="I25" s="2">
        <f t="shared" si="3"/>
        <v>0</v>
      </c>
      <c r="L25">
        <v>3.2945264462169899</v>
      </c>
      <c r="M25">
        <v>7.6928559389371806E-2</v>
      </c>
      <c r="N25">
        <f t="shared" si="1"/>
        <v>0.23953545656553543</v>
      </c>
      <c r="Q25">
        <v>207.5</v>
      </c>
      <c r="R25">
        <f>'nm to eV'!$G$14/Q25</f>
        <v>5.9751200203358552</v>
      </c>
      <c r="S25">
        <v>4142.4831798899004</v>
      </c>
      <c r="T25">
        <f t="shared" si="0"/>
        <v>0.29121354607892924</v>
      </c>
    </row>
    <row r="26" spans="3:20">
      <c r="C26" s="1">
        <v>3.63011746143057</v>
      </c>
      <c r="D26" s="1">
        <v>0.10637820512820501</v>
      </c>
      <c r="E26" s="1"/>
      <c r="F26" s="1">
        <f t="shared" si="2"/>
        <v>0.31037115206307714</v>
      </c>
      <c r="G26">
        <f>G27-0.0002</f>
        <v>5.9553140125883992</v>
      </c>
      <c r="I26" s="2">
        <f t="shared" si="3"/>
        <v>0</v>
      </c>
      <c r="L26">
        <v>3.3105939750638802</v>
      </c>
      <c r="M26">
        <v>8.4614384435722695E-2</v>
      </c>
      <c r="N26">
        <f t="shared" si="1"/>
        <v>0.26346710985754856</v>
      </c>
      <c r="Q26">
        <v>208.2</v>
      </c>
      <c r="R26">
        <f>'nm to eV'!$G$14/Q26</f>
        <v>5.9550307599408745</v>
      </c>
      <c r="S26">
        <v>3919.1187317532999</v>
      </c>
      <c r="T26">
        <f t="shared" si="0"/>
        <v>0.27551118829372484</v>
      </c>
    </row>
    <row r="27" spans="3:20">
      <c r="C27" s="1">
        <v>3.6483046984572201</v>
      </c>
      <c r="D27" s="1">
        <v>0.11760363247863199</v>
      </c>
      <c r="E27" s="1"/>
      <c r="F27" s="1">
        <f t="shared" si="2"/>
        <v>0.34312268058297923</v>
      </c>
      <c r="G27" s="43">
        <v>5.9555140125883996</v>
      </c>
      <c r="H27" s="44">
        <v>0.19293727256254001</v>
      </c>
      <c r="I27" s="2">
        <f t="shared" si="3"/>
        <v>0.56291759659767349</v>
      </c>
      <c r="L27">
        <v>3.3266615039107799</v>
      </c>
      <c r="M27">
        <v>9.2406957052161801E-2</v>
      </c>
      <c r="N27">
        <f t="shared" si="1"/>
        <v>0.28773114722306192</v>
      </c>
      <c r="Q27">
        <v>208.9</v>
      </c>
      <c r="R27">
        <f>'nm to eV'!$G$14/Q27</f>
        <v>5.9350761331722826</v>
      </c>
      <c r="S27">
        <v>3730.3280566311</v>
      </c>
      <c r="T27">
        <f t="shared" si="0"/>
        <v>0.26223934153382272</v>
      </c>
    </row>
    <row r="28" spans="3:20">
      <c r="C28" s="1">
        <v>3.6664919354838701</v>
      </c>
      <c r="D28" s="1">
        <v>0.12939743589743499</v>
      </c>
      <c r="E28" s="1"/>
      <c r="F28" s="1">
        <f t="shared" si="2"/>
        <v>0.37753251434439522</v>
      </c>
      <c r="G28">
        <f>G27+0.0002</f>
        <v>5.9557140125884001</v>
      </c>
      <c r="I28" s="2">
        <f t="shared" si="3"/>
        <v>0</v>
      </c>
      <c r="L28">
        <v>3.34272903275768</v>
      </c>
      <c r="M28">
        <v>0.10084001508913</v>
      </c>
      <c r="N28">
        <f t="shared" si="1"/>
        <v>0.31398948902957591</v>
      </c>
      <c r="Q28">
        <v>209.6</v>
      </c>
      <c r="R28">
        <f>'nm to eV'!$G$14/Q28</f>
        <v>5.9152547911244753</v>
      </c>
      <c r="S28">
        <v>3575.6677116668002</v>
      </c>
      <c r="T28">
        <f t="shared" si="0"/>
        <v>0.25136683208985161</v>
      </c>
    </row>
    <row r="29" spans="3:20">
      <c r="C29" s="1">
        <v>3.6846791725105099</v>
      </c>
      <c r="D29" s="1">
        <v>0.14190170940170899</v>
      </c>
      <c r="E29" s="1"/>
      <c r="F29" s="1">
        <f t="shared" si="2"/>
        <v>0.41401522965770648</v>
      </c>
      <c r="G29">
        <f>G30-0.0002</f>
        <v>5.9819458632780993</v>
      </c>
      <c r="I29" s="2">
        <f t="shared" si="3"/>
        <v>0</v>
      </c>
      <c r="L29">
        <v>3.3587965616045801</v>
      </c>
      <c r="M29">
        <v>0.10948656826627499</v>
      </c>
      <c r="N29">
        <f t="shared" si="1"/>
        <v>0.34091259898309145</v>
      </c>
      <c r="Q29">
        <v>210.3</v>
      </c>
      <c r="R29">
        <f>'nm to eV'!$G$14/Q29</f>
        <v>5.8955654028515925</v>
      </c>
      <c r="S29">
        <v>3454.4445939710999</v>
      </c>
      <c r="T29">
        <f t="shared" si="0"/>
        <v>0.24284493533423307</v>
      </c>
    </row>
    <row r="30" spans="3:20">
      <c r="C30" s="1">
        <v>3.69983520336605</v>
      </c>
      <c r="D30" s="1">
        <v>0.15241666666666601</v>
      </c>
      <c r="E30" s="1"/>
      <c r="F30" s="1">
        <f t="shared" si="2"/>
        <v>0.4446938766257163</v>
      </c>
      <c r="G30">
        <v>5.9821458632780997</v>
      </c>
      <c r="H30" s="44">
        <v>7.7453894911063997E-2</v>
      </c>
      <c r="I30" s="2">
        <f t="shared" si="3"/>
        <v>0.22598101336967985</v>
      </c>
      <c r="L30">
        <v>3.3748640904514802</v>
      </c>
      <c r="M30">
        <v>0.118239869013508</v>
      </c>
      <c r="N30">
        <f t="shared" si="1"/>
        <v>0.36816809301010656</v>
      </c>
      <c r="Q30">
        <v>211</v>
      </c>
      <c r="R30">
        <f>'nm to eV'!$G$14/Q30</f>
        <v>5.8760066550696202</v>
      </c>
      <c r="S30">
        <v>3365.7222749981001</v>
      </c>
      <c r="T30">
        <f t="shared" si="0"/>
        <v>0.23660782102320771</v>
      </c>
    </row>
    <row r="31" spans="3:20">
      <c r="C31" s="1">
        <v>3.7149912342215901</v>
      </c>
      <c r="D31" s="1">
        <v>0.16349999999999901</v>
      </c>
      <c r="E31" s="1"/>
      <c r="F31" s="1">
        <f t="shared" si="2"/>
        <v>0.47703082883523995</v>
      </c>
      <c r="G31">
        <f>G30+0.0002</f>
        <v>5.9823458632781001</v>
      </c>
      <c r="I31" s="2">
        <f t="shared" si="3"/>
        <v>0</v>
      </c>
      <c r="L31">
        <v>3.3909316192983798</v>
      </c>
      <c r="M31">
        <v>0.127313412471005</v>
      </c>
      <c r="N31">
        <f t="shared" si="1"/>
        <v>0.39642073925762028</v>
      </c>
      <c r="Q31">
        <v>211.7</v>
      </c>
      <c r="R31">
        <f>'nm to eV'!$G$14/Q31</f>
        <v>5.8565772518643833</v>
      </c>
      <c r="S31">
        <v>3308.3289891791001</v>
      </c>
      <c r="T31">
        <f t="shared" si="0"/>
        <v>0.23257311489196475</v>
      </c>
    </row>
    <row r="32" spans="3:20">
      <c r="C32" s="1">
        <v>3.7301472650771301</v>
      </c>
      <c r="D32" s="1">
        <v>0.174796474358974</v>
      </c>
      <c r="E32" s="1"/>
      <c r="F32" s="1">
        <f t="shared" si="2"/>
        <v>0.50998964551033421</v>
      </c>
      <c r="G32">
        <f>G33-0.0002</f>
        <v>6.1045622246148996</v>
      </c>
      <c r="I32" s="2">
        <f t="shared" si="3"/>
        <v>0</v>
      </c>
      <c r="L32">
        <v>3.4069991481452799</v>
      </c>
      <c r="M32">
        <v>0.13660045106867899</v>
      </c>
      <c r="N32">
        <f t="shared" si="1"/>
        <v>0.42533815365213617</v>
      </c>
      <c r="Q32">
        <v>212.4</v>
      </c>
      <c r="R32">
        <f>'nm to eV'!$G$14/Q32</f>
        <v>5.8372759144053195</v>
      </c>
      <c r="S32">
        <v>3280.8674435231001</v>
      </c>
      <c r="T32">
        <f t="shared" si="0"/>
        <v>0.23064258826240225</v>
      </c>
    </row>
    <row r="33" spans="3:20">
      <c r="C33" s="1">
        <v>3.74227208976157</v>
      </c>
      <c r="D33" s="1">
        <v>0.18374839743589699</v>
      </c>
      <c r="E33" s="1"/>
      <c r="F33" s="1">
        <f t="shared" si="2"/>
        <v>0.53610795306418069</v>
      </c>
      <c r="G33">
        <v>6.1047622246149</v>
      </c>
      <c r="H33" s="44">
        <v>4.1501968799278997E-3</v>
      </c>
      <c r="I33" s="2">
        <f t="shared" si="3"/>
        <v>1.2108696375910978E-2</v>
      </c>
      <c r="L33">
        <v>3.4230666769921698</v>
      </c>
      <c r="M33">
        <v>0.14578074209626499</v>
      </c>
      <c r="N33">
        <f t="shared" si="1"/>
        <v>0.45392318397315251</v>
      </c>
      <c r="Q33">
        <v>213.1</v>
      </c>
      <c r="R33">
        <f>'nm to eV'!$G$14/Q33</f>
        <v>5.8181013806648991</v>
      </c>
      <c r="S33">
        <v>3281.7266000448999</v>
      </c>
      <c r="T33">
        <f t="shared" si="0"/>
        <v>0.23070298633922845</v>
      </c>
    </row>
    <row r="34" spans="3:20">
      <c r="C34" s="1">
        <v>3.7543969144460001</v>
      </c>
      <c r="D34" s="1">
        <v>0.19291346153846101</v>
      </c>
      <c r="E34" s="1"/>
      <c r="F34" s="1">
        <f t="shared" si="2"/>
        <v>0.56284812508359505</v>
      </c>
      <c r="G34">
        <f>G33+0.0002</f>
        <v>6.1049622246149005</v>
      </c>
      <c r="I34" s="2">
        <f t="shared" si="3"/>
        <v>0</v>
      </c>
      <c r="L34">
        <v>3.4391342058390699</v>
      </c>
      <c r="M34">
        <v>0.155174528264027</v>
      </c>
      <c r="N34">
        <f t="shared" si="1"/>
        <v>0.48317298244116796</v>
      </c>
      <c r="Q34">
        <v>213.8</v>
      </c>
      <c r="R34">
        <f>'nm to eV'!$G$14/Q34</f>
        <v>5.799052405143545</v>
      </c>
      <c r="S34">
        <v>3309.0955583452001</v>
      </c>
      <c r="T34">
        <f t="shared" si="0"/>
        <v>0.23262700414521711</v>
      </c>
    </row>
    <row r="35" spans="3:20">
      <c r="C35" s="1">
        <v>3.7665217391304302</v>
      </c>
      <c r="D35" s="1">
        <v>0.20229166666666601</v>
      </c>
      <c r="E35" s="1"/>
      <c r="F35" s="1">
        <f t="shared" si="2"/>
        <v>0.59021016156857709</v>
      </c>
      <c r="G35">
        <f>G36-0.0002</f>
        <v>6.1986135553659993</v>
      </c>
      <c r="I35" s="2">
        <f t="shared" si="3"/>
        <v>0</v>
      </c>
      <c r="L35">
        <v>3.45520173468597</v>
      </c>
      <c r="M35">
        <v>0.164354819291613</v>
      </c>
      <c r="N35">
        <f t="shared" si="1"/>
        <v>0.51175801276218436</v>
      </c>
      <c r="Q35">
        <v>214.5</v>
      </c>
      <c r="R35">
        <f>'nm to eV'!$G$14/Q35</f>
        <v>5.7801277585999529</v>
      </c>
      <c r="S35">
        <v>3360.9796295954002</v>
      </c>
      <c r="T35">
        <f t="shared" si="0"/>
        <v>0.23627441651061487</v>
      </c>
    </row>
    <row r="36" spans="3:20">
      <c r="C36" s="1">
        <v>3.7786465638148599</v>
      </c>
      <c r="D36" s="1">
        <v>0.21166987179487101</v>
      </c>
      <c r="E36" s="1"/>
      <c r="F36" s="1">
        <f t="shared" si="2"/>
        <v>0.61757219805355912</v>
      </c>
      <c r="G36">
        <v>6.1988135553659998</v>
      </c>
      <c r="H36" s="44">
        <v>5.2494471329105001E-2</v>
      </c>
      <c r="I36" s="2">
        <f t="shared" si="3"/>
        <v>0.153158906222574</v>
      </c>
      <c r="L36">
        <v>3.4712692635328701</v>
      </c>
      <c r="M36">
        <v>0.173321615179022</v>
      </c>
      <c r="N36">
        <f t="shared" si="1"/>
        <v>0.53967827493619858</v>
      </c>
      <c r="Q36">
        <v>215.2</v>
      </c>
      <c r="R36">
        <f>'nm to eV'!$G$14/Q36</f>
        <v>5.7613262277866637</v>
      </c>
      <c r="S36">
        <v>3435.2186450959998</v>
      </c>
      <c r="T36">
        <f t="shared" si="0"/>
        <v>0.24149336515144262</v>
      </c>
    </row>
    <row r="37" spans="3:20">
      <c r="C37" s="1">
        <v>3.79077138849929</v>
      </c>
      <c r="D37" s="1">
        <v>0.220834935897435</v>
      </c>
      <c r="E37" s="1"/>
      <c r="F37" s="1">
        <f t="shared" si="2"/>
        <v>0.64431237007297326</v>
      </c>
      <c r="G37">
        <f>G36+0.0002</f>
        <v>6.1990135553660002</v>
      </c>
      <c r="I37" s="2">
        <f t="shared" si="3"/>
        <v>0</v>
      </c>
      <c r="L37">
        <v>3.4873367923797698</v>
      </c>
      <c r="M37">
        <v>0.181968168356167</v>
      </c>
      <c r="N37">
        <f t="shared" si="1"/>
        <v>0.56660138488971401</v>
      </c>
      <c r="Q37">
        <v>215.9</v>
      </c>
      <c r="R37">
        <f>'nm to eV'!$G$14/Q37</f>
        <v>5.7426466151907825</v>
      </c>
      <c r="S37">
        <v>3529.5074833377998</v>
      </c>
      <c r="T37">
        <f t="shared" si="0"/>
        <v>0.24812180170692597</v>
      </c>
    </row>
    <row r="38" spans="3:20">
      <c r="C38" s="1">
        <v>3.8028962131837298</v>
      </c>
      <c r="D38" s="1">
        <v>0.230213141025641</v>
      </c>
      <c r="E38" s="1"/>
      <c r="F38" s="1">
        <f t="shared" si="2"/>
        <v>0.67167440655795818</v>
      </c>
      <c r="I38" s="2"/>
      <c r="L38">
        <v>3.5034043212266699</v>
      </c>
      <c r="M38">
        <v>0.190507973963224</v>
      </c>
      <c r="N38">
        <f t="shared" si="1"/>
        <v>0.59319211076973011</v>
      </c>
      <c r="Q38">
        <v>216.6</v>
      </c>
      <c r="R38">
        <f>'nm to eV'!$G$14/Q38</f>
        <v>5.7240877387797324</v>
      </c>
      <c r="S38">
        <v>3641.4187311528999</v>
      </c>
      <c r="T38">
        <f t="shared" si="0"/>
        <v>0.2559890808018816</v>
      </c>
    </row>
    <row r="39" spans="3:20">
      <c r="C39" s="1">
        <v>3.8150210378681599</v>
      </c>
      <c r="D39" s="1">
        <v>0.23937820512820501</v>
      </c>
      <c r="E39" s="1"/>
      <c r="F39" s="1">
        <f t="shared" si="2"/>
        <v>0.69841457857737255</v>
      </c>
      <c r="I39" s="2"/>
      <c r="L39">
        <v>3.5194718500735598</v>
      </c>
      <c r="M39">
        <v>0.19872753686001601</v>
      </c>
      <c r="N39">
        <f t="shared" si="1"/>
        <v>0.61878568442924442</v>
      </c>
      <c r="Q39">
        <v>217.3</v>
      </c>
      <c r="R39">
        <f>'nm to eV'!$G$14/Q39</f>
        <v>5.7056484317519089</v>
      </c>
      <c r="S39">
        <v>3768.4273200952998</v>
      </c>
      <c r="T39">
        <f t="shared" si="0"/>
        <v>0.2649176919663041</v>
      </c>
    </row>
    <row r="40" spans="3:20">
      <c r="C40" s="1">
        <v>3.8301770687237</v>
      </c>
      <c r="D40" s="1">
        <v>0.25060363247863199</v>
      </c>
      <c r="E40" s="1"/>
      <c r="F40" s="1">
        <f t="shared" si="2"/>
        <v>0.73116610709727459</v>
      </c>
      <c r="I40" s="2"/>
      <c r="L40">
        <v>3.5355393789204599</v>
      </c>
      <c r="M40">
        <v>0.20619986676619001</v>
      </c>
      <c r="N40">
        <f t="shared" si="1"/>
        <v>0.64205256957425572</v>
      </c>
      <c r="Q40">
        <v>218</v>
      </c>
      <c r="R40">
        <f>'nm to eV'!$G$14/Q40</f>
        <v>5.6873275422921559</v>
      </c>
      <c r="S40">
        <v>3907.9369023171998</v>
      </c>
      <c r="T40">
        <f t="shared" si="0"/>
        <v>0.27472511384023168</v>
      </c>
    </row>
    <row r="41" spans="3:20">
      <c r="C41" s="1">
        <v>3.84836430575035</v>
      </c>
      <c r="D41" s="1">
        <v>0.26353418803418799</v>
      </c>
      <c r="E41" s="1"/>
      <c r="F41" s="1">
        <f t="shared" si="2"/>
        <v>0.7688925513417213</v>
      </c>
      <c r="I41" s="2"/>
      <c r="L41">
        <v>3.55160690776736</v>
      </c>
      <c r="M41">
        <v>0.21303171125183501</v>
      </c>
      <c r="N41">
        <f t="shared" si="1"/>
        <v>0.66332515027826666</v>
      </c>
      <c r="Q41">
        <v>218.7</v>
      </c>
      <c r="R41">
        <f>'nm to eV'!$G$14/Q41</f>
        <v>5.6691239333319157</v>
      </c>
      <c r="S41">
        <v>4057.3076549164002</v>
      </c>
      <c r="T41">
        <f t="shared" si="0"/>
        <v>0.28522576879908845</v>
      </c>
    </row>
    <row r="42" spans="3:20">
      <c r="C42" s="1">
        <v>3.8665515427769899</v>
      </c>
      <c r="D42" s="1">
        <v>0.27603846153846101</v>
      </c>
      <c r="E42" s="1"/>
      <c r="F42" s="1">
        <f t="shared" si="2"/>
        <v>0.80537526665502968</v>
      </c>
      <c r="I42" s="2"/>
      <c r="L42">
        <v>3.5703523580887402</v>
      </c>
      <c r="M42">
        <v>0.220717536298186</v>
      </c>
      <c r="N42">
        <f t="shared" si="1"/>
        <v>0.68725680357028007</v>
      </c>
      <c r="Q42">
        <v>219.4</v>
      </c>
      <c r="R42">
        <f>'nm to eV'!$G$14/Q42</f>
        <v>5.6510364823139918</v>
      </c>
      <c r="S42">
        <v>4213.8851320903004</v>
      </c>
      <c r="T42">
        <f t="shared" si="0"/>
        <v>0.2962330512390659</v>
      </c>
    </row>
    <row r="43" spans="3:20">
      <c r="C43" s="1">
        <v>3.8847387798036399</v>
      </c>
      <c r="D43" s="1">
        <v>0.28783226495726399</v>
      </c>
      <c r="E43" s="1"/>
      <c r="F43" s="1">
        <f t="shared" si="2"/>
        <v>0.83978510041644561</v>
      </c>
      <c r="I43" s="2"/>
      <c r="L43">
        <v>3.5944536513590899</v>
      </c>
      <c r="M43">
        <v>0.22821121571837899</v>
      </c>
      <c r="N43">
        <f t="shared" si="1"/>
        <v>0.71059016552999565</v>
      </c>
      <c r="Q43">
        <v>220.1</v>
      </c>
      <c r="R43">
        <f>'nm to eV'!$G$14/Q43</f>
        <v>5.6330640809617902</v>
      </c>
      <c r="S43">
        <v>4375.0297242401002</v>
      </c>
      <c r="T43">
        <f t="shared" si="0"/>
        <v>0.3075613985306615</v>
      </c>
    </row>
    <row r="44" spans="3:20">
      <c r="C44" s="1">
        <v>3.9029260168302899</v>
      </c>
      <c r="D44" s="1">
        <v>0.29891559829059799</v>
      </c>
      <c r="E44" s="1"/>
      <c r="F44" s="1">
        <f t="shared" si="2"/>
        <v>0.8721220526259722</v>
      </c>
      <c r="I44" s="2"/>
      <c r="L44">
        <v>3.6265887090528901</v>
      </c>
      <c r="M44">
        <v>0.235860441597842</v>
      </c>
      <c r="N44">
        <f t="shared" si="1"/>
        <v>0.73440785856823576</v>
      </c>
      <c r="Q44">
        <v>220.8</v>
      </c>
      <c r="R44">
        <f>'nm to eV'!$G$14/Q44</f>
        <v>5.6152056350529431</v>
      </c>
      <c r="S44">
        <v>4538.1462357361997</v>
      </c>
      <c r="T44">
        <f t="shared" si="0"/>
        <v>0.31902837031401249</v>
      </c>
    </row>
    <row r="45" spans="3:20">
      <c r="C45" s="1">
        <v>3.92414446002805</v>
      </c>
      <c r="D45" s="1">
        <v>0.31067387820512798</v>
      </c>
      <c r="E45" s="1"/>
      <c r="F45" s="1">
        <f t="shared" si="2"/>
        <v>0.90642824230979502</v>
      </c>
      <c r="G45" s="43"/>
      <c r="I45" s="2"/>
      <c r="L45">
        <v>3.6747912955935802</v>
      </c>
      <c r="M45">
        <v>0.240245063380913</v>
      </c>
      <c r="N45">
        <f t="shared" si="1"/>
        <v>0.74806042647034843</v>
      </c>
      <c r="Q45">
        <v>221.5</v>
      </c>
      <c r="R45">
        <f>'nm to eV'!$G$14/Q45</f>
        <v>5.5974600641972456</v>
      </c>
      <c r="S45">
        <v>4700.7130609944998</v>
      </c>
      <c r="T45">
        <f t="shared" si="0"/>
        <v>0.33045669955577939</v>
      </c>
    </row>
    <row r="46" spans="3:20">
      <c r="C46" s="1">
        <v>3.9483941093969102</v>
      </c>
      <c r="D46" s="1">
        <v>0.32218349358974302</v>
      </c>
      <c r="E46" s="1"/>
      <c r="F46" s="1">
        <f t="shared" si="2"/>
        <v>0.94000892345045417</v>
      </c>
      <c r="I46" s="2"/>
      <c r="L46">
        <v>3.7256718036087602</v>
      </c>
      <c r="M46">
        <v>0.237089944860465</v>
      </c>
      <c r="N46">
        <f t="shared" si="1"/>
        <v>0.73823621084337143</v>
      </c>
      <c r="Q46">
        <v>222.2</v>
      </c>
      <c r="R46">
        <f>'nm to eV'!$G$14/Q46</f>
        <v>5.579826301618767</v>
      </c>
      <c r="S46">
        <v>4860.3104236210002</v>
      </c>
      <c r="T46">
        <f t="shared" si="0"/>
        <v>0.34167627774041381</v>
      </c>
    </row>
    <row r="47" spans="3:20">
      <c r="C47" s="1">
        <v>3.9787061711079899</v>
      </c>
      <c r="D47" s="1">
        <v>0.33316025641025598</v>
      </c>
      <c r="E47" s="1"/>
      <c r="F47" s="1">
        <f t="shared" si="2"/>
        <v>0.97203494342719532</v>
      </c>
      <c r="I47" s="2"/>
      <c r="L47">
        <v>3.76048478277704</v>
      </c>
      <c r="M47">
        <v>0.229748380727649</v>
      </c>
      <c r="N47">
        <f t="shared" si="1"/>
        <v>0.71537649618839771</v>
      </c>
      <c r="Q47">
        <v>222.9</v>
      </c>
      <c r="R47">
        <f>'nm to eV'!$G$14/Q47</f>
        <v>5.5623032939420813</v>
      </c>
      <c r="S47">
        <v>5014.6471465543</v>
      </c>
      <c r="T47">
        <f t="shared" si="0"/>
        <v>0.35252603679165084</v>
      </c>
    </row>
    <row r="48" spans="3:20">
      <c r="C48" s="1">
        <v>4.0302366760168304</v>
      </c>
      <c r="D48" s="1">
        <v>0.34274514374514298</v>
      </c>
      <c r="E48" s="1"/>
      <c r="F48" s="1">
        <f t="shared" si="2"/>
        <v>1</v>
      </c>
      <c r="I48" s="2"/>
      <c r="L48">
        <v>3.7845860760473902</v>
      </c>
      <c r="M48">
        <v>0.222959235270039</v>
      </c>
      <c r="N48">
        <f t="shared" si="1"/>
        <v>0.69423686911378601</v>
      </c>
      <c r="Q48">
        <v>223.6</v>
      </c>
      <c r="R48">
        <f>'nm to eV'!$G$14/Q48</f>
        <v>5.5448900009825133</v>
      </c>
      <c r="S48">
        <v>5161.5854423692999</v>
      </c>
      <c r="T48">
        <f t="shared" si="0"/>
        <v>0.3628556918127771</v>
      </c>
    </row>
    <row r="49" spans="3:20">
      <c r="C49" s="1">
        <v>4.0878295932678803</v>
      </c>
      <c r="D49" s="1">
        <v>0.34030048076922997</v>
      </c>
      <c r="E49" s="1"/>
      <c r="F49" s="1">
        <f t="shared" si="2"/>
        <v>0.9928674030237149</v>
      </c>
      <c r="I49" s="2"/>
      <c r="L49">
        <v>3.80600944784325</v>
      </c>
      <c r="M49">
        <v>0.21535347090125401</v>
      </c>
      <c r="N49">
        <f t="shared" si="1"/>
        <v>0.67055450387689719</v>
      </c>
      <c r="Q49">
        <v>224.3</v>
      </c>
      <c r="R49">
        <f>'nm to eV'!$G$14/Q49</f>
        <v>5.5275853955403029</v>
      </c>
      <c r="S49">
        <v>5299.1632513466002</v>
      </c>
      <c r="T49">
        <f t="shared" si="0"/>
        <v>0.37252731143661683</v>
      </c>
    </row>
    <row r="50" spans="3:20">
      <c r="C50" s="1">
        <v>4.1272352734922801</v>
      </c>
      <c r="D50" s="1">
        <v>0.330432051282051</v>
      </c>
      <c r="E50" s="1"/>
      <c r="F50" s="1">
        <f t="shared" si="2"/>
        <v>0.96407507826792815</v>
      </c>
      <c r="I50" s="2"/>
      <c r="L50">
        <v>3.82475489816464</v>
      </c>
      <c r="M50">
        <v>0.20822807059786599</v>
      </c>
      <c r="N50">
        <f t="shared" si="1"/>
        <v>0.64836786697075932</v>
      </c>
      <c r="Q50">
        <v>225</v>
      </c>
      <c r="R50">
        <f>'nm to eV'!$G$14/Q50</f>
        <v>5.5103884631986215</v>
      </c>
      <c r="S50">
        <v>5425.6137089242002</v>
      </c>
      <c r="T50">
        <f t="shared" si="0"/>
        <v>0.38141668637318682</v>
      </c>
    </row>
    <row r="51" spans="3:20">
      <c r="C51" s="1">
        <v>4.1545161290322499</v>
      </c>
      <c r="D51" s="1">
        <v>0.31951923076923</v>
      </c>
      <c r="E51" s="1"/>
      <c r="F51" s="1">
        <f t="shared" si="2"/>
        <v>0.93223561763085638</v>
      </c>
      <c r="I51" s="2"/>
      <c r="L51">
        <v>3.8408224270115299</v>
      </c>
      <c r="M51">
        <v>0.20150297368230899</v>
      </c>
      <c r="N51">
        <f t="shared" si="1"/>
        <v>0.62742767034024793</v>
      </c>
      <c r="Q51">
        <v>225.7</v>
      </c>
      <c r="R51">
        <f>'nm to eV'!$G$14/Q51</f>
        <v>5.4932982021253434</v>
      </c>
      <c r="S51">
        <v>5539.3813914671</v>
      </c>
      <c r="T51">
        <f t="shared" si="0"/>
        <v>0.38941447147545016</v>
      </c>
    </row>
    <row r="52" spans="3:20">
      <c r="C52" s="1">
        <v>4.1757345722300103</v>
      </c>
      <c r="D52" s="1">
        <v>0.309998931623931</v>
      </c>
      <c r="E52" s="1"/>
      <c r="F52" s="1">
        <f t="shared" si="2"/>
        <v>0.90445900483549591</v>
      </c>
      <c r="I52" s="2"/>
      <c r="L52">
        <v>3.85688995585843</v>
      </c>
      <c r="M52">
        <v>0.19456438162657599</v>
      </c>
      <c r="N52">
        <f t="shared" si="1"/>
        <v>0.60582270556273743</v>
      </c>
      <c r="Q52">
        <v>226.4</v>
      </c>
      <c r="R52">
        <f>'nm to eV'!$G$14/Q52</f>
        <v>5.4763136228784886</v>
      </c>
      <c r="S52">
        <v>5639.1350671426999</v>
      </c>
      <c r="T52">
        <f t="shared" si="0"/>
        <v>0.3964270821165562</v>
      </c>
    </row>
    <row r="53" spans="3:20">
      <c r="C53" s="1">
        <v>4.1939218092566604</v>
      </c>
      <c r="D53" s="1">
        <v>0.29962606837606798</v>
      </c>
      <c r="E53" s="1"/>
      <c r="F53" s="1">
        <f t="shared" si="2"/>
        <v>0.87419493417786454</v>
      </c>
      <c r="I53" s="2"/>
      <c r="L53">
        <v>3.8729574847053301</v>
      </c>
      <c r="M53">
        <v>0.18719879929048899</v>
      </c>
      <c r="N53">
        <f t="shared" si="1"/>
        <v>0.58288820449122258</v>
      </c>
      <c r="Q53">
        <v>227.1</v>
      </c>
      <c r="R53">
        <f>'nm to eV'!$G$14/Q53</f>
        <v>5.4594337482152797</v>
      </c>
      <c r="S53">
        <v>5723.7767639904996</v>
      </c>
      <c r="T53">
        <f t="shared" si="0"/>
        <v>0.40237733166852679</v>
      </c>
    </row>
    <row r="54" spans="3:20">
      <c r="C54" s="1">
        <v>4.2121090462832997</v>
      </c>
      <c r="D54" s="1">
        <v>0.28939529914529899</v>
      </c>
      <c r="E54" s="1"/>
      <c r="F54" s="1">
        <f t="shared" si="2"/>
        <v>0.84434543983061172</v>
      </c>
      <c r="I54" s="2"/>
      <c r="L54">
        <v>3.8890250135522302</v>
      </c>
      <c r="M54">
        <v>0.180153459664668</v>
      </c>
      <c r="N54">
        <f t="shared" si="1"/>
        <v>0.56095085564021263</v>
      </c>
      <c r="Q54">
        <v>227.8</v>
      </c>
      <c r="R54">
        <f>'nm to eV'!$G$14/Q54</f>
        <v>5.4426576129046964</v>
      </c>
      <c r="S54">
        <v>5792.4470567557</v>
      </c>
      <c r="T54">
        <f t="shared" si="0"/>
        <v>0.40720480316280183</v>
      </c>
    </row>
    <row r="55" spans="3:20">
      <c r="C55" s="1">
        <v>4.2302962833099498</v>
      </c>
      <c r="D55" s="1">
        <v>0.27802777777777699</v>
      </c>
      <c r="E55" s="1"/>
      <c r="F55" s="1">
        <f t="shared" si="2"/>
        <v>0.81117933500032824</v>
      </c>
      <c r="I55" s="2"/>
      <c r="L55">
        <v>3.9050925423991298</v>
      </c>
      <c r="M55">
        <v>0.17257438218840501</v>
      </c>
      <c r="N55">
        <f t="shared" si="1"/>
        <v>0.53735158642169867</v>
      </c>
      <c r="Q55">
        <v>228.5</v>
      </c>
      <c r="R55">
        <f>'nm to eV'!$G$14/Q55</f>
        <v>5.4259842635435005</v>
      </c>
      <c r="S55">
        <v>5844.5265644484998</v>
      </c>
      <c r="T55">
        <f t="shared" si="0"/>
        <v>0.41086595456756581</v>
      </c>
    </row>
    <row r="56" spans="3:20">
      <c r="C56" s="1">
        <v>4.2484835203365998</v>
      </c>
      <c r="D56" s="1">
        <v>0.265949786324786</v>
      </c>
      <c r="E56" s="1"/>
      <c r="F56" s="1">
        <f t="shared" si="2"/>
        <v>0.77594034861815531</v>
      </c>
      <c r="I56" s="2"/>
      <c r="L56">
        <v>3.9211600712460299</v>
      </c>
      <c r="M56">
        <v>0.16531554742240701</v>
      </c>
      <c r="N56">
        <f t="shared" si="1"/>
        <v>0.51474946942368638</v>
      </c>
      <c r="Q56">
        <v>229.2</v>
      </c>
      <c r="R56">
        <f>'nm to eV'!$G$14/Q56</f>
        <v>5.4094127583756109</v>
      </c>
      <c r="S56">
        <v>5879.6337387841004</v>
      </c>
      <c r="T56">
        <f t="shared" si="0"/>
        <v>0.4133339633166932</v>
      </c>
    </row>
    <row r="57" spans="3:20">
      <c r="C57" s="1">
        <v>4.2666707573632499</v>
      </c>
      <c r="D57" s="1">
        <v>0.25372970085469998</v>
      </c>
      <c r="E57" s="1"/>
      <c r="F57" s="1">
        <f t="shared" si="2"/>
        <v>0.74028678592560093</v>
      </c>
      <c r="I57" s="2"/>
      <c r="L57">
        <v>3.9372276000929198</v>
      </c>
      <c r="M57">
        <v>0.15784321751623201</v>
      </c>
      <c r="N57">
        <f t="shared" si="1"/>
        <v>0.49148258427867203</v>
      </c>
      <c r="Q57">
        <v>229.9</v>
      </c>
      <c r="R57">
        <f>'nm to eV'!$G$14/Q57</f>
        <v>5.3929421671147884</v>
      </c>
      <c r="S57">
        <v>5897.6191067728996</v>
      </c>
      <c r="T57">
        <f t="shared" si="0"/>
        <v>0.41459832156803844</v>
      </c>
    </row>
    <row r="58" spans="3:20">
      <c r="C58" s="1">
        <v>4.2848579943898999</v>
      </c>
      <c r="D58" s="1">
        <v>0.24108333333333301</v>
      </c>
      <c r="E58" s="1"/>
      <c r="F58" s="1">
        <f t="shared" si="2"/>
        <v>0.70338949430191422</v>
      </c>
      <c r="I58" s="2"/>
      <c r="L58">
        <v>3.9532951289398199</v>
      </c>
      <c r="M58">
        <v>0.150691130320323</v>
      </c>
      <c r="N58">
        <f t="shared" si="1"/>
        <v>0.46921285135416246</v>
      </c>
      <c r="Q58">
        <v>230.6</v>
      </c>
      <c r="R58">
        <f>'nm to eV'!$G$14/Q58</f>
        <v>5.3765715707705546</v>
      </c>
      <c r="S58">
        <v>5898.5562062875997</v>
      </c>
      <c r="T58">
        <f t="shared" si="0"/>
        <v>0.41466419898041501</v>
      </c>
    </row>
    <row r="59" spans="3:20">
      <c r="C59" s="1">
        <v>4.3000140252454404</v>
      </c>
      <c r="D59" s="1">
        <v>0.23042628205128199</v>
      </c>
      <c r="E59" s="1"/>
      <c r="F59" s="1">
        <f t="shared" si="2"/>
        <v>0.67229627102352596</v>
      </c>
      <c r="I59" s="2"/>
      <c r="L59">
        <v>3.96936265778672</v>
      </c>
      <c r="M59">
        <v>0.14364579069450101</v>
      </c>
      <c r="N59">
        <f t="shared" si="1"/>
        <v>0.44727550250314935</v>
      </c>
      <c r="Q59">
        <v>231.3</v>
      </c>
      <c r="R59">
        <f>'nm to eV'!$G$14/Q59</f>
        <v>5.3603000614772585</v>
      </c>
      <c r="S59">
        <v>5882.7295193741002</v>
      </c>
      <c r="T59">
        <f t="shared" si="0"/>
        <v>0.41355159443415257</v>
      </c>
    </row>
    <row r="60" spans="3:20">
      <c r="C60" s="1">
        <v>4.31517005610098</v>
      </c>
      <c r="D60" s="1">
        <v>0.21934294871794799</v>
      </c>
      <c r="E60" s="1"/>
      <c r="F60" s="1">
        <f t="shared" si="2"/>
        <v>0.63995931881399937</v>
      </c>
      <c r="I60" s="2"/>
      <c r="L60">
        <v>3.9881081081080998</v>
      </c>
      <c r="M60">
        <v>0.135853218078062</v>
      </c>
      <c r="N60">
        <f t="shared" si="1"/>
        <v>0.42301146513763627</v>
      </c>
      <c r="Q60">
        <v>232</v>
      </c>
      <c r="R60">
        <f>'nm to eV'!$G$14/Q60</f>
        <v>5.3441267423262495</v>
      </c>
      <c r="S60">
        <v>5850.6197628391001</v>
      </c>
      <c r="T60">
        <f t="shared" si="0"/>
        <v>0.41129430197013422</v>
      </c>
    </row>
    <row r="61" spans="3:20">
      <c r="C61" s="1">
        <v>4.3303260869565197</v>
      </c>
      <c r="D61" s="1">
        <v>0.208472756410256</v>
      </c>
      <c r="E61" s="1"/>
      <c r="F61" s="1">
        <f t="shared" si="2"/>
        <v>0.60824423107004344</v>
      </c>
      <c r="I61" s="2"/>
      <c r="L61">
        <v>4.0095314799039699</v>
      </c>
      <c r="M61">
        <v>0.12744684693361499</v>
      </c>
      <c r="N61">
        <f t="shared" si="1"/>
        <v>0.3968362193494947</v>
      </c>
      <c r="Q61">
        <v>232.7</v>
      </c>
      <c r="R61">
        <f>'nm to eV'!$G$14/Q61</f>
        <v>5.3280507272010746</v>
      </c>
      <c r="S61">
        <v>5802.8869381727</v>
      </c>
      <c r="T61">
        <f t="shared" si="0"/>
        <v>0.40793871921171837</v>
      </c>
    </row>
    <row r="62" spans="3:20">
      <c r="C62" s="1">
        <v>4.3454821178120602</v>
      </c>
      <c r="D62" s="1">
        <v>0.197744658119658</v>
      </c>
      <c r="E62" s="1"/>
      <c r="F62" s="1">
        <f t="shared" si="2"/>
        <v>0.57694371963646596</v>
      </c>
      <c r="I62" s="2"/>
      <c r="L62">
        <v>4.0309548516998301</v>
      </c>
      <c r="M62">
        <v>0.119680961209698</v>
      </c>
      <c r="N62">
        <f t="shared" si="1"/>
        <v>0.37265527800235654</v>
      </c>
      <c r="Q62">
        <v>233.4</v>
      </c>
      <c r="R62">
        <f>'nm to eV'!$G$14/Q62</f>
        <v>5.3120711406156378</v>
      </c>
      <c r="S62">
        <v>5740.3515726198002</v>
      </c>
      <c r="T62">
        <f t="shared" si="0"/>
        <v>0.40354252862574086</v>
      </c>
    </row>
    <row r="63" spans="3:20">
      <c r="C63" s="1">
        <v>4.3636693548387004</v>
      </c>
      <c r="D63" s="1">
        <v>0.185240384615384</v>
      </c>
      <c r="E63" s="1"/>
      <c r="F63" s="1">
        <f t="shared" si="2"/>
        <v>0.54046100432315469</v>
      </c>
      <c r="I63" s="2"/>
      <c r="L63">
        <v>4.0523782234957002</v>
      </c>
      <c r="M63">
        <v>0.112475500228744</v>
      </c>
      <c r="N63">
        <f t="shared" si="1"/>
        <v>0.35021935304109414</v>
      </c>
      <c r="Q63">
        <v>234.1</v>
      </c>
      <c r="R63">
        <f>'nm to eV'!$G$14/Q63</f>
        <v>5.2961871175552755</v>
      </c>
      <c r="S63">
        <v>5663.9746001117001</v>
      </c>
      <c r="T63">
        <f t="shared" si="0"/>
        <v>0.39817328316668077</v>
      </c>
    </row>
    <row r="64" spans="3:20">
      <c r="C64" s="1">
        <v>4.3818565918653496</v>
      </c>
      <c r="D64" s="1">
        <v>0.17302029914529901</v>
      </c>
      <c r="E64" s="1"/>
      <c r="F64" s="1">
        <f t="shared" si="2"/>
        <v>0.50480744163060332</v>
      </c>
      <c r="I64" s="2"/>
      <c r="L64">
        <v>4.0764795167660397</v>
      </c>
      <c r="M64">
        <v>0.105430160602923</v>
      </c>
      <c r="N64">
        <f t="shared" si="1"/>
        <v>0.32828200419008408</v>
      </c>
      <c r="Q64">
        <v>234.8</v>
      </c>
      <c r="R64">
        <f>'nm to eV'!$G$14/Q64</f>
        <v>5.2803978033206551</v>
      </c>
      <c r="S64">
        <v>5574.8363351946</v>
      </c>
      <c r="T64">
        <f t="shared" si="0"/>
        <v>0.39190692815917011</v>
      </c>
    </row>
    <row r="65" spans="3:20">
      <c r="C65" s="1">
        <v>4.4000438288919996</v>
      </c>
      <c r="D65" s="1">
        <v>0.160942307692307</v>
      </c>
      <c r="E65" s="1"/>
      <c r="F65" s="1">
        <f t="shared" si="2"/>
        <v>0.46956845524842744</v>
      </c>
      <c r="I65" s="2"/>
      <c r="L65">
        <v>4.1059366529853598</v>
      </c>
      <c r="M65">
        <v>9.7690961771528098E-2</v>
      </c>
      <c r="N65">
        <f t="shared" si="1"/>
        <v>0.30418415886132116</v>
      </c>
      <c r="Q65">
        <v>235.5</v>
      </c>
      <c r="R65">
        <f>'nm to eV'!$G$14/Q65</f>
        <v>5.2647023533744797</v>
      </c>
      <c r="S65">
        <v>5474.1149857922001</v>
      </c>
      <c r="T65">
        <f t="shared" si="0"/>
        <v>0.38482629076087721</v>
      </c>
    </row>
    <row r="66" spans="3:20">
      <c r="C66" s="1">
        <v>4.4182310659186497</v>
      </c>
      <c r="D66" s="1">
        <v>0.14971688034187999</v>
      </c>
      <c r="E66" s="1"/>
      <c r="F66" s="1">
        <f t="shared" si="2"/>
        <v>0.43681692672852529</v>
      </c>
      <c r="I66" s="2"/>
      <c r="L66">
        <v>4.1407496321536401</v>
      </c>
      <c r="M66">
        <v>9.0104259468830494E-2</v>
      </c>
      <c r="N66">
        <f t="shared" si="1"/>
        <v>0.2805611479232723</v>
      </c>
      <c r="Q66">
        <v>236.2</v>
      </c>
      <c r="R66">
        <f>'nm to eV'!$G$14/Q66</f>
        <v>5.2490999331908972</v>
      </c>
      <c r="S66">
        <v>5363.0651326854004</v>
      </c>
      <c r="T66">
        <f t="shared" si="0"/>
        <v>0.37701956708562628</v>
      </c>
    </row>
    <row r="67" spans="3:20">
      <c r="C67" s="1">
        <v>4.4364183029452997</v>
      </c>
      <c r="D67" s="1">
        <v>0.13849145299145299</v>
      </c>
      <c r="E67" s="1"/>
      <c r="F67" s="1">
        <f t="shared" si="2"/>
        <v>0.40406539820862319</v>
      </c>
      <c r="I67" s="2"/>
      <c r="L67">
        <v>4.1835963757453696</v>
      </c>
      <c r="M67">
        <v>8.2870840790948697E-2</v>
      </c>
      <c r="N67">
        <f t="shared" si="1"/>
        <v>0.2580381699903791</v>
      </c>
      <c r="Q67">
        <v>236.9</v>
      </c>
      <c r="R67">
        <f>'nm to eV'!$G$14/Q67</f>
        <v>5.2335897181075977</v>
      </c>
      <c r="S67">
        <v>5242.9965763024002</v>
      </c>
      <c r="T67">
        <f t="shared" si="0"/>
        <v>0.36857883514817019</v>
      </c>
    </row>
    <row r="68" spans="3:20">
      <c r="C68" s="1">
        <v>4.45460553997194</v>
      </c>
      <c r="D68" s="1">
        <v>0.12854487179487101</v>
      </c>
      <c r="E68" s="1"/>
      <c r="F68" s="1">
        <f t="shared" si="2"/>
        <v>0.37504505648212444</v>
      </c>
      <c r="I68" s="2"/>
      <c r="L68">
        <v>4.2371548052350301</v>
      </c>
      <c r="M68">
        <v>7.5880492337596694E-2</v>
      </c>
      <c r="N68">
        <f t="shared" si="1"/>
        <v>0.23627204929844278</v>
      </c>
      <c r="Q68">
        <v>237.6</v>
      </c>
      <c r="R68">
        <f>'nm to eV'!$G$14/Q68</f>
        <v>5.2181708931805133</v>
      </c>
      <c r="S68">
        <v>5115.2539162771</v>
      </c>
      <c r="T68">
        <f t="shared" si="0"/>
        <v>0.35959861932204062</v>
      </c>
    </row>
    <row r="69" spans="3:20">
      <c r="C69" s="1">
        <v>4.47279277699859</v>
      </c>
      <c r="D69" s="1">
        <v>0.11845619658119599</v>
      </c>
      <c r="E69" s="1"/>
      <c r="F69" s="1">
        <f t="shared" si="2"/>
        <v>0.34561013844525007</v>
      </c>
      <c r="I69" s="2"/>
      <c r="L69">
        <v>4.2960690776736596</v>
      </c>
      <c r="M69">
        <v>6.9999671658191806E-2</v>
      </c>
      <c r="N69">
        <f t="shared" si="1"/>
        <v>0.21796070852197805</v>
      </c>
      <c r="Q69">
        <v>238.3</v>
      </c>
      <c r="R69">
        <f>'nm to eV'!$G$14/Q69</f>
        <v>5.2028426530410821</v>
      </c>
      <c r="S69">
        <v>4981.1971878498998</v>
      </c>
      <c r="T69">
        <f t="shared" ref="T69:T132" si="4">S69/LARGE($S$5:$S$300,1)</f>
        <v>0.35017452909264768</v>
      </c>
    </row>
    <row r="70" spans="3:20">
      <c r="C70" s="1">
        <v>4.4940112201963496</v>
      </c>
      <c r="D70" s="1">
        <v>0.10776362179487101</v>
      </c>
      <c r="E70" s="1"/>
      <c r="F70" s="1">
        <f t="shared" si="2"/>
        <v>0.31441327108926576</v>
      </c>
      <c r="I70" s="2"/>
      <c r="L70">
        <v>4.3549833501122901</v>
      </c>
      <c r="M70">
        <v>6.5050466135920304E-2</v>
      </c>
      <c r="N70">
        <f t="shared" ref="N70:N133" si="5">M70/LARGE($M$5:$M$1000,1)</f>
        <v>0.20255017420515112</v>
      </c>
      <c r="Q70">
        <v>239</v>
      </c>
      <c r="R70">
        <f>'nm to eV'!$G$14/Q70</f>
        <v>5.1876042017560247</v>
      </c>
      <c r="S70">
        <v>4842.1838331827003</v>
      </c>
      <c r="T70">
        <f t="shared" si="4"/>
        <v>0.3404019916538743</v>
      </c>
    </row>
    <row r="71" spans="3:20">
      <c r="C71" s="1">
        <v>4.5182608695652098</v>
      </c>
      <c r="D71" s="1">
        <v>9.6680288461538394E-2</v>
      </c>
      <c r="E71" s="1"/>
      <c r="F71" s="1">
        <f t="shared" si="2"/>
        <v>0.28207631887974327</v>
      </c>
      <c r="I71" s="2"/>
      <c r="L71">
        <v>4.4138976225509099</v>
      </c>
      <c r="M71">
        <v>6.1091101718103197E-2</v>
      </c>
      <c r="N71">
        <f t="shared" si="5"/>
        <v>0.19022174675168985</v>
      </c>
      <c r="Q71">
        <v>239.7</v>
      </c>
      <c r="R71">
        <f>'nm to eV'!$G$14/Q71</f>
        <v>5.1724547526895703</v>
      </c>
      <c r="S71">
        <v>4699.5522366577998</v>
      </c>
      <c r="T71">
        <f t="shared" si="4"/>
        <v>0.33037509445159785</v>
      </c>
    </row>
    <row r="72" spans="3:20">
      <c r="C72" s="1">
        <v>4.5425105189340798</v>
      </c>
      <c r="D72" s="1">
        <v>8.6982371794871699E-2</v>
      </c>
      <c r="E72" s="1"/>
      <c r="F72" s="1">
        <f t="shared" ref="F72:F104" si="6">D72/$G$3</f>
        <v>0.25378148569640913</v>
      </c>
      <c r="I72" s="2"/>
      <c r="L72">
        <v>4.4728118949895403</v>
      </c>
      <c r="M72">
        <v>5.8296256246702899E-2</v>
      </c>
      <c r="N72">
        <f t="shared" si="5"/>
        <v>0.18151932737277607</v>
      </c>
      <c r="Q72">
        <v>240.4</v>
      </c>
      <c r="R72">
        <f>'nm to eV'!$G$14/Q72</f>
        <v>5.1573935283680941</v>
      </c>
      <c r="S72">
        <v>4554.6070027613996</v>
      </c>
      <c r="T72">
        <f t="shared" si="4"/>
        <v>0.32018555022963857</v>
      </c>
    </row>
    <row r="73" spans="3:20">
      <c r="C73" s="1">
        <v>4.5697913744740504</v>
      </c>
      <c r="D73" s="1">
        <v>7.7049999999999993E-2</v>
      </c>
      <c r="E73" s="1"/>
      <c r="F73" s="1">
        <f t="shared" si="6"/>
        <v>0.22480260160095081</v>
      </c>
      <c r="I73" s="2"/>
      <c r="L73">
        <v>4.5317261674281699</v>
      </c>
      <c r="M73">
        <v>5.7655770826173597E-2</v>
      </c>
      <c r="N73">
        <f t="shared" si="5"/>
        <v>0.17952502293177477</v>
      </c>
      <c r="Q73">
        <v>241.1</v>
      </c>
      <c r="R73">
        <f>'nm to eV'!$G$14/Q73</f>
        <v>5.1424197603471171</v>
      </c>
      <c r="S73">
        <v>4408.6061046523</v>
      </c>
      <c r="T73">
        <f t="shared" si="4"/>
        <v>0.30992179358351279</v>
      </c>
    </row>
    <row r="74" spans="3:20">
      <c r="C74" s="1">
        <v>4.60313464235624</v>
      </c>
      <c r="D74" s="1">
        <v>6.6947115384615299E-2</v>
      </c>
      <c r="E74" s="1"/>
      <c r="F74" s="1">
        <f t="shared" si="6"/>
        <v>0.19532622593303775</v>
      </c>
      <c r="I74" s="2"/>
      <c r="L74">
        <v>4.5906404398668004</v>
      </c>
      <c r="M74">
        <v>5.9955695745346801E-2</v>
      </c>
      <c r="N74">
        <f t="shared" si="5"/>
        <v>0.18668638887900604</v>
      </c>
      <c r="Q74">
        <v>241.8</v>
      </c>
      <c r="R74">
        <f>'nm to eV'!$G$14/Q74</f>
        <v>5.1275326890806028</v>
      </c>
      <c r="S74">
        <v>4262.7499822589998</v>
      </c>
      <c r="T74">
        <f t="shared" si="4"/>
        <v>0.29966821456461035</v>
      </c>
    </row>
    <row r="75" spans="3:20">
      <c r="C75" s="1">
        <v>4.6455715287517503</v>
      </c>
      <c r="D75" s="1">
        <v>5.7089342948717897E-2</v>
      </c>
      <c r="E75" s="1"/>
      <c r="F75" s="1">
        <f t="shared" si="6"/>
        <v>0.16656499440052797</v>
      </c>
      <c r="I75" s="2"/>
      <c r="L75">
        <v>4.6468767908309401</v>
      </c>
      <c r="M75">
        <v>6.5079579109580801E-2</v>
      </c>
      <c r="N75">
        <f t="shared" si="5"/>
        <v>0.20264082440701503</v>
      </c>
      <c r="Q75">
        <v>242.5</v>
      </c>
      <c r="R75">
        <f>'nm to eV'!$G$14/Q75</f>
        <v>5.1127315637925355</v>
      </c>
      <c r="S75">
        <v>4118.1726218510003</v>
      </c>
      <c r="T75">
        <f t="shared" si="4"/>
        <v>0.28950453158056411</v>
      </c>
    </row>
    <row r="76" spans="3:20">
      <c r="C76" s="1">
        <v>4.7031644460028001</v>
      </c>
      <c r="D76" s="1">
        <v>4.7977564102563999E-2</v>
      </c>
      <c r="E76" s="1"/>
      <c r="F76" s="1">
        <f t="shared" si="6"/>
        <v>0.13998028849750518</v>
      </c>
      <c r="I76" s="2"/>
      <c r="L76">
        <v>4.6950793773716404</v>
      </c>
      <c r="M76">
        <v>7.1884736702703997E-2</v>
      </c>
      <c r="N76">
        <f t="shared" si="5"/>
        <v>0.2238303090926517</v>
      </c>
      <c r="Q76">
        <v>243.2</v>
      </c>
      <c r="R76">
        <f>'nm to eV'!$G$14/Q76</f>
        <v>5.098015642350699</v>
      </c>
      <c r="S76">
        <v>3975.9346054183002</v>
      </c>
      <c r="T76">
        <f t="shared" si="4"/>
        <v>0.27950530277169766</v>
      </c>
    </row>
    <row r="77" spans="3:20">
      <c r="C77" s="1">
        <v>4.7698509817671804</v>
      </c>
      <c r="D77" s="1">
        <v>4.3210955710955602E-2</v>
      </c>
      <c r="E77" s="1"/>
      <c r="F77" s="1">
        <f t="shared" si="6"/>
        <v>0.12607313772208026</v>
      </c>
      <c r="I77" s="2"/>
      <c r="L77">
        <v>4.73524819948888</v>
      </c>
      <c r="M77">
        <v>7.8529772940694895E-2</v>
      </c>
      <c r="N77">
        <f t="shared" si="5"/>
        <v>0.24452121766803814</v>
      </c>
      <c r="Q77">
        <v>243.9</v>
      </c>
      <c r="R77">
        <f>'nm to eV'!$G$14/Q77</f>
        <v>5.0833841911426401</v>
      </c>
      <c r="S77">
        <v>3837.0180786159999</v>
      </c>
      <c r="T77">
        <f t="shared" si="4"/>
        <v>0.26973957226120188</v>
      </c>
    </row>
    <row r="78" spans="3:20">
      <c r="C78" s="1">
        <v>4.8365375175315499</v>
      </c>
      <c r="D78" s="1">
        <v>4.4063519813519803E-2</v>
      </c>
      <c r="E78" s="1"/>
      <c r="F78" s="1">
        <f t="shared" si="6"/>
        <v>0.12856059558435165</v>
      </c>
      <c r="I78" s="2"/>
      <c r="L78">
        <v>4.7727391001316501</v>
      </c>
      <c r="M78">
        <v>8.5437865690688897E-2</v>
      </c>
      <c r="N78">
        <f t="shared" si="5"/>
        <v>0.26603121556740722</v>
      </c>
      <c r="Q78">
        <v>244.6</v>
      </c>
      <c r="R78">
        <f>'nm to eV'!$G$14/Q78</f>
        <v>5.0688364849537608</v>
      </c>
      <c r="S78">
        <v>3702.3235510284999</v>
      </c>
      <c r="T78">
        <f t="shared" si="4"/>
        <v>0.26027064521604132</v>
      </c>
    </row>
    <row r="79" spans="3:20">
      <c r="C79" s="1">
        <v>4.9032240532959301</v>
      </c>
      <c r="D79" s="1">
        <v>5.0302738927738899E-2</v>
      </c>
      <c r="E79" s="1"/>
      <c r="F79" s="1">
        <f t="shared" si="6"/>
        <v>0.14676426448551755</v>
      </c>
      <c r="I79" s="2"/>
      <c r="L79">
        <v>4.8129079222488897</v>
      </c>
      <c r="M79">
        <v>9.2740543208687395E-2</v>
      </c>
      <c r="N79">
        <f t="shared" si="5"/>
        <v>0.28876984745274986</v>
      </c>
      <c r="Q79">
        <v>245.3</v>
      </c>
      <c r="R79">
        <f>'nm to eV'!$G$14/Q79</f>
        <v>5.0543718068474925</v>
      </c>
      <c r="S79">
        <v>3572.668412475</v>
      </c>
      <c r="T79">
        <f t="shared" si="4"/>
        <v>0.25115598354431357</v>
      </c>
    </row>
    <row r="80" spans="3:20">
      <c r="C80" s="1">
        <v>4.96081697054698</v>
      </c>
      <c r="D80" s="1">
        <v>5.9433894230769203E-2</v>
      </c>
      <c r="E80" s="1"/>
      <c r="F80" s="1">
        <f t="shared" si="6"/>
        <v>0.17340550352177364</v>
      </c>
      <c r="I80" s="2"/>
      <c r="L80">
        <v>4.8584325873151002</v>
      </c>
      <c r="M80">
        <v>0.10005719957515</v>
      </c>
      <c r="N80">
        <f t="shared" si="5"/>
        <v>0.31155200582390846</v>
      </c>
      <c r="Q80">
        <v>246</v>
      </c>
      <c r="R80">
        <f>'nm to eV'!$G$14/Q80</f>
        <v>5.0399894480475202</v>
      </c>
      <c r="S80">
        <v>3448.7870242039999</v>
      </c>
      <c r="T80">
        <f t="shared" si="4"/>
        <v>0.24244721230615551</v>
      </c>
    </row>
    <row r="81" spans="3:20">
      <c r="C81" s="1">
        <v>5.0062850631135998</v>
      </c>
      <c r="D81" s="1">
        <v>6.9108974358974298E-2</v>
      </c>
      <c r="E81" s="1"/>
      <c r="F81" s="1">
        <f t="shared" si="6"/>
        <v>0.20163370836951103</v>
      </c>
      <c r="I81" s="2"/>
      <c r="L81">
        <v>4.9119910168047696</v>
      </c>
      <c r="M81">
        <v>0.10639088873371599</v>
      </c>
      <c r="N81">
        <f t="shared" si="5"/>
        <v>0.33127346085158305</v>
      </c>
      <c r="Q81">
        <v>246.7</v>
      </c>
      <c r="R81">
        <f>'nm to eV'!$G$14/Q81</f>
        <v>5.0256887078220105</v>
      </c>
      <c r="S81">
        <v>3331.3322241759001</v>
      </c>
      <c r="T81">
        <f t="shared" si="4"/>
        <v>0.23419022553401284</v>
      </c>
    </row>
    <row r="82" spans="3:20">
      <c r="C82" s="1">
        <v>5.0456907433379996</v>
      </c>
      <c r="D82" s="1">
        <v>7.8811965811965798E-2</v>
      </c>
      <c r="E82" s="1"/>
      <c r="F82" s="1">
        <f t="shared" si="6"/>
        <v>0.22994334784964443</v>
      </c>
      <c r="I82" s="2"/>
      <c r="L82">
        <v>4.9709052892433903</v>
      </c>
      <c r="M82">
        <v>0.109185734205117</v>
      </c>
      <c r="N82">
        <f t="shared" si="5"/>
        <v>0.33997588023049902</v>
      </c>
      <c r="Q82">
        <v>247.4</v>
      </c>
      <c r="R82">
        <f>'nm to eV'!$G$14/Q82</f>
        <v>5.0114688933698055</v>
      </c>
      <c r="S82">
        <v>3220.8780711314998</v>
      </c>
      <c r="T82">
        <f t="shared" si="4"/>
        <v>0.22642537913865354</v>
      </c>
    </row>
    <row r="83" spans="3:20">
      <c r="C83" s="1">
        <v>5.0820652173912997</v>
      </c>
      <c r="D83" s="1">
        <v>8.8616452991452904E-2</v>
      </c>
      <c r="E83" s="1"/>
      <c r="F83" s="1">
        <f t="shared" si="6"/>
        <v>0.25854911326576213</v>
      </c>
      <c r="I83" s="2"/>
      <c r="L83">
        <v>5.0298195616820198</v>
      </c>
      <c r="M83">
        <v>0.107060487127906</v>
      </c>
      <c r="N83">
        <f t="shared" si="5"/>
        <v>0.33335841549444889</v>
      </c>
      <c r="Q83">
        <v>248.1</v>
      </c>
      <c r="R83">
        <f>'nm to eV'!$G$14/Q83</f>
        <v>4.9973293197085447</v>
      </c>
      <c r="S83">
        <v>3117.9236425976001</v>
      </c>
      <c r="T83">
        <f t="shared" si="4"/>
        <v>0.21918775790619183</v>
      </c>
    </row>
    <row r="84" spans="3:20">
      <c r="C84" s="1">
        <v>5.1154084852734902</v>
      </c>
      <c r="D84" s="1">
        <v>9.7937820512820503E-2</v>
      </c>
      <c r="E84" s="1"/>
      <c r="F84" s="1">
        <f t="shared" si="6"/>
        <v>0.28574531922659335</v>
      </c>
      <c r="I84" s="2"/>
      <c r="L84">
        <v>5.0833779911716803</v>
      </c>
      <c r="M84">
        <v>0.100768850042404</v>
      </c>
      <c r="N84">
        <f t="shared" si="5"/>
        <v>0.31376789964724083</v>
      </c>
      <c r="Q84">
        <v>248.8</v>
      </c>
      <c r="R84">
        <f>'nm to eV'!$G$14/Q84</f>
        <v>4.9832693095646698</v>
      </c>
      <c r="S84">
        <v>3022.8976971058</v>
      </c>
      <c r="T84">
        <f t="shared" si="4"/>
        <v>0.21250750324866885</v>
      </c>
    </row>
    <row r="85" spans="3:20">
      <c r="C85" s="1">
        <v>5.1487517531556799</v>
      </c>
      <c r="D85" s="1">
        <v>0.107586004273504</v>
      </c>
      <c r="E85" s="1"/>
      <c r="F85" s="1">
        <f t="shared" si="6"/>
        <v>0.31389505070129414</v>
      </c>
      <c r="I85" s="2"/>
      <c r="L85">
        <v>5.1262247347634098</v>
      </c>
      <c r="M85">
        <v>9.3352435530085903E-2</v>
      </c>
      <c r="N85">
        <f t="shared" si="5"/>
        <v>0.2906751204454921</v>
      </c>
      <c r="Q85">
        <v>249.5</v>
      </c>
      <c r="R85">
        <f>'nm to eV'!$G$14/Q85</f>
        <v>4.9692881932652906</v>
      </c>
      <c r="S85">
        <v>2936.1640103387999</v>
      </c>
      <c r="T85">
        <f t="shared" si="4"/>
        <v>0.20641018833124569</v>
      </c>
    </row>
    <row r="86" spans="3:20">
      <c r="C86">
        <v>5.1851262272089702</v>
      </c>
      <c r="D86">
        <v>0.11788782051282</v>
      </c>
      <c r="F86" s="1">
        <f t="shared" si="6"/>
        <v>0.34395183320373618</v>
      </c>
      <c r="I86" s="2"/>
      <c r="L86">
        <v>5.1610377139316901</v>
      </c>
      <c r="M86">
        <v>8.6055476631913499E-2</v>
      </c>
      <c r="N86">
        <f t="shared" si="5"/>
        <v>0.2679542948498011</v>
      </c>
      <c r="Q86">
        <v>250.2</v>
      </c>
      <c r="R86">
        <f>'nm to eV'!$G$14/Q86</f>
        <v>4.955385308631854</v>
      </c>
      <c r="S86">
        <v>2858.0271982600002</v>
      </c>
      <c r="T86">
        <f t="shared" si="4"/>
        <v>0.20091722743396692</v>
      </c>
    </row>
    <row r="87" spans="3:20">
      <c r="C87">
        <v>5.2215007012622703</v>
      </c>
      <c r="D87">
        <v>0.127337072649572</v>
      </c>
      <c r="F87" s="1">
        <f t="shared" si="6"/>
        <v>0.37152115784390743</v>
      </c>
      <c r="I87" s="2"/>
      <c r="L87">
        <v>5.1931727716254903</v>
      </c>
      <c r="M87">
        <v>7.8689894295827206E-2</v>
      </c>
      <c r="N87">
        <f t="shared" si="5"/>
        <v>0.24501979377828842</v>
      </c>
      <c r="Q87">
        <v>250.9</v>
      </c>
      <c r="R87">
        <f>'nm to eV'!$G$14/Q87</f>
        <v>4.9415600008756071</v>
      </c>
      <c r="S87">
        <v>2788.7388470730998</v>
      </c>
      <c r="T87">
        <f t="shared" si="4"/>
        <v>0.19604630688344926</v>
      </c>
    </row>
    <row r="88" spans="3:20">
      <c r="C88">
        <v>5.2609063814866701</v>
      </c>
      <c r="D88">
        <v>0.13731410256410201</v>
      </c>
      <c r="F88" s="1">
        <f t="shared" si="6"/>
        <v>0.40063033735119952</v>
      </c>
      <c r="I88" s="2"/>
      <c r="L88">
        <v>5.2253078293192896</v>
      </c>
      <c r="M88">
        <v>7.1431059529829102E-2</v>
      </c>
      <c r="N88">
        <f t="shared" si="5"/>
        <v>0.22241767678027588</v>
      </c>
      <c r="Q88">
        <v>251.6</v>
      </c>
      <c r="R88">
        <f>'nm to eV'!$G$14/Q88</f>
        <v>4.9278116224947928</v>
      </c>
      <c r="S88">
        <v>2728.5037796286001</v>
      </c>
      <c r="T88">
        <f t="shared" si="4"/>
        <v>0.19181182557668813</v>
      </c>
    </row>
    <row r="89" spans="3:20">
      <c r="C89">
        <v>5.3033432678821804</v>
      </c>
      <c r="D89">
        <v>0.14663141025640999</v>
      </c>
      <c r="F89" s="1">
        <f t="shared" si="6"/>
        <v>0.42781469827459195</v>
      </c>
      <c r="I89" s="2"/>
      <c r="L89">
        <v>5.25744288701308</v>
      </c>
      <c r="M89">
        <v>6.3798608268522294E-2</v>
      </c>
      <c r="N89">
        <f t="shared" si="5"/>
        <v>0.19865221552501278</v>
      </c>
      <c r="Q89">
        <v>252.3</v>
      </c>
      <c r="R89">
        <f>'nm to eV'!$G$14/Q89</f>
        <v>4.9141395331735627</v>
      </c>
      <c r="S89">
        <v>2677.4863001625999</v>
      </c>
      <c r="T89">
        <f t="shared" si="4"/>
        <v>0.18822533398164012</v>
      </c>
    </row>
    <row r="90" spans="3:20">
      <c r="C90">
        <v>5.3518425666199096</v>
      </c>
      <c r="D90">
        <v>0.15606374643874599</v>
      </c>
      <c r="F90" s="1">
        <f t="shared" si="6"/>
        <v>0.45533466859209892</v>
      </c>
      <c r="I90" s="2"/>
      <c r="L90">
        <v>5.2922558661813603</v>
      </c>
      <c r="M90">
        <v>5.6158532180780603E-2</v>
      </c>
      <c r="N90">
        <f t="shared" si="5"/>
        <v>0.17486301255021389</v>
      </c>
      <c r="Q90">
        <v>253</v>
      </c>
      <c r="R90">
        <f>'nm to eV'!$G$14/Q90</f>
        <v>4.9005430996825687</v>
      </c>
      <c r="S90">
        <v>2635.816273546</v>
      </c>
      <c r="T90">
        <f t="shared" si="4"/>
        <v>0.18529596150400801</v>
      </c>
    </row>
    <row r="91" spans="3:20">
      <c r="C91">
        <v>5.4064042776998598</v>
      </c>
      <c r="D91">
        <v>0.16544195156695099</v>
      </c>
      <c r="F91" s="1">
        <f t="shared" si="6"/>
        <v>0.48269670507708096</v>
      </c>
      <c r="I91" s="2"/>
      <c r="L91">
        <v>5.3297467668241296</v>
      </c>
      <c r="M91">
        <v>4.8472707134429603E-2</v>
      </c>
      <c r="N91">
        <f t="shared" si="5"/>
        <v>0.15093135925820042</v>
      </c>
      <c r="Q91">
        <v>253.7</v>
      </c>
      <c r="R91">
        <f>'nm to eV'!$G$14/Q91</f>
        <v>4.8870216957811978</v>
      </c>
      <c r="S91">
        <v>2603.5949110715001</v>
      </c>
      <c r="T91">
        <f t="shared" si="4"/>
        <v>0.18303082322384653</v>
      </c>
    </row>
    <row r="92" spans="3:20">
      <c r="C92">
        <v>5.4609659887798001</v>
      </c>
      <c r="D92">
        <v>0.17425178062678001</v>
      </c>
      <c r="F92" s="1">
        <f t="shared" si="6"/>
        <v>0.5084004363205491</v>
      </c>
      <c r="I92" s="2"/>
      <c r="L92">
        <v>5.3699155889413701</v>
      </c>
      <c r="M92">
        <v>4.1661830921480299E-2</v>
      </c>
      <c r="N92">
        <f t="shared" si="5"/>
        <v>0.12972406828291208</v>
      </c>
      <c r="Q92">
        <v>254.4</v>
      </c>
      <c r="R92">
        <f>'nm to eV'!$G$14/Q92</f>
        <v>4.8735747021214229</v>
      </c>
      <c r="S92">
        <v>2580.9001517736001</v>
      </c>
      <c r="T92">
        <f t="shared" si="4"/>
        <v>0.18143539819843343</v>
      </c>
    </row>
    <row r="93" spans="3:20">
      <c r="C93">
        <v>5.51249649368863</v>
      </c>
      <c r="D93">
        <v>0.18380168269230701</v>
      </c>
      <c r="F93" s="1">
        <f t="shared" si="6"/>
        <v>0.53626341918057197</v>
      </c>
      <c r="I93" s="2"/>
      <c r="L93">
        <v>5.4207960969565496</v>
      </c>
      <c r="M93">
        <v>3.4976764344706299E-2</v>
      </c>
      <c r="N93">
        <f t="shared" si="5"/>
        <v>0.108908515679963</v>
      </c>
      <c r="Q93">
        <v>255.1</v>
      </c>
      <c r="R93">
        <f>'nm to eV'!$G$14/Q93</f>
        <v>4.860201506153234</v>
      </c>
      <c r="S93">
        <v>2567.7915459454998</v>
      </c>
      <c r="T93">
        <f t="shared" si="4"/>
        <v>0.18051387276994552</v>
      </c>
    </row>
    <row r="94" spans="3:20">
      <c r="C94">
        <v>5.5579645862552596</v>
      </c>
      <c r="D94">
        <v>0.19376602564102499</v>
      </c>
      <c r="F94" s="1">
        <f t="shared" si="6"/>
        <v>0.56533558294586583</v>
      </c>
      <c r="I94" s="2"/>
      <c r="L94">
        <v>5.4797103693951801</v>
      </c>
      <c r="M94">
        <v>3.0668044242964199E-2</v>
      </c>
      <c r="N94">
        <f t="shared" si="5"/>
        <v>9.5492285804137655E-2</v>
      </c>
      <c r="Q94">
        <v>255.8</v>
      </c>
      <c r="R94">
        <f>'nm to eV'!$G$14/Q94</f>
        <v>4.846901502031626</v>
      </c>
      <c r="S94">
        <v>2564.3145655037001</v>
      </c>
      <c r="T94">
        <f t="shared" si="4"/>
        <v>0.18026944358094626</v>
      </c>
    </row>
    <row r="95" spans="3:20">
      <c r="C95">
        <v>5.5943390603085499</v>
      </c>
      <c r="D95">
        <v>0.203655769230769</v>
      </c>
      <c r="F95" s="1">
        <f t="shared" si="6"/>
        <v>0.59419009414821211</v>
      </c>
      <c r="I95" s="2"/>
      <c r="L95">
        <v>5.5386246418338096</v>
      </c>
      <c r="M95">
        <v>3.0027558822434901E-2</v>
      </c>
      <c r="N95">
        <f t="shared" si="5"/>
        <v>9.349798136313639E-2</v>
      </c>
      <c r="Q95">
        <v>256.5</v>
      </c>
      <c r="R95">
        <f>'nm to eV'!$G$14/Q95</f>
        <v>4.8336740905251068</v>
      </c>
      <c r="S95">
        <v>2570.5042838079999</v>
      </c>
      <c r="T95">
        <f t="shared" si="4"/>
        <v>0.18070457626304751</v>
      </c>
    </row>
    <row r="96" spans="3:20">
      <c r="C96">
        <v>5.62465112201963</v>
      </c>
      <c r="D96">
        <v>0.212948717948717</v>
      </c>
      <c r="F96" s="1">
        <f t="shared" si="6"/>
        <v>0.62130338484696523</v>
      </c>
      <c r="I96" s="2"/>
      <c r="L96">
        <v>5.5975389142724303</v>
      </c>
      <c r="M96">
        <v>3.3317324846062403E-2</v>
      </c>
      <c r="N96">
        <f t="shared" si="5"/>
        <v>0.10374145417373304</v>
      </c>
      <c r="Q96">
        <v>257.2</v>
      </c>
      <c r="R96">
        <f>'nm to eV'!$G$14/Q96</f>
        <v>4.8205186789256995</v>
      </c>
      <c r="S96">
        <v>2586.3883851570999</v>
      </c>
      <c r="T96">
        <f t="shared" si="4"/>
        <v>0.1818212170022554</v>
      </c>
    </row>
    <row r="97" spans="3:20">
      <c r="C97">
        <v>5.6519319775595998</v>
      </c>
      <c r="D97">
        <v>0.22243349358974299</v>
      </c>
      <c r="F97" s="1">
        <f t="shared" si="6"/>
        <v>0.64897635356473249</v>
      </c>
      <c r="I97" s="2"/>
      <c r="L97">
        <v>5.6510973437620997</v>
      </c>
      <c r="M97">
        <v>3.9638074905224703E-2</v>
      </c>
      <c r="N97">
        <f t="shared" si="5"/>
        <v>0.12342262022280442</v>
      </c>
      <c r="Q97">
        <v>257.89999999999998</v>
      </c>
      <c r="R97">
        <f>'nm to eV'!$G$14/Q97</f>
        <v>4.8074346809604114</v>
      </c>
      <c r="S97">
        <v>2611.9894811725999</v>
      </c>
      <c r="T97">
        <f t="shared" si="4"/>
        <v>0.1836209553790758</v>
      </c>
    </row>
    <row r="98" spans="3:20">
      <c r="C98">
        <v>5.6761816269284697</v>
      </c>
      <c r="D98">
        <v>0.231598557692307</v>
      </c>
      <c r="F98" s="1">
        <f t="shared" si="6"/>
        <v>0.67571652558414685</v>
      </c>
      <c r="I98" s="2"/>
      <c r="L98">
        <v>5.6939440873538203</v>
      </c>
      <c r="M98">
        <v>4.7100238376152702E-2</v>
      </c>
      <c r="N98">
        <f t="shared" si="5"/>
        <v>0.14665784974176962</v>
      </c>
      <c r="Q98">
        <v>258.60000000000002</v>
      </c>
      <c r="R98">
        <f>'nm to eV'!$G$14/Q98</f>
        <v>4.7944215167041371</v>
      </c>
      <c r="S98">
        <v>2647.3267274182999</v>
      </c>
      <c r="T98">
        <f t="shared" si="4"/>
        <v>0.18610513801567208</v>
      </c>
    </row>
    <row r="99" spans="3:20">
      <c r="C99">
        <v>5.9065532959326701</v>
      </c>
      <c r="D99">
        <v>0.321650641025641</v>
      </c>
      <c r="F99" s="1">
        <f t="shared" si="6"/>
        <v>0.93845426228653628</v>
      </c>
      <c r="I99" s="2"/>
      <c r="L99">
        <v>5.7287570665220997</v>
      </c>
      <c r="M99">
        <v>5.4778438596068797E-2</v>
      </c>
      <c r="N99">
        <f t="shared" si="5"/>
        <v>0.17056576131424728</v>
      </c>
      <c r="Q99">
        <v>259.3</v>
      </c>
      <c r="R99">
        <f>'nm to eV'!$G$14/Q99</f>
        <v>4.7814786124939834</v>
      </c>
      <c r="S99">
        <v>2692.4167486770998</v>
      </c>
      <c r="T99">
        <f t="shared" si="4"/>
        <v>0.18927493362215622</v>
      </c>
    </row>
    <row r="100" spans="3:20">
      <c r="C100">
        <v>5.9550525946704003</v>
      </c>
      <c r="D100">
        <v>0.33200929487179398</v>
      </c>
      <c r="F100" s="1">
        <f t="shared" si="6"/>
        <v>0.96867687531312796</v>
      </c>
      <c r="I100" s="2"/>
      <c r="L100">
        <v>5.7582142027414198</v>
      </c>
      <c r="M100">
        <v>6.2453588885410902E-2</v>
      </c>
      <c r="N100">
        <f t="shared" si="5"/>
        <v>0.19446417619891052</v>
      </c>
      <c r="Q100">
        <v>260</v>
      </c>
      <c r="R100">
        <f>'nm to eV'!$G$14/Q100</f>
        <v>4.7686054008449617</v>
      </c>
      <c r="S100">
        <v>2747.2738951501001</v>
      </c>
      <c r="T100">
        <f t="shared" si="4"/>
        <v>0.19313135100719875</v>
      </c>
    </row>
    <row r="101" spans="3:20">
      <c r="C101">
        <v>6.0187079242636701</v>
      </c>
      <c r="D101">
        <v>0.33757808857808802</v>
      </c>
      <c r="F101" s="1">
        <f t="shared" si="6"/>
        <v>0.98492449780441804</v>
      </c>
      <c r="I101" s="2"/>
      <c r="L101">
        <v>5.78231549601177</v>
      </c>
      <c r="M101">
        <v>6.9482916375719295E-2</v>
      </c>
      <c r="N101">
        <f t="shared" si="5"/>
        <v>0.21635166743889744</v>
      </c>
      <c r="Q101">
        <v>260.7</v>
      </c>
      <c r="R101">
        <f>'nm to eV'!$G$14/Q101</f>
        <v>4.7558013203670502</v>
      </c>
      <c r="S101">
        <v>2811.9098643303</v>
      </c>
      <c r="T101">
        <f t="shared" si="4"/>
        <v>0.19767521249602552</v>
      </c>
    </row>
    <row r="102" spans="3:20">
      <c r="C102">
        <v>6.0853944600280503</v>
      </c>
      <c r="D102">
        <v>0.33521416083916</v>
      </c>
      <c r="F102" s="1">
        <f t="shared" si="6"/>
        <v>0.9780274555499382</v>
      </c>
      <c r="I102" s="2"/>
      <c r="L102">
        <v>5.8037388678076303</v>
      </c>
      <c r="M102">
        <v>7.6448195323974899E-2</v>
      </c>
      <c r="N102">
        <f t="shared" si="5"/>
        <v>0.2380397282347847</v>
      </c>
      <c r="Q102">
        <v>261.39999999999998</v>
      </c>
      <c r="R102">
        <f>'nm to eV'!$G$14/Q102</f>
        <v>4.7430658156835888</v>
      </c>
      <c r="S102">
        <v>2886.3327343203</v>
      </c>
      <c r="T102">
        <f t="shared" si="4"/>
        <v>0.2029070859733573</v>
      </c>
    </row>
    <row r="103" spans="3:20">
      <c r="C103">
        <v>6.1520809957924198</v>
      </c>
      <c r="D103">
        <v>0.32788986013985999</v>
      </c>
      <c r="F103" s="1">
        <f t="shared" si="6"/>
        <v>0.95665793118770193</v>
      </c>
      <c r="I103" s="2"/>
      <c r="L103">
        <v>5.8251622396035003</v>
      </c>
      <c r="M103">
        <v>8.3973899015193407E-2</v>
      </c>
      <c r="N103">
        <f t="shared" si="5"/>
        <v>0.26147280541654733</v>
      </c>
      <c r="Q103">
        <v>262.10000000000002</v>
      </c>
      <c r="R103">
        <f>'nm to eV'!$G$14/Q103</f>
        <v>4.7303983373509721</v>
      </c>
      <c r="S103">
        <v>2970.5454638522001</v>
      </c>
      <c r="T103">
        <f t="shared" si="4"/>
        <v>0.20882717943590268</v>
      </c>
    </row>
    <row r="104" spans="3:20">
      <c r="C104">
        <v>6.2187675315568001</v>
      </c>
      <c r="D104">
        <v>0.32110810023309999</v>
      </c>
      <c r="F104" s="1">
        <f t="shared" si="6"/>
        <v>0.93687133455599947</v>
      </c>
      <c r="I104" s="2"/>
      <c r="L104">
        <v>5.8465856113993597</v>
      </c>
      <c r="M104">
        <v>9.1899906094242798E-2</v>
      </c>
      <c r="N104">
        <f t="shared" si="5"/>
        <v>0.28615232287393599</v>
      </c>
      <c r="Q104">
        <v>262.8</v>
      </c>
      <c r="R104">
        <f>'nm to eV'!$G$14/Q104</f>
        <v>4.7177983417796421</v>
      </c>
      <c r="S104">
        <v>3064.5439221750999</v>
      </c>
      <c r="T104">
        <f t="shared" si="4"/>
        <v>0.21543520249488626</v>
      </c>
    </row>
    <row r="105" spans="3:20">
      <c r="F105" s="1"/>
      <c r="I105" s="2"/>
      <c r="L105">
        <v>5.8653310617207399</v>
      </c>
      <c r="M105">
        <v>9.9665791818159905E-2</v>
      </c>
      <c r="N105">
        <f t="shared" si="5"/>
        <v>0.31033326422107449</v>
      </c>
      <c r="Q105">
        <v>263.5</v>
      </c>
      <c r="R105">
        <f>'nm to eV'!$G$14/Q105</f>
        <v>4.7052652911563184</v>
      </c>
      <c r="S105">
        <v>3168.3145182914</v>
      </c>
      <c r="T105">
        <f t="shared" si="4"/>
        <v>0.22273019971308988</v>
      </c>
    </row>
    <row r="106" spans="3:20">
      <c r="F106" s="1"/>
      <c r="I106" s="2"/>
      <c r="L106">
        <v>5.88139859056764</v>
      </c>
      <c r="M106">
        <v>0.106284141163628</v>
      </c>
      <c r="N106">
        <f t="shared" si="5"/>
        <v>0.33094107677808349</v>
      </c>
      <c r="Q106">
        <v>264.2</v>
      </c>
      <c r="R106">
        <f>'nm to eV'!$G$14/Q106</f>
        <v>4.692798653367487</v>
      </c>
      <c r="S106">
        <v>3281.8315037502002</v>
      </c>
      <c r="T106">
        <f t="shared" si="4"/>
        <v>0.23071036099319581</v>
      </c>
    </row>
    <row r="107" spans="3:20">
      <c r="F107" s="1"/>
      <c r="I107" s="2"/>
      <c r="L107">
        <v>5.8974661194145401</v>
      </c>
      <c r="M107">
        <v>0.113436228359538</v>
      </c>
      <c r="N107">
        <f t="shared" si="5"/>
        <v>0.35321080970259616</v>
      </c>
      <c r="Q107">
        <v>264.89999999999998</v>
      </c>
      <c r="R107">
        <f>'nm to eV'!$G$14/Q107</f>
        <v>4.6803979019240849</v>
      </c>
      <c r="S107">
        <v>3405.0540263746002</v>
      </c>
      <c r="T107">
        <f t="shared" si="4"/>
        <v>0.23937281445696493</v>
      </c>
    </row>
    <row r="108" spans="3:20">
      <c r="F108" s="1"/>
      <c r="I108" s="2"/>
      <c r="L108">
        <v>5.9135336482614402</v>
      </c>
      <c r="M108">
        <v>0.121122053405889</v>
      </c>
      <c r="N108">
        <f t="shared" si="5"/>
        <v>0.37714246299460968</v>
      </c>
      <c r="Q108">
        <v>265.60000000000002</v>
      </c>
      <c r="R108">
        <f>'nm to eV'!$G$14/Q108</f>
        <v>4.6680625158873861</v>
      </c>
      <c r="S108">
        <v>3537.9230139637002</v>
      </c>
      <c r="T108">
        <f t="shared" si="4"/>
        <v>0.24871340737176043</v>
      </c>
    </row>
    <row r="109" spans="3:20">
      <c r="F109" s="1"/>
      <c r="I109" s="2"/>
      <c r="L109">
        <v>5.9296011771083403</v>
      </c>
      <c r="M109">
        <v>0.12870113088215199</v>
      </c>
      <c r="N109">
        <f t="shared" si="5"/>
        <v>0.40074173221312359</v>
      </c>
      <c r="Q109">
        <v>266.3</v>
      </c>
      <c r="R109">
        <f>'nm to eV'!$G$14/Q109</f>
        <v>4.6557919797960565</v>
      </c>
      <c r="S109">
        <v>3680.3579672286</v>
      </c>
      <c r="T109">
        <f t="shared" si="4"/>
        <v>0.25872648069628756</v>
      </c>
    </row>
    <row r="110" spans="3:20">
      <c r="F110" s="1"/>
      <c r="I110" s="2"/>
      <c r="L110">
        <v>5.9456687059552298</v>
      </c>
      <c r="M110">
        <v>0.13681394620885601</v>
      </c>
      <c r="N110">
        <f t="shared" si="5"/>
        <v>0.4260029217991384</v>
      </c>
      <c r="Q110">
        <v>267</v>
      </c>
      <c r="R110">
        <f>'nm to eV'!$G$14/Q110</f>
        <v>4.6435857835943439</v>
      </c>
      <c r="S110">
        <v>3832.2537400862998</v>
      </c>
      <c r="T110">
        <f t="shared" si="4"/>
        <v>0.26940464273760356</v>
      </c>
    </row>
    <row r="111" spans="3:20">
      <c r="F111" s="1"/>
      <c r="I111" s="2"/>
      <c r="L111">
        <v>5.9617362348021299</v>
      </c>
      <c r="M111">
        <v>0.144926761535559</v>
      </c>
      <c r="N111">
        <f t="shared" si="5"/>
        <v>0.45126411138514999</v>
      </c>
      <c r="Q111">
        <v>267.7</v>
      </c>
      <c r="R111">
        <f>'nm to eV'!$G$14/Q111</f>
        <v>4.6314434225614116</v>
      </c>
      <c r="S111">
        <v>3993.4773830398999</v>
      </c>
      <c r="T111">
        <f t="shared" si="4"/>
        <v>0.28073854724304781</v>
      </c>
    </row>
    <row r="112" spans="3:20">
      <c r="F112" s="1"/>
      <c r="I112" s="2"/>
      <c r="L112">
        <v>5.97780376364903</v>
      </c>
      <c r="M112">
        <v>0.153573314712704</v>
      </c>
      <c r="N112">
        <f t="shared" si="5"/>
        <v>0.47818722133866554</v>
      </c>
      <c r="Q112">
        <v>268.39999999999998</v>
      </c>
      <c r="R112">
        <f>'nm to eV'!$G$14/Q112</f>
        <v>4.6193643972417657</v>
      </c>
      <c r="S112">
        <v>4163.8651218243003</v>
      </c>
      <c r="T112">
        <f t="shared" si="4"/>
        <v>0.29271668100123832</v>
      </c>
    </row>
    <row r="113" spans="6:20">
      <c r="F113" s="1"/>
      <c r="I113" s="2"/>
      <c r="L113">
        <v>5.9938712924959301</v>
      </c>
      <c r="M113">
        <v>0.16243336303002501</v>
      </c>
      <c r="N113">
        <f t="shared" si="5"/>
        <v>0.5057750994391802</v>
      </c>
      <c r="Q113">
        <v>269.10000000000002</v>
      </c>
      <c r="R113">
        <f>'nm to eV'!$G$14/Q113</f>
        <v>4.607348213376774</v>
      </c>
      <c r="S113">
        <v>4343.2195389207</v>
      </c>
      <c r="T113">
        <f t="shared" si="4"/>
        <v>0.30532516570459683</v>
      </c>
    </row>
    <row r="114" spans="6:20">
      <c r="F114" s="1"/>
      <c r="I114" s="2"/>
      <c r="L114">
        <v>6.0099388213428302</v>
      </c>
      <c r="M114">
        <v>0.17150690648752301</v>
      </c>
      <c r="N114">
        <f t="shared" si="5"/>
        <v>0.53402774568669709</v>
      </c>
      <c r="Q114">
        <v>269.8</v>
      </c>
      <c r="R114">
        <f>'nm to eV'!$G$14/Q114</f>
        <v>4.5953943818372496</v>
      </c>
      <c r="S114">
        <v>4531.3070200585998</v>
      </c>
      <c r="T114">
        <f t="shared" si="4"/>
        <v>0.31854757844030224</v>
      </c>
    </row>
    <row r="115" spans="6:20">
      <c r="F115" s="1"/>
      <c r="I115" s="2"/>
      <c r="L115">
        <v>6.0260063501897303</v>
      </c>
      <c r="M115">
        <v>0.18090069265528499</v>
      </c>
      <c r="N115">
        <f t="shared" si="5"/>
        <v>0.56327754415471243</v>
      </c>
      <c r="Q115">
        <v>270.5</v>
      </c>
      <c r="R115">
        <f>'nm to eV'!$G$14/Q115</f>
        <v>4.583502418557079</v>
      </c>
      <c r="S115">
        <v>4727.8555215698998</v>
      </c>
      <c r="T115">
        <f t="shared" si="4"/>
        <v>0.33236479473691172</v>
      </c>
    </row>
    <row r="116" spans="6:20">
      <c r="F116" s="1"/>
      <c r="I116" s="2"/>
      <c r="L116">
        <v>6.0420738790366197</v>
      </c>
      <c r="M116">
        <v>0.19029447882304701</v>
      </c>
      <c r="N116">
        <f t="shared" si="5"/>
        <v>0.59252734262272788</v>
      </c>
      <c r="Q116">
        <v>271.2</v>
      </c>
      <c r="R116">
        <f>'nm to eV'!$G$14/Q116</f>
        <v>4.5716718444678834</v>
      </c>
      <c r="S116">
        <v>4932.5527075696</v>
      </c>
      <c r="T116">
        <f t="shared" si="4"/>
        <v>0.34675485760952313</v>
      </c>
    </row>
    <row r="117" spans="6:20">
      <c r="F117" s="1"/>
      <c r="I117" s="2"/>
      <c r="L117">
        <v>6.0581414078835198</v>
      </c>
      <c r="M117">
        <v>0.19990176013098601</v>
      </c>
      <c r="N117">
        <f t="shared" si="5"/>
        <v>0.62244190923774556</v>
      </c>
      <c r="Q117">
        <v>271.89999999999998</v>
      </c>
      <c r="R117">
        <f>'nm to eV'!$G$14/Q117</f>
        <v>4.559902185434682</v>
      </c>
      <c r="S117">
        <v>5145.0444985494996</v>
      </c>
      <c r="T117">
        <f t="shared" si="4"/>
        <v>0.36169287552697038</v>
      </c>
    </row>
    <row r="118" spans="6:20">
      <c r="F118" s="1"/>
      <c r="I118" s="2"/>
      <c r="L118">
        <v>6.0742089367304199</v>
      </c>
      <c r="M118">
        <v>0.20950904143892499</v>
      </c>
      <c r="N118">
        <f t="shared" si="5"/>
        <v>0.65235647585276313</v>
      </c>
      <c r="Q118">
        <v>272.60000000000002</v>
      </c>
      <c r="R118">
        <f>'nm to eV'!$G$14/Q118</f>
        <v>4.5481929721925525</v>
      </c>
      <c r="S118">
        <v>5364.9340652254004</v>
      </c>
      <c r="T118">
        <f t="shared" si="4"/>
        <v>0.37715095168001589</v>
      </c>
    </row>
    <row r="119" spans="6:20">
      <c r="F119" s="1"/>
      <c r="I119" s="2"/>
      <c r="L119">
        <v>6.0902764655773201</v>
      </c>
      <c r="M119">
        <v>0.21879608003659901</v>
      </c>
      <c r="N119">
        <f t="shared" si="5"/>
        <v>0.68127389024727902</v>
      </c>
      <c r="Q119">
        <v>273.3</v>
      </c>
      <c r="R119">
        <f>'nm to eV'!$G$14/Q119</f>
        <v>4.5365437402842659</v>
      </c>
      <c r="S119">
        <v>5591.7812935067996</v>
      </c>
      <c r="T119">
        <f t="shared" si="4"/>
        <v>0.39309814636911017</v>
      </c>
    </row>
    <row r="120" spans="6:20">
      <c r="F120" s="1"/>
      <c r="I120" s="2"/>
      <c r="L120">
        <v>6.1063439944242202</v>
      </c>
      <c r="M120">
        <v>0.22840336134453701</v>
      </c>
      <c r="N120">
        <f t="shared" si="5"/>
        <v>0.71118845686229359</v>
      </c>
      <c r="Q120">
        <v>274</v>
      </c>
      <c r="R120">
        <f>'nm to eV'!$G$14/Q120</f>
        <v>4.5249540299988684</v>
      </c>
      <c r="S120">
        <v>5825.1027383976998</v>
      </c>
      <c r="T120">
        <f t="shared" si="4"/>
        <v>0.4095004737636524</v>
      </c>
    </row>
    <row r="121" spans="6:20">
      <c r="F121" s="1"/>
      <c r="I121" s="2"/>
      <c r="L121">
        <v>6.1224115232711203</v>
      </c>
      <c r="M121">
        <v>0.23801064265247601</v>
      </c>
      <c r="N121">
        <f t="shared" si="5"/>
        <v>0.74110302347731127</v>
      </c>
      <c r="Q121">
        <v>274.7</v>
      </c>
      <c r="R121">
        <f>'nm to eV'!$G$14/Q121</f>
        <v>4.5134233863112119</v>
      </c>
      <c r="S121">
        <v>6064.3720766101997</v>
      </c>
      <c r="T121">
        <f t="shared" si="4"/>
        <v>0.4263209337203957</v>
      </c>
    </row>
    <row r="122" spans="6:20">
      <c r="F122" s="1"/>
      <c r="I122" s="2"/>
      <c r="L122">
        <v>6.1384790521180204</v>
      </c>
      <c r="M122">
        <v>0.24708418610997401</v>
      </c>
      <c r="N122">
        <f t="shared" si="5"/>
        <v>0.76935566972482805</v>
      </c>
      <c r="Q122">
        <v>275.39999999999998</v>
      </c>
      <c r="R122">
        <f>'nm to eV'!$G$14/Q122</f>
        <v>4.5019513588224038</v>
      </c>
      <c r="S122">
        <v>6309.0210598010999</v>
      </c>
      <c r="T122">
        <f t="shared" si="4"/>
        <v>0.44351957879528531</v>
      </c>
    </row>
    <row r="123" spans="6:20">
      <c r="F123" s="1"/>
      <c r="I123" s="2"/>
      <c r="L123">
        <v>6.1545465809649098</v>
      </c>
      <c r="M123">
        <v>0.25615772956747102</v>
      </c>
      <c r="N123">
        <f t="shared" si="5"/>
        <v>0.79760831597234183</v>
      </c>
      <c r="Q123">
        <v>276.10000000000002</v>
      </c>
      <c r="R123">
        <f>'nm to eV'!$G$14/Q123</f>
        <v>4.4905375017011586</v>
      </c>
      <c r="S123">
        <v>6558.4409627344003</v>
      </c>
      <c r="T123">
        <f t="shared" si="4"/>
        <v>0.46105361604822576</v>
      </c>
    </row>
    <row r="124" spans="6:20">
      <c r="F124" s="1"/>
      <c r="I124" s="2"/>
      <c r="L124">
        <v>6.1706141098118099</v>
      </c>
      <c r="M124">
        <v>0.26501777788479203</v>
      </c>
      <c r="N124">
        <f t="shared" si="5"/>
        <v>0.82519619407285649</v>
      </c>
      <c r="Q124">
        <v>276.8</v>
      </c>
      <c r="R124">
        <f>'nm to eV'!$G$14/Q124</f>
        <v>4.4791813736260471</v>
      </c>
      <c r="S124">
        <v>6811.9845134384004</v>
      </c>
      <c r="T124">
        <f t="shared" si="4"/>
        <v>0.47887754273171734</v>
      </c>
    </row>
    <row r="125" spans="6:20">
      <c r="F125" s="1"/>
      <c r="I125" s="2"/>
      <c r="L125">
        <v>6.18668163865871</v>
      </c>
      <c r="M125">
        <v>0.27334408835167301</v>
      </c>
      <c r="N125">
        <f t="shared" si="5"/>
        <v>0.85112215180587336</v>
      </c>
      <c r="Q125">
        <v>277.5</v>
      </c>
      <c r="R125">
        <f>'nm to eV'!$G$14/Q125</f>
        <v>4.4678825377286122</v>
      </c>
      <c r="S125">
        <v>7068.9682856407999</v>
      </c>
      <c r="T125">
        <f t="shared" si="4"/>
        <v>0.49694331447729861</v>
      </c>
    </row>
    <row r="126" spans="6:20">
      <c r="F126" s="1"/>
      <c r="I126" s="2"/>
      <c r="L126">
        <v>6.2027491675056101</v>
      </c>
      <c r="M126">
        <v>0.281456903678376</v>
      </c>
      <c r="N126">
        <f t="shared" si="5"/>
        <v>0.87638334139188501</v>
      </c>
      <c r="Q126">
        <v>278.2</v>
      </c>
      <c r="R126">
        <f>'nm to eV'!$G$14/Q126</f>
        <v>4.4566405615373474</v>
      </c>
      <c r="S126">
        <v>7328.6755275271998</v>
      </c>
      <c r="T126">
        <f t="shared" si="4"/>
        <v>0.51520054415520566</v>
      </c>
    </row>
    <row r="127" spans="6:20">
      <c r="F127" s="1"/>
      <c r="I127" s="2"/>
      <c r="L127">
        <v>6.2188166963525102</v>
      </c>
      <c r="M127">
        <v>0.28882248601446298</v>
      </c>
      <c r="N127">
        <f t="shared" si="5"/>
        <v>0.89931784246339974</v>
      </c>
      <c r="Q127">
        <v>278.89999999999998</v>
      </c>
      <c r="R127">
        <f>'nm to eV'!$G$14/Q127</f>
        <v>4.4454550169225167</v>
      </c>
      <c r="S127">
        <v>7590.3593952290003</v>
      </c>
      <c r="T127">
        <f t="shared" si="4"/>
        <v>0.53359672918621315</v>
      </c>
    </row>
    <row r="128" spans="6:20">
      <c r="F128" s="1"/>
      <c r="I128" s="2"/>
      <c r="L128">
        <v>6.2348842251994103</v>
      </c>
      <c r="M128">
        <v>0.29565433050010798</v>
      </c>
      <c r="N128">
        <f t="shared" si="5"/>
        <v>0.92059042316741069</v>
      </c>
      <c r="Q128">
        <v>279.60000000000002</v>
      </c>
      <c r="R128">
        <f>'nm to eV'!$G$14/Q128</f>
        <v>4.4343254800418093</v>
      </c>
      <c r="S128">
        <v>7853.2465544705001</v>
      </c>
      <c r="T128">
        <f t="shared" si="4"/>
        <v>0.552077504734798</v>
      </c>
    </row>
    <row r="129" spans="6:20">
      <c r="F129" s="1"/>
      <c r="I129" s="2"/>
      <c r="L129">
        <v>6.2536296755207896</v>
      </c>
      <c r="M129">
        <v>0.30293985215862801</v>
      </c>
      <c r="N129">
        <f t="shared" si="5"/>
        <v>0.94327563618379784</v>
      </c>
      <c r="Q129">
        <v>280.3</v>
      </c>
      <c r="R129">
        <f>'nm to eV'!$G$14/Q129</f>
        <v>4.423251531286799</v>
      </c>
      <c r="S129">
        <v>8116.5411095305999</v>
      </c>
      <c r="T129">
        <f t="shared" si="4"/>
        <v>0.57058691991228183</v>
      </c>
    </row>
    <row r="130" spans="6:20">
      <c r="F130" s="1"/>
      <c r="I130" s="2"/>
      <c r="L130">
        <v>6.2777309687911398</v>
      </c>
      <c r="M130">
        <v>0.31057764079843903</v>
      </c>
      <c r="N130">
        <f t="shared" si="5"/>
        <v>0.96705771664273543</v>
      </c>
      <c r="Q130">
        <v>281</v>
      </c>
      <c r="R130">
        <f>'nm to eV'!$G$14/Q130</f>
        <v>4.412232755230213</v>
      </c>
      <c r="S130">
        <v>8379.4288151306991</v>
      </c>
      <c r="T130">
        <f t="shared" si="4"/>
        <v>0.58906773386947764</v>
      </c>
    </row>
    <row r="131" spans="6:20">
      <c r="F131" s="1"/>
      <c r="I131" s="2"/>
      <c r="L131">
        <v>6.3125439479594201</v>
      </c>
      <c r="M131">
        <v>0.31807132021863099</v>
      </c>
      <c r="N131">
        <f t="shared" si="5"/>
        <v>0.99039107860244768</v>
      </c>
      <c r="Q131">
        <v>281.7</v>
      </c>
      <c r="R131">
        <f>'nm to eV'!$G$14/Q131</f>
        <v>4.401268740573979</v>
      </c>
      <c r="S131">
        <v>8641.0815240683005</v>
      </c>
      <c r="T131">
        <f t="shared" si="4"/>
        <v>0.60746172846208868</v>
      </c>
    </row>
    <row r="132" spans="6:20">
      <c r="F132" s="1"/>
      <c r="I132" s="2"/>
      <c r="L132">
        <v>6.3634244559745898</v>
      </c>
      <c r="M132">
        <v>0.32115729542663601</v>
      </c>
      <c r="N132">
        <f t="shared" si="5"/>
        <v>1</v>
      </c>
      <c r="Q132">
        <v>282.39999999999998</v>
      </c>
      <c r="R132">
        <f>'nm to eV'!$G$14/Q132</f>
        <v>4.3903590800980528</v>
      </c>
      <c r="S132">
        <v>8900.6618213741003</v>
      </c>
      <c r="T132">
        <f t="shared" si="4"/>
        <v>0.62571003402857106</v>
      </c>
    </row>
    <row r="133" spans="6:20">
      <c r="F133" s="1"/>
      <c r="I133" s="2"/>
      <c r="L133">
        <v>6.40894912104081</v>
      </c>
      <c r="M133">
        <v>0.315722873676691</v>
      </c>
      <c r="N133">
        <f t="shared" si="5"/>
        <v>0.9830786289854454</v>
      </c>
      <c r="Q133">
        <v>283.10000000000002</v>
      </c>
      <c r="R133">
        <f>'nm to eV'!$G$14/Q133</f>
        <v>4.3795033706099957</v>
      </c>
      <c r="S133">
        <v>9157.3277944815</v>
      </c>
      <c r="T133">
        <f t="shared" ref="T133:T196" si="7">S133/LARGE($S$5:$S$300,1)</f>
        <v>0.64375346472957196</v>
      </c>
    </row>
    <row r="134" spans="6:20">
      <c r="F134" s="1"/>
      <c r="I134" s="2"/>
      <c r="L134">
        <v>6.4357283357856403</v>
      </c>
      <c r="M134">
        <v>0.30822385687799397</v>
      </c>
      <c r="N134">
        <f t="shared" ref="N134:N183" si="8">M134/LARGE($M$5:$M$1000,1)</f>
        <v>0.95972864782205602</v>
      </c>
      <c r="Q134">
        <v>283.8</v>
      </c>
      <c r="R134">
        <f>'nm to eV'!$G$14/Q134</f>
        <v>4.3687012128953135</v>
      </c>
      <c r="S134">
        <v>9410.2378883334004</v>
      </c>
      <c r="T134">
        <f t="shared" si="7"/>
        <v>0.66153285985839516</v>
      </c>
    </row>
    <row r="135" spans="6:20">
      <c r="F135" s="1"/>
      <c r="I135" s="2"/>
      <c r="L135">
        <v>6.4571517075814997</v>
      </c>
      <c r="M135">
        <v>0.300858274541908</v>
      </c>
      <c r="N135">
        <f t="shared" si="8"/>
        <v>0.9367941467505444</v>
      </c>
      <c r="Q135">
        <v>284.5</v>
      </c>
      <c r="R135">
        <f>'nm to eV'!$G$14/Q135</f>
        <v>4.3579522116685059</v>
      </c>
      <c r="S135">
        <v>9658.5557944973007</v>
      </c>
      <c r="T135">
        <f t="shared" si="7"/>
        <v>0.67898942754222735</v>
      </c>
    </row>
    <row r="136" spans="6:20">
      <c r="F136" s="1"/>
      <c r="I136" s="2"/>
      <c r="L136">
        <v>6.4758971579028799</v>
      </c>
      <c r="M136">
        <v>0.29213166068719698</v>
      </c>
      <c r="N136">
        <f t="shared" si="8"/>
        <v>0.90962174874190416</v>
      </c>
      <c r="Q136">
        <v>285.2</v>
      </c>
      <c r="R136">
        <f>'nm to eV'!$G$14/Q136</f>
        <v>4.3472559755248597</v>
      </c>
      <c r="S136">
        <v>9901.4553241668</v>
      </c>
      <c r="T136">
        <f t="shared" si="7"/>
        <v>0.69606508731058847</v>
      </c>
    </row>
    <row r="137" spans="6:20">
      <c r="F137" s="1"/>
      <c r="I137" s="2"/>
      <c r="L137">
        <v>6.49196468674978</v>
      </c>
      <c r="M137">
        <v>0.28476607835111101</v>
      </c>
      <c r="N137">
        <f t="shared" si="8"/>
        <v>0.88668724767039242</v>
      </c>
      <c r="Q137">
        <v>285.89999999999998</v>
      </c>
      <c r="R137">
        <f>'nm to eV'!$G$14/Q137</f>
        <v>4.336612116892935</v>
      </c>
      <c r="S137">
        <v>10138.125216364901</v>
      </c>
      <c r="T137">
        <f t="shared" si="7"/>
        <v>0.71270280810851783</v>
      </c>
    </row>
    <row r="138" spans="6:20">
      <c r="F138" s="1"/>
      <c r="I138" s="2"/>
      <c r="L138">
        <v>6.5080322155966801</v>
      </c>
      <c r="M138">
        <v>0.27590603003379</v>
      </c>
      <c r="N138">
        <f t="shared" si="8"/>
        <v>0.85909936956987776</v>
      </c>
      <c r="Q138">
        <v>286.60000000000002</v>
      </c>
      <c r="R138">
        <f>'nm to eV'!$G$14/Q138</f>
        <v>4.3260202519877522</v>
      </c>
      <c r="S138">
        <v>10367.7738346719</v>
      </c>
      <c r="T138">
        <f t="shared" si="7"/>
        <v>0.72884693847311843</v>
      </c>
    </row>
    <row r="139" spans="6:20">
      <c r="F139" s="1"/>
      <c r="I139" s="2"/>
      <c r="L139">
        <v>6.5240997444435802</v>
      </c>
      <c r="M139">
        <v>0.26651224386602701</v>
      </c>
      <c r="N139">
        <f t="shared" si="8"/>
        <v>0.82984957110185931</v>
      </c>
      <c r="Q139">
        <v>287.3</v>
      </c>
      <c r="R139">
        <f>'nm to eV'!$G$14/Q139</f>
        <v>4.315480000764671</v>
      </c>
      <c r="S139">
        <v>10589.6337083249</v>
      </c>
      <c r="T139">
        <f t="shared" si="7"/>
        <v>0.74444352576954065</v>
      </c>
    </row>
    <row r="140" spans="6:20">
      <c r="F140" s="1"/>
      <c r="I140" s="2"/>
      <c r="L140">
        <v>6.5374893518159896</v>
      </c>
      <c r="M140">
        <v>0.25850617610941201</v>
      </c>
      <c r="N140">
        <f t="shared" si="8"/>
        <v>0.80492076558934722</v>
      </c>
      <c r="Q140">
        <v>288</v>
      </c>
      <c r="R140">
        <f>'nm to eV'!$G$14/Q140</f>
        <v>4.3049909868739231</v>
      </c>
      <c r="S140">
        <v>10802.965876520801</v>
      </c>
      <c r="T140">
        <f t="shared" si="7"/>
        <v>0.75944062159231374</v>
      </c>
    </row>
    <row r="141" spans="6:20">
      <c r="F141" s="1"/>
      <c r="I141" s="2"/>
      <c r="L141">
        <v>6.5482010377139304</v>
      </c>
      <c r="M141">
        <v>0.25130071512845797</v>
      </c>
      <c r="N141">
        <f t="shared" si="8"/>
        <v>0.78248484062808465</v>
      </c>
      <c r="Q141">
        <v>288.7</v>
      </c>
      <c r="R141">
        <f>'nm to eV'!$G$14/Q141</f>
        <v>4.2945528376158295</v>
      </c>
      <c r="S141">
        <v>11007.0639981284</v>
      </c>
      <c r="T141">
        <f t="shared" si="7"/>
        <v>0.77378857067510942</v>
      </c>
    </row>
    <row r="142" spans="6:20">
      <c r="F142" s="1"/>
      <c r="I142" s="2"/>
      <c r="L142">
        <v>6.5589127236118596</v>
      </c>
      <c r="M142">
        <v>0.24409525414750399</v>
      </c>
      <c r="N142">
        <f t="shared" si="8"/>
        <v>0.7600489156668222</v>
      </c>
      <c r="Q142">
        <v>289.39999999999998</v>
      </c>
      <c r="R142">
        <f>'nm to eV'!$G$14/Q142</f>
        <v>4.2841651838966479</v>
      </c>
      <c r="S142">
        <v>11201.258192720599</v>
      </c>
      <c r="T142">
        <f t="shared" si="7"/>
        <v>0.78744028091250351</v>
      </c>
    </row>
    <row r="143" spans="6:20">
      <c r="F143" s="1"/>
      <c r="I143" s="2"/>
      <c r="L143">
        <v>6.5696244095097898</v>
      </c>
      <c r="M143">
        <v>0.23688979316655001</v>
      </c>
      <c r="N143">
        <f t="shared" si="8"/>
        <v>0.73761299070555986</v>
      </c>
      <c r="Q143">
        <v>290.10000000000002</v>
      </c>
      <c r="R143">
        <f>'nm to eV'!$G$14/Q143</f>
        <v>4.2738276601850735</v>
      </c>
      <c r="S143">
        <v>11384.9185828024</v>
      </c>
      <c r="T143">
        <f t="shared" si="7"/>
        <v>0.80035147237602133</v>
      </c>
    </row>
    <row r="144" spans="6:20">
      <c r="F144" s="1"/>
      <c r="I144" s="2"/>
      <c r="L144">
        <v>6.5803360954077199</v>
      </c>
      <c r="M144">
        <v>0.229684332185596</v>
      </c>
      <c r="N144">
        <f t="shared" si="8"/>
        <v>0.7151770657442974</v>
      </c>
      <c r="Q144">
        <v>290.8</v>
      </c>
      <c r="R144">
        <f>'nm to eV'!$G$14/Q144</f>
        <v>4.2635399044693596</v>
      </c>
      <c r="S144">
        <v>11557.4585112694</v>
      </c>
      <c r="T144">
        <f t="shared" si="7"/>
        <v>0.81248090349912261</v>
      </c>
    </row>
    <row r="145" spans="6:20">
      <c r="F145" s="1"/>
      <c r="I145" s="2"/>
      <c r="L145">
        <v>6.5910477813056598</v>
      </c>
      <c r="M145">
        <v>0.22199850713924499</v>
      </c>
      <c r="N145">
        <f t="shared" si="8"/>
        <v>0.69124541245228388</v>
      </c>
      <c r="Q145">
        <v>291.5</v>
      </c>
      <c r="R145">
        <f>'nm to eV'!$G$14/Q145</f>
        <v>4.2533015582150595</v>
      </c>
      <c r="S145">
        <v>11718.337412422799</v>
      </c>
      <c r="T145">
        <f t="shared" si="7"/>
        <v>0.82379057290746238</v>
      </c>
    </row>
    <row r="146" spans="6:20">
      <c r="F146" s="1"/>
      <c r="I146" s="2"/>
      <c r="L146">
        <v>6.60175946720359</v>
      </c>
      <c r="M146">
        <v>0.21415256073776201</v>
      </c>
      <c r="N146">
        <f t="shared" si="8"/>
        <v>0.66681518305002119</v>
      </c>
      <c r="Q146">
        <v>292.2</v>
      </c>
      <c r="R146">
        <f>'nm to eV'!$G$14/Q146</f>
        <v>4.243112266323374</v>
      </c>
      <c r="S146">
        <v>11867.063319221999</v>
      </c>
      <c r="T146">
        <f t="shared" si="7"/>
        <v>0.83424589567692031</v>
      </c>
    </row>
    <row r="147" spans="6:20">
      <c r="F147" s="1"/>
      <c r="I147" s="2"/>
      <c r="L147">
        <v>6.6124711531015201</v>
      </c>
      <c r="M147">
        <v>0.20614649298114601</v>
      </c>
      <c r="N147">
        <f t="shared" si="8"/>
        <v>0.64188637753750588</v>
      </c>
      <c r="Q147">
        <v>292.89999999999998</v>
      </c>
      <c r="R147">
        <f>'nm to eV'!$G$14/Q147</f>
        <v>4.2329716770900987</v>
      </c>
      <c r="S147">
        <v>12003.194993822201</v>
      </c>
      <c r="T147">
        <f t="shared" si="7"/>
        <v>0.84381585310883944</v>
      </c>
    </row>
    <row r="148" spans="6:20">
      <c r="F148" s="1"/>
      <c r="I148" s="2"/>
      <c r="L148">
        <v>6.6231828389994503</v>
      </c>
      <c r="M148">
        <v>0.198460667934795</v>
      </c>
      <c r="N148">
        <f t="shared" si="8"/>
        <v>0.61795472424549236</v>
      </c>
      <c r="Q148">
        <v>293.60000000000002</v>
      </c>
      <c r="R148">
        <f>'nm to eV'!$G$14/Q148</f>
        <v>4.2228794421651559</v>
      </c>
      <c r="S148">
        <v>12126.3436727521</v>
      </c>
      <c r="T148">
        <f t="shared" si="7"/>
        <v>0.85247311541474569</v>
      </c>
    </row>
    <row r="149" spans="6:20">
      <c r="F149" s="1"/>
      <c r="I149" s="2"/>
      <c r="L149">
        <v>6.6338945248973804</v>
      </c>
      <c r="M149">
        <v>0.19061472153331199</v>
      </c>
      <c r="N149">
        <f t="shared" si="8"/>
        <v>0.59352449484322956</v>
      </c>
      <c r="Q149">
        <v>294.3</v>
      </c>
      <c r="R149">
        <f>'nm to eV'!$G$14/Q149</f>
        <v>4.2128352165127074</v>
      </c>
      <c r="S149">
        <v>12236.174422305099</v>
      </c>
      <c r="T149">
        <f t="shared" si="7"/>
        <v>0.86019413699936098</v>
      </c>
    </row>
    <row r="150" spans="6:20">
      <c r="F150" s="1"/>
      <c r="I150" s="2"/>
      <c r="L150">
        <v>6.6446062107953203</v>
      </c>
      <c r="M150">
        <v>0.18260865377669599</v>
      </c>
      <c r="N150">
        <f t="shared" si="8"/>
        <v>0.56859568933071436</v>
      </c>
      <c r="Q150">
        <v>295</v>
      </c>
      <c r="R150">
        <f>'nm to eV'!$G$14/Q150</f>
        <v>4.2028386583718298</v>
      </c>
      <c r="S150">
        <v>12332.407103772101</v>
      </c>
      <c r="T150">
        <f t="shared" si="7"/>
        <v>0.86695922431576489</v>
      </c>
    </row>
    <row r="151" spans="6:20">
      <c r="F151" s="1"/>
      <c r="I151" s="2"/>
      <c r="L151">
        <v>6.6553178966932496</v>
      </c>
      <c r="M151">
        <v>0.174602586020081</v>
      </c>
      <c r="N151">
        <f t="shared" si="8"/>
        <v>0.54366688381820227</v>
      </c>
      <c r="Q151">
        <v>295.7</v>
      </c>
      <c r="R151">
        <f>'nm to eV'!$G$14/Q151</f>
        <v>4.1928894292177548</v>
      </c>
      <c r="S151">
        <v>12414.8169520175</v>
      </c>
      <c r="T151">
        <f t="shared" si="7"/>
        <v>0.87275257653886473</v>
      </c>
    </row>
    <row r="152" spans="6:20">
      <c r="F152" s="1"/>
      <c r="I152" s="2"/>
      <c r="L152">
        <v>6.6660295825911797</v>
      </c>
      <c r="M152">
        <v>0.167076882328862</v>
      </c>
      <c r="N152">
        <f t="shared" si="8"/>
        <v>0.52023380663643815</v>
      </c>
      <c r="Q152">
        <v>296.39999999999998</v>
      </c>
      <c r="R152">
        <f>'nm to eV'!$G$14/Q152</f>
        <v>4.1829871937236502</v>
      </c>
      <c r="S152">
        <v>12483.2347745361</v>
      </c>
      <c r="T152">
        <f t="shared" si="7"/>
        <v>0.87756229955895193</v>
      </c>
    </row>
    <row r="153" spans="6:20">
      <c r="F153" s="1"/>
      <c r="I153" s="2"/>
      <c r="L153">
        <v>6.6767412684891099</v>
      </c>
      <c r="M153">
        <v>0.159230935927379</v>
      </c>
      <c r="N153">
        <f t="shared" si="8"/>
        <v>0.49580357723417534</v>
      </c>
      <c r="Q153">
        <v>297.10000000000002</v>
      </c>
      <c r="R153">
        <f>'nm to eV'!$G$14/Q153</f>
        <v>4.1731316197229544</v>
      </c>
      <c r="S153">
        <v>12537.546781508599</v>
      </c>
      <c r="T153">
        <f t="shared" si="7"/>
        <v>0.88138039403472612</v>
      </c>
    </row>
    <row r="154" spans="6:20">
      <c r="F154" s="1"/>
      <c r="I154" s="2"/>
      <c r="L154">
        <v>6.6874529543870498</v>
      </c>
      <c r="M154">
        <v>0.15154511088102801</v>
      </c>
      <c r="N154">
        <f t="shared" si="8"/>
        <v>0.47187192394216193</v>
      </c>
      <c r="Q154">
        <v>297.8</v>
      </c>
      <c r="R154">
        <f>'nm to eV'!$G$14/Q154</f>
        <v>4.1633223781722295</v>
      </c>
      <c r="S154">
        <v>12577.6940604635</v>
      </c>
      <c r="T154">
        <f t="shared" si="7"/>
        <v>0.88420271846241094</v>
      </c>
    </row>
    <row r="155" spans="6:20">
      <c r="F155" s="1"/>
      <c r="I155" s="2"/>
      <c r="L155">
        <v>6.6981646402849799</v>
      </c>
      <c r="M155">
        <v>0.143859285834677</v>
      </c>
      <c r="N155">
        <f t="shared" si="8"/>
        <v>0.44794027065014841</v>
      </c>
      <c r="Q155">
        <v>298.5</v>
      </c>
      <c r="R155">
        <f>'nm to eV'!$G$14/Q155</f>
        <v>4.1535591431145393</v>
      </c>
      <c r="S155">
        <v>12603.671711934099</v>
      </c>
      <c r="T155">
        <f t="shared" si="7"/>
        <v>0.88602892841307068</v>
      </c>
    </row>
    <row r="156" spans="6:20">
      <c r="F156" s="1"/>
      <c r="I156" s="2"/>
      <c r="L156">
        <v>6.7088763261829101</v>
      </c>
      <c r="M156">
        <v>0.13665382485372299</v>
      </c>
      <c r="N156">
        <f t="shared" si="8"/>
        <v>0.4255043456888859</v>
      </c>
      <c r="Q156">
        <v>299.2</v>
      </c>
      <c r="R156">
        <f>'nm to eV'!$G$14/Q156</f>
        <v>4.1438415916433486</v>
      </c>
      <c r="S156">
        <v>12615.5276649632</v>
      </c>
      <c r="T156">
        <f t="shared" si="7"/>
        <v>0.88686239326345573</v>
      </c>
    </row>
    <row r="157" spans="6:20">
      <c r="F157" s="1"/>
      <c r="I157" s="2"/>
      <c r="L157">
        <v>6.7195880120808402</v>
      </c>
      <c r="M157">
        <v>0.129608485227902</v>
      </c>
      <c r="N157">
        <f t="shared" si="8"/>
        <v>0.40356699683787589</v>
      </c>
      <c r="Q157">
        <v>299.89999999999998</v>
      </c>
      <c r="R157">
        <f>'nm to eV'!$G$14/Q157</f>
        <v>4.1341694038669221</v>
      </c>
      <c r="S157">
        <v>12613.3611934317</v>
      </c>
      <c r="T157">
        <f t="shared" si="7"/>
        <v>0.88671009189498429</v>
      </c>
    </row>
    <row r="158" spans="6:20">
      <c r="F158" s="1"/>
      <c r="I158" s="2"/>
      <c r="L158">
        <v>6.7302996979787801</v>
      </c>
      <c r="M158">
        <v>0.12256314560208</v>
      </c>
      <c r="N158">
        <f t="shared" si="8"/>
        <v>0.38162964798686277</v>
      </c>
      <c r="Q158">
        <v>300.60000000000002</v>
      </c>
      <c r="R158">
        <f>'nm to eV'!$G$14/Q158</f>
        <v>4.12454226287322</v>
      </c>
      <c r="S158">
        <v>12597.3211559795</v>
      </c>
      <c r="T158">
        <f t="shared" si="7"/>
        <v>0.88558248896146607</v>
      </c>
    </row>
    <row r="159" spans="6:20">
      <c r="F159" s="1"/>
      <c r="I159" s="2"/>
      <c r="L159">
        <v>6.7410113838767103</v>
      </c>
      <c r="M159">
        <v>0.11551780597625801</v>
      </c>
      <c r="N159">
        <f t="shared" si="8"/>
        <v>0.35969229913584966</v>
      </c>
      <c r="Q159">
        <v>301.3</v>
      </c>
      <c r="R159">
        <f>'nm to eV'!$G$14/Q159</f>
        <v>4.1149598546952868</v>
      </c>
      <c r="S159">
        <v>12567.6039837389</v>
      </c>
      <c r="T159">
        <f t="shared" si="7"/>
        <v>0.88349339342822764</v>
      </c>
    </row>
    <row r="160" spans="6:20">
      <c r="F160" s="1"/>
      <c r="I160" s="2"/>
      <c r="L160">
        <v>6.7544009912491196</v>
      </c>
      <c r="M160">
        <v>0.10735161686451</v>
      </c>
      <c r="N160">
        <f t="shared" si="8"/>
        <v>0.33426491751308512</v>
      </c>
      <c r="Q160">
        <v>302</v>
      </c>
      <c r="R160">
        <f>'nm to eV'!$G$14/Q160</f>
        <v>4.1054218682771193</v>
      </c>
      <c r="S160">
        <v>12524.451441221299</v>
      </c>
      <c r="T160">
        <f t="shared" si="7"/>
        <v>0.88045980116408074</v>
      </c>
    </row>
    <row r="161" spans="12:20">
      <c r="L161">
        <v>6.7704685200960197</v>
      </c>
      <c r="M161">
        <v>9.7744335556572207E-2</v>
      </c>
      <c r="N161">
        <f t="shared" si="8"/>
        <v>0.30435035089807128</v>
      </c>
      <c r="Q161">
        <v>302.7</v>
      </c>
      <c r="R161">
        <f>'nm to eV'!$G$14/Q161</f>
        <v>4.0959279954400065</v>
      </c>
      <c r="S161">
        <v>12468.148186492999</v>
      </c>
      <c r="T161">
        <f t="shared" si="7"/>
        <v>0.87650172342346111</v>
      </c>
    </row>
    <row r="162" spans="12:20">
      <c r="L162">
        <v>6.7865360489429198</v>
      </c>
      <c r="M162">
        <v>8.8670792099074497E-2</v>
      </c>
      <c r="N162">
        <f t="shared" si="8"/>
        <v>0.27609770465055533</v>
      </c>
      <c r="Q162">
        <v>303.39999999999998</v>
      </c>
      <c r="R162">
        <f>'nm to eV'!$G$14/Q162</f>
        <v>4.0864779308493411</v>
      </c>
      <c r="S162">
        <v>12399.0191572568</v>
      </c>
      <c r="T162">
        <f t="shared" si="7"/>
        <v>0.87164200308987061</v>
      </c>
    </row>
    <row r="163" spans="12:20">
      <c r="L163">
        <v>6.8026035777898199</v>
      </c>
      <c r="M163">
        <v>8.0451229202282606E-2</v>
      </c>
      <c r="N163">
        <f t="shared" si="8"/>
        <v>0.25050413099104141</v>
      </c>
      <c r="Q163">
        <v>304.10000000000002</v>
      </c>
      <c r="R163">
        <f>'nm to eV'!$G$14/Q163</f>
        <v>4.0770713719818801</v>
      </c>
      <c r="S163">
        <v>12317.4268096427</v>
      </c>
      <c r="T163">
        <f t="shared" si="7"/>
        <v>0.86590612056487792</v>
      </c>
    </row>
    <row r="164" spans="12:20">
      <c r="L164">
        <v>6.81867110663672</v>
      </c>
      <c r="M164">
        <v>7.2124918735402499E-2</v>
      </c>
      <c r="N164">
        <f t="shared" si="8"/>
        <v>0.22457817325802723</v>
      </c>
      <c r="Q164">
        <v>304.8</v>
      </c>
      <c r="R164">
        <f>'nm to eV'!$G$14/Q164</f>
        <v>4.0677080190934705</v>
      </c>
      <c r="S164">
        <v>12223.768236415101</v>
      </c>
      <c r="T164">
        <f t="shared" si="7"/>
        <v>0.85932199118018671</v>
      </c>
    </row>
    <row r="165" spans="12:20">
      <c r="L165">
        <v>6.8347386354836202</v>
      </c>
      <c r="M165">
        <v>6.4759336399316095E-2</v>
      </c>
      <c r="N165">
        <f t="shared" si="8"/>
        <v>0.20164367218651422</v>
      </c>
      <c r="Q165">
        <v>305.5</v>
      </c>
      <c r="R165">
        <f>'nm to eV'!$G$14/Q165</f>
        <v>4.0583875751872007</v>
      </c>
      <c r="S165">
        <v>12118.4721909456</v>
      </c>
      <c r="T165">
        <f t="shared" si="7"/>
        <v>0.85191975598509384</v>
      </c>
    </row>
    <row r="166" spans="12:20">
      <c r="L166">
        <v>6.8508061643305096</v>
      </c>
      <c r="M166">
        <v>5.7820744343582697E-2</v>
      </c>
      <c r="N166">
        <f t="shared" si="8"/>
        <v>0.18003870740900249</v>
      </c>
      <c r="Q166">
        <v>306.2</v>
      </c>
      <c r="R166">
        <f>'nm to eV'!$G$14/Q166</f>
        <v>4.0491097459820047</v>
      </c>
      <c r="S166">
        <v>12001.996042708601</v>
      </c>
      <c r="T166">
        <f t="shared" si="7"/>
        <v>0.84373156772005098</v>
      </c>
    </row>
    <row r="167" spans="12:20">
      <c r="L167">
        <v>6.8695516146518996</v>
      </c>
      <c r="M167">
        <v>5.0508535792540499E-2</v>
      </c>
      <c r="N167">
        <f t="shared" si="8"/>
        <v>0.15727039837423989</v>
      </c>
      <c r="Q167">
        <v>306.89999999999998</v>
      </c>
      <c r="R167">
        <f>'nm to eV'!$G$14/Q167</f>
        <v>4.039874239881688</v>
      </c>
      <c r="S167">
        <v>11874.8226892445</v>
      </c>
      <c r="T167">
        <f t="shared" si="7"/>
        <v>0.83479137372992984</v>
      </c>
    </row>
    <row r="168" spans="12:20">
      <c r="L168">
        <v>6.8909749864477599</v>
      </c>
      <c r="M168">
        <v>4.2982832101321901E-2</v>
      </c>
      <c r="N168">
        <f t="shared" si="8"/>
        <v>0.13383732119247699</v>
      </c>
      <c r="Q168">
        <v>307.60000000000002</v>
      </c>
      <c r="R168">
        <f>'nm to eV'!$G$14/Q168</f>
        <v>4.030680767944375</v>
      </c>
      <c r="S168">
        <v>11737.457448532299</v>
      </c>
      <c r="T168">
        <f t="shared" si="7"/>
        <v>0.82513469750008239</v>
      </c>
    </row>
    <row r="169" spans="12:20">
      <c r="L169">
        <v>6.91507627971811</v>
      </c>
      <c r="M169">
        <v>3.5425104139076798E-2</v>
      </c>
      <c r="N169">
        <f t="shared" si="8"/>
        <v>0.11030452878866387</v>
      </c>
      <c r="Q169">
        <v>308.3</v>
      </c>
      <c r="R169">
        <f>'nm to eV'!$G$14/Q169</f>
        <v>4.0215290438523832</v>
      </c>
      <c r="S169">
        <v>11590.4249545443</v>
      </c>
      <c r="T169">
        <f t="shared" si="7"/>
        <v>0.81479842041610095</v>
      </c>
    </row>
    <row r="170" spans="12:20">
      <c r="L170">
        <v>6.9445334159374204</v>
      </c>
      <c r="M170">
        <v>2.77713033637523E-2</v>
      </c>
      <c r="N170">
        <f t="shared" si="8"/>
        <v>8.6472590718700559E-2</v>
      </c>
      <c r="Q170">
        <v>309</v>
      </c>
      <c r="R170">
        <f>'nm to eV'!$G$14/Q170</f>
        <v>4.0124187838824916</v>
      </c>
      <c r="S170">
        <v>11434.2660774407</v>
      </c>
      <c r="T170">
        <f t="shared" si="7"/>
        <v>0.80382056525574475</v>
      </c>
    </row>
    <row r="171" spans="12:20">
      <c r="L171">
        <v>6.9793463951056998</v>
      </c>
      <c r="M171">
        <v>2.0382846548361401E-2</v>
      </c>
      <c r="N171">
        <f t="shared" si="8"/>
        <v>6.3466864488580743E-2</v>
      </c>
      <c r="Q171">
        <v>309.7</v>
      </c>
      <c r="R171">
        <f>'nm to eV'!$G$14/Q171</f>
        <v>4.0033497068766222</v>
      </c>
      <c r="S171">
        <v>11269.534888427799</v>
      </c>
      <c r="T171">
        <f t="shared" si="7"/>
        <v>0.79224008282068514</v>
      </c>
    </row>
    <row r="172" spans="12:20">
      <c r="L172">
        <v>7.02487106017192</v>
      </c>
      <c r="M172">
        <v>1.3360381401844401E-2</v>
      </c>
      <c r="N172">
        <f t="shared" si="8"/>
        <v>4.160074079617599E-2</v>
      </c>
      <c r="Q172">
        <v>310.39999999999998</v>
      </c>
      <c r="R172">
        <f>'nm to eV'!$G$14/Q172</f>
        <v>3.994321534212919</v>
      </c>
      <c r="S172">
        <v>11096.7956877794</v>
      </c>
      <c r="T172">
        <f t="shared" si="7"/>
        <v>0.78009664300857784</v>
      </c>
    </row>
    <row r="173" spans="12:20">
      <c r="L173">
        <v>7.0811074111360597</v>
      </c>
      <c r="M173">
        <v>7.4358912619489296E-3</v>
      </c>
      <c r="N173">
        <f t="shared" si="8"/>
        <v>2.315342471691588E-2</v>
      </c>
      <c r="Q173">
        <v>311.10000000000002</v>
      </c>
      <c r="R173">
        <f>'nm to eV'!$G$14/Q173</f>
        <v>3.9853339897772093</v>
      </c>
      <c r="S173">
        <v>10916.6201129167</v>
      </c>
      <c r="T173">
        <f t="shared" si="7"/>
        <v>0.7674304315131889</v>
      </c>
    </row>
    <row r="174" spans="12:20">
      <c r="L174">
        <v>7.1400216835746901</v>
      </c>
      <c r="M174">
        <v>3.9423344226984696E-3</v>
      </c>
      <c r="N174">
        <f t="shared" si="8"/>
        <v>1.2275400493273371E-2</v>
      </c>
      <c r="Q174">
        <v>311.8</v>
      </c>
      <c r="R174">
        <f>'nm to eV'!$G$14/Q174</f>
        <v>3.9763867999348617</v>
      </c>
      <c r="S174">
        <v>10729.5843417941</v>
      </c>
      <c r="T174">
        <f t="shared" si="7"/>
        <v>0.75428195322445701</v>
      </c>
    </row>
    <row r="175" spans="12:20">
      <c r="L175">
        <v>7.1989359560133197</v>
      </c>
      <c r="M175">
        <v>1.93353924012951E-3</v>
      </c>
      <c r="N175">
        <f t="shared" si="8"/>
        <v>6.0205365646791003E-3</v>
      </c>
      <c r="Q175">
        <v>312.5</v>
      </c>
      <c r="R175">
        <f>'nm to eV'!$G$14/Q175</f>
        <v>3.9674796935030079</v>
      </c>
      <c r="S175">
        <v>10536.2664051598</v>
      </c>
      <c r="T175">
        <f t="shared" si="7"/>
        <v>0.74069184328237336</v>
      </c>
    </row>
    <row r="176" spans="12:20">
      <c r="L176">
        <v>7.2578502284519404</v>
      </c>
      <c r="M176">
        <v>9.7281110933561399E-4</v>
      </c>
      <c r="N176">
        <f t="shared" si="8"/>
        <v>3.0290799031773494E-3</v>
      </c>
      <c r="Q176">
        <v>313.2</v>
      </c>
      <c r="R176">
        <f>'nm to eV'!$G$14/Q176</f>
        <v>3.9586124017231481</v>
      </c>
      <c r="S176">
        <v>10337.2436195679</v>
      </c>
      <c r="T176">
        <f t="shared" si="7"/>
        <v>0.72670068661960474</v>
      </c>
    </row>
    <row r="177" spans="12:20">
      <c r="L177">
        <v>7.31676450089057</v>
      </c>
      <c r="M177">
        <v>4.4877758344813402E-4</v>
      </c>
      <c r="N177">
        <f t="shared" si="8"/>
        <v>1.3973762696312504E-3</v>
      </c>
      <c r="Q177">
        <v>313.89999999999998</v>
      </c>
      <c r="R177">
        <f>'nm to eV'!$G$14/Q177</f>
        <v>3.949784658234119</v>
      </c>
      <c r="S177">
        <v>10133.0901513436</v>
      </c>
      <c r="T177">
        <f t="shared" si="7"/>
        <v>0.71234884671002408</v>
      </c>
    </row>
    <row r="178" spans="12:20">
      <c r="L178">
        <v>7.3756787733292004</v>
      </c>
      <c r="M178">
        <v>2.1587379416476699E-4</v>
      </c>
      <c r="N178">
        <f t="shared" si="8"/>
        <v>6.7217465472174025E-4</v>
      </c>
      <c r="Q178">
        <v>314.60000000000002</v>
      </c>
      <c r="R178">
        <f>'nm to eV'!$G$14/Q178</f>
        <v>3.9409961990454221</v>
      </c>
      <c r="S178">
        <v>9924.3747200424004</v>
      </c>
      <c r="T178">
        <f t="shared" si="7"/>
        <v>0.69767630412356729</v>
      </c>
    </row>
    <row r="179" spans="12:20">
      <c r="L179">
        <v>7.43459304576783</v>
      </c>
      <c r="M179">
        <v>3.9055163612727802E-4</v>
      </c>
      <c r="N179">
        <f t="shared" si="8"/>
        <v>1.2160758659038283E-3</v>
      </c>
      <c r="Q179">
        <v>315.3</v>
      </c>
      <c r="R179">
        <f>'nm to eV'!$G$14/Q179</f>
        <v>3.9322467625109097</v>
      </c>
      <c r="S179">
        <v>9711.6584483311999</v>
      </c>
      <c r="T179">
        <f t="shared" si="7"/>
        <v>0.68272250537444257</v>
      </c>
    </row>
    <row r="180" spans="12:20">
      <c r="L180">
        <v>7.4935073182064498</v>
      </c>
      <c r="M180">
        <v>3.9055163612727802E-4</v>
      </c>
      <c r="N180">
        <f t="shared" si="8"/>
        <v>1.2160758659038283E-3</v>
      </c>
      <c r="Q180">
        <v>316</v>
      </c>
      <c r="R180">
        <f>'nm to eV'!$G$14/Q180</f>
        <v>3.9235360893028162</v>
      </c>
      <c r="S180">
        <v>9495.4928636570003</v>
      </c>
      <c r="T180">
        <f t="shared" si="7"/>
        <v>0.66752622243989801</v>
      </c>
    </row>
    <row r="181" spans="12:20">
      <c r="L181">
        <v>7.5524215906450802</v>
      </c>
      <c r="M181">
        <v>3.9055163612727802E-4</v>
      </c>
      <c r="N181">
        <f t="shared" si="8"/>
        <v>1.2160758659038283E-3</v>
      </c>
      <c r="Q181">
        <v>316.7</v>
      </c>
      <c r="R181">
        <f>'nm to eV'!$G$14/Q181</f>
        <v>3.9148639223861381</v>
      </c>
      <c r="S181">
        <v>9276.4180555694002</v>
      </c>
      <c r="T181">
        <f t="shared" si="7"/>
        <v>0.65212542322133693</v>
      </c>
    </row>
    <row r="182" spans="12:20">
      <c r="L182">
        <v>7.6113358630837098</v>
      </c>
      <c r="M182">
        <v>2.1587379416476699E-4</v>
      </c>
      <c r="N182">
        <f t="shared" si="8"/>
        <v>6.7217465472174025E-4</v>
      </c>
      <c r="Q182">
        <v>317.39999999999998</v>
      </c>
      <c r="R182">
        <f>'nm to eV'!$G$14/Q182</f>
        <v>3.9062300069933524</v>
      </c>
      <c r="S182">
        <v>9054.9609911376992</v>
      </c>
      <c r="T182">
        <f t="shared" si="7"/>
        <v>0.63655715311936889</v>
      </c>
    </row>
    <row r="183" spans="12:20">
      <c r="L183">
        <v>7.6595384496244101</v>
      </c>
      <c r="M183">
        <v>1.6180684308109101E-4</v>
      </c>
      <c r="N183">
        <f t="shared" si="8"/>
        <v>5.0382427983191669E-4</v>
      </c>
      <c r="Q183">
        <v>318.10000000000002</v>
      </c>
      <c r="R183">
        <f>'nm to eV'!$G$14/Q183</f>
        <v>3.8976340905994649</v>
      </c>
      <c r="S183">
        <v>8831.6339895653</v>
      </c>
      <c r="T183">
        <f t="shared" si="7"/>
        <v>0.62085742780031483</v>
      </c>
    </row>
    <row r="184" spans="12:20">
      <c r="Q184">
        <v>318.8</v>
      </c>
      <c r="R184">
        <f>'nm to eV'!$G$14/Q184</f>
        <v>3.8890759228973959</v>
      </c>
      <c r="S184">
        <v>8606.9333558474991</v>
      </c>
      <c r="T184">
        <f t="shared" si="7"/>
        <v>0.60506113714334642</v>
      </c>
    </row>
    <row r="185" spans="12:20">
      <c r="Q185">
        <v>319.5</v>
      </c>
      <c r="R185">
        <f>'nm to eV'!$G$14/Q185</f>
        <v>3.8805552557736775</v>
      </c>
      <c r="S185">
        <v>8381.3381721616006</v>
      </c>
      <c r="T185">
        <f t="shared" si="7"/>
        <v>0.58920196027609262</v>
      </c>
    </row>
    <row r="186" spans="12:20">
      <c r="Q186">
        <v>320.2</v>
      </c>
      <c r="R186">
        <f>'nm to eV'!$G$14/Q186</f>
        <v>3.8720718432844783</v>
      </c>
      <c r="S186">
        <v>8155.3092446157998</v>
      </c>
      <c r="T186">
        <f t="shared" si="7"/>
        <v>0.57331229153185415</v>
      </c>
    </row>
    <row r="187" spans="12:20">
      <c r="Q187">
        <v>320.89999999999998</v>
      </c>
      <c r="R187">
        <f>'nm to eV'!$G$14/Q187</f>
        <v>3.8636254416319415</v>
      </c>
      <c r="S187">
        <v>7929.2882020220004</v>
      </c>
      <c r="T187">
        <f t="shared" si="7"/>
        <v>0.55742317709399025</v>
      </c>
    </row>
    <row r="188" spans="12:20">
      <c r="Q188">
        <v>321.60000000000002</v>
      </c>
      <c r="R188">
        <f>'nm to eV'!$G$14/Q188</f>
        <v>3.8552158091408266</v>
      </c>
      <c r="S188">
        <v>7703.6967424961003</v>
      </c>
      <c r="T188">
        <f t="shared" si="7"/>
        <v>0.54156426203246799</v>
      </c>
    </row>
    <row r="189" spans="12:20">
      <c r="Q189">
        <v>322.3</v>
      </c>
      <c r="R189">
        <f>'nm to eV'!$G$14/Q189</f>
        <v>3.8468427062354635</v>
      </c>
      <c r="S189">
        <v>7478.9360229275999</v>
      </c>
      <c r="T189">
        <f t="shared" si="7"/>
        <v>0.52576374738402121</v>
      </c>
    </row>
    <row r="190" spans="12:20">
      <c r="Q190">
        <v>323</v>
      </c>
      <c r="R190">
        <f>'nm to eV'!$G$14/Q190</f>
        <v>3.8385058954169966</v>
      </c>
      <c r="S190">
        <v>7255.3861857014999</v>
      </c>
      <c r="T190">
        <f t="shared" si="7"/>
        <v>0.51004835688104511</v>
      </c>
    </row>
    <row r="191" spans="12:20">
      <c r="Q191">
        <v>323.7</v>
      </c>
      <c r="R191">
        <f>'nm to eV'!$G$14/Q191</f>
        <v>3.830205141240933</v>
      </c>
      <c r="S191">
        <v>7033.4060164859002</v>
      </c>
      <c r="T191">
        <f t="shared" si="7"/>
        <v>0.49444331289431404</v>
      </c>
    </row>
    <row r="192" spans="12:20">
      <c r="Q192">
        <v>324.39999999999998</v>
      </c>
      <c r="R192">
        <f>'nm to eV'!$G$14/Q192</f>
        <v>3.8219402102949753</v>
      </c>
      <c r="S192">
        <v>6813.3327264338004</v>
      </c>
      <c r="T192">
        <f t="shared" si="7"/>
        <v>0.47897232112192689</v>
      </c>
    </row>
    <row r="193" spans="17:20">
      <c r="Q193">
        <v>325.10000000000002</v>
      </c>
      <c r="R193">
        <f>'nm to eV'!$G$14/Q193</f>
        <v>3.813710871177145</v>
      </c>
      <c r="S193">
        <v>6595.4818517645999</v>
      </c>
      <c r="T193">
        <f t="shared" si="7"/>
        <v>0.46365756352995996</v>
      </c>
    </row>
    <row r="194" spans="17:20">
      <c r="Q194">
        <v>325.8</v>
      </c>
      <c r="R194">
        <f>'nm to eV'!$G$14/Q194</f>
        <v>3.8055168944741862</v>
      </c>
      <c r="S194">
        <v>6380.1472633963003</v>
      </c>
      <c r="T194">
        <f t="shared" si="7"/>
        <v>0.44851969902960348</v>
      </c>
    </row>
    <row r="195" spans="17:20">
      <c r="Q195">
        <v>326.5</v>
      </c>
      <c r="R195">
        <f>'nm to eV'!$G$14/Q195</f>
        <v>3.7973580527402446</v>
      </c>
      <c r="S195">
        <v>6167.6012790898003</v>
      </c>
      <c r="T195">
        <f t="shared" si="7"/>
        <v>0.43357787136082404</v>
      </c>
    </row>
    <row r="196" spans="17:20">
      <c r="Q196">
        <v>327.2</v>
      </c>
      <c r="R196">
        <f>'nm to eV'!$G$14/Q196</f>
        <v>3.7892341204758249</v>
      </c>
      <c r="S196">
        <v>5958.0948704298999</v>
      </c>
      <c r="T196">
        <f t="shared" si="7"/>
        <v>0.41884972364297807</v>
      </c>
    </row>
    <row r="197" spans="17:20">
      <c r="Q197">
        <v>327.9</v>
      </c>
      <c r="R197">
        <f>'nm to eV'!$G$14/Q197</f>
        <v>3.7811448741070142</v>
      </c>
      <c r="S197">
        <v>5751.8579569003996</v>
      </c>
      <c r="T197">
        <f t="shared" ref="T197:T260" si="9">S197/LARGE($S$5:$S$300,1)</f>
        <v>0.4043514190480767</v>
      </c>
    </row>
    <row r="198" spans="17:20">
      <c r="Q198">
        <v>328.6</v>
      </c>
      <c r="R198">
        <f>'nm to eV'!$G$14/Q198</f>
        <v>3.7730900919649719</v>
      </c>
      <c r="S198">
        <v>5549.0997793154002</v>
      </c>
      <c r="T198">
        <f t="shared" si="9"/>
        <v>0.39009766705273408</v>
      </c>
    </row>
    <row r="199" spans="17:20">
      <c r="Q199">
        <v>329.3</v>
      </c>
      <c r="R199">
        <f>'nm to eV'!$G$14/Q199</f>
        <v>3.7650695542656845</v>
      </c>
      <c r="S199">
        <v>5350.0093449258002</v>
      </c>
      <c r="T199">
        <f t="shared" si="9"/>
        <v>0.37610175472882917</v>
      </c>
    </row>
    <row r="200" spans="17:20">
      <c r="Q200">
        <v>330</v>
      </c>
      <c r="R200">
        <f>'nm to eV'!$G$14/Q200</f>
        <v>3.7570830430899695</v>
      </c>
      <c r="S200">
        <v>5154.7559366347996</v>
      </c>
      <c r="T200">
        <f t="shared" si="9"/>
        <v>0.36237558254098445</v>
      </c>
    </row>
    <row r="201" spans="17:20">
      <c r="Q201">
        <v>330.7</v>
      </c>
      <c r="R201">
        <f>'nm to eV'!$G$14/Q201</f>
        <v>3.7491303423637437</v>
      </c>
      <c r="S201">
        <v>4963.4896789201002</v>
      </c>
      <c r="T201">
        <f t="shared" si="9"/>
        <v>0.34892970413048374</v>
      </c>
    </row>
    <row r="202" spans="17:20">
      <c r="Q202">
        <v>331.4</v>
      </c>
      <c r="R202">
        <f>'nm to eV'!$G$14/Q202</f>
        <v>3.7412112378385336</v>
      </c>
      <c r="S202">
        <v>4776.3421532614002</v>
      </c>
      <c r="T202">
        <f t="shared" si="9"/>
        <v>0.33577336957937615</v>
      </c>
    </row>
    <row r="203" spans="17:20">
      <c r="Q203">
        <v>332.1</v>
      </c>
      <c r="R203">
        <f>'nm to eV'!$G$14/Q203</f>
        <v>3.7333255170722368</v>
      </c>
      <c r="S203">
        <v>4593.4270561178</v>
      </c>
      <c r="T203">
        <f t="shared" si="9"/>
        <v>0.32291457166580795</v>
      </c>
    </row>
    <row r="204" spans="17:20">
      <c r="Q204">
        <v>332.8</v>
      </c>
      <c r="R204">
        <f>'nm to eV'!$G$14/Q204</f>
        <v>3.7254729694101258</v>
      </c>
      <c r="S204">
        <v>4414.8408927685005</v>
      </c>
      <c r="T204">
        <f t="shared" si="9"/>
        <v>0.31036009464051739</v>
      </c>
    </row>
    <row r="205" spans="17:20">
      <c r="Q205">
        <v>333.5</v>
      </c>
      <c r="R205">
        <f>'nm to eV'!$G$14/Q205</f>
        <v>3.7176533859660865</v>
      </c>
      <c r="S205">
        <v>4240.6637006321998</v>
      </c>
      <c r="T205">
        <f t="shared" si="9"/>
        <v>0.29811556507566078</v>
      </c>
    </row>
    <row r="206" spans="17:20">
      <c r="Q206">
        <v>334.2</v>
      </c>
      <c r="R206">
        <f>'nm to eV'!$G$14/Q206</f>
        <v>3.7098665596040994</v>
      </c>
      <c r="S206">
        <v>4070.9597960002998</v>
      </c>
      <c r="T206">
        <f t="shared" si="9"/>
        <v>0.28618550435961232</v>
      </c>
    </row>
    <row r="207" spans="17:20">
      <c r="Q207">
        <v>334.9</v>
      </c>
      <c r="R207">
        <f>'nm to eV'!$G$14/Q207</f>
        <v>3.7021122849199464</v>
      </c>
      <c r="S207">
        <v>3905.7785384575</v>
      </c>
      <c r="T207">
        <f t="shared" si="9"/>
        <v>0.27457338243517421</v>
      </c>
    </row>
    <row r="208" spans="17:20">
      <c r="Q208">
        <v>335.6</v>
      </c>
      <c r="R208">
        <f>'nm to eV'!$G$14/Q208</f>
        <v>3.6943903582231519</v>
      </c>
      <c r="S208">
        <v>3745.1551076112</v>
      </c>
      <c r="T208">
        <f t="shared" si="9"/>
        <v>0.26328167240308714</v>
      </c>
    </row>
    <row r="209" spans="17:20">
      <c r="Q209">
        <v>336.3</v>
      </c>
      <c r="R209">
        <f>'nm to eV'!$G$14/Q209</f>
        <v>3.686700577519149</v>
      </c>
      <c r="S209">
        <v>3589.1112871138998</v>
      </c>
      <c r="T209">
        <f t="shared" si="9"/>
        <v>0.25231190563823319</v>
      </c>
    </row>
    <row r="210" spans="17:20">
      <c r="Q210">
        <v>337</v>
      </c>
      <c r="R210">
        <f>'nm to eV'!$G$14/Q210</f>
        <v>3.6790427424916614</v>
      </c>
      <c r="S210">
        <v>3437.6562513212002</v>
      </c>
      <c r="T210">
        <f t="shared" si="9"/>
        <v>0.24166472709111947</v>
      </c>
    </row>
    <row r="211" spans="17:20">
      <c r="Q211">
        <v>337.7</v>
      </c>
      <c r="R211">
        <f>'nm to eV'!$G$14/Q211</f>
        <v>3.6714166544853124</v>
      </c>
      <c r="S211">
        <v>3290.7873502971001</v>
      </c>
      <c r="T211">
        <f t="shared" si="9"/>
        <v>0.2313399504731779</v>
      </c>
    </row>
    <row r="212" spans="17:20">
      <c r="Q212">
        <v>338.4</v>
      </c>
      <c r="R212">
        <f>'nm to eV'!$G$14/Q212</f>
        <v>3.6638221164884457</v>
      </c>
      <c r="S212">
        <v>3148.4908892382</v>
      </c>
      <c r="T212">
        <f t="shared" si="9"/>
        <v>0.2213366130497183</v>
      </c>
    </row>
    <row r="213" spans="17:20">
      <c r="Q213">
        <v>339.1</v>
      </c>
      <c r="R213">
        <f>'nm to eV'!$G$14/Q213</f>
        <v>3.6562589331161601</v>
      </c>
      <c r="S213">
        <v>3010.7428987491999</v>
      </c>
      <c r="T213">
        <f t="shared" si="9"/>
        <v>0.21165302978973402</v>
      </c>
    </row>
    <row r="214" spans="17:20">
      <c r="Q214">
        <v>339.8</v>
      </c>
      <c r="R214">
        <f>'nm to eV'!$G$14/Q214</f>
        <v>3.6487269105935547</v>
      </c>
      <c r="S214">
        <v>2877.5098927521999</v>
      </c>
      <c r="T214">
        <f t="shared" si="9"/>
        <v>0.20228684664637292</v>
      </c>
    </row>
    <row r="215" spans="17:20">
      <c r="Q215">
        <v>340.5</v>
      </c>
      <c r="R215">
        <f>'nm to eV'!$G$14/Q215</f>
        <v>3.6412258567391773</v>
      </c>
      <c r="S215">
        <v>2748.7496111565001</v>
      </c>
      <c r="T215">
        <f t="shared" si="9"/>
        <v>0.19323509276608275</v>
      </c>
    </row>
    <row r="216" spans="17:20">
      <c r="Q216">
        <v>341.2</v>
      </c>
      <c r="R216">
        <f>'nm to eV'!$G$14/Q216</f>
        <v>3.633755580948681</v>
      </c>
      <c r="S216">
        <v>2624.4117447458002</v>
      </c>
      <c r="T216">
        <f t="shared" si="9"/>
        <v>0.18449423144765237</v>
      </c>
    </row>
    <row r="217" spans="17:20">
      <c r="Q217">
        <v>341.9</v>
      </c>
      <c r="R217">
        <f>'nm to eV'!$G$14/Q217</f>
        <v>3.6263158941786782</v>
      </c>
      <c r="S217">
        <v>2504.4386400611002</v>
      </c>
      <c r="T217">
        <f t="shared" si="9"/>
        <v>0.17606020969496569</v>
      </c>
    </row>
    <row r="218" spans="17:20">
      <c r="Q218">
        <v>342.6</v>
      </c>
      <c r="R218">
        <f>'nm to eV'!$G$14/Q218</f>
        <v>3.6189066089307933</v>
      </c>
      <c r="S218">
        <v>2388.7659823621002</v>
      </c>
      <c r="T218">
        <f t="shared" si="9"/>
        <v>0.16792850622868988</v>
      </c>
    </row>
    <row r="219" spans="17:20">
      <c r="Q219">
        <v>343.3</v>
      </c>
      <c r="R219">
        <f>'nm to eV'!$G$14/Q219</f>
        <v>3.6115275392359156</v>
      </c>
      <c r="S219">
        <v>2277.3234550406</v>
      </c>
      <c r="T219">
        <f t="shared" si="9"/>
        <v>0.16009417784255636</v>
      </c>
    </row>
    <row r="220" spans="17:20">
      <c r="Q220">
        <v>344</v>
      </c>
      <c r="R220">
        <f>'nm to eV'!$G$14/Q220</f>
        <v>3.6041785006386333</v>
      </c>
      <c r="S220">
        <v>2170.0353741375998</v>
      </c>
      <c r="T220">
        <f t="shared" si="9"/>
        <v>0.15255190400945026</v>
      </c>
    </row>
    <row r="221" spans="17:20">
      <c r="Q221">
        <v>344.7</v>
      </c>
      <c r="R221">
        <f>'nm to eV'!$G$14/Q221</f>
        <v>3.596859310181868</v>
      </c>
      <c r="S221">
        <v>2066.8212968715002</v>
      </c>
      <c r="T221">
        <f t="shared" si="9"/>
        <v>0.14529602966049895</v>
      </c>
    </row>
    <row r="222" spans="17:20">
      <c r="Q222">
        <v>345.4</v>
      </c>
      <c r="R222">
        <f>'nm to eV'!$G$14/Q222</f>
        <v>3.5895697863916909</v>
      </c>
      <c r="S222">
        <v>1967.5966033295001</v>
      </c>
      <c r="T222">
        <f t="shared" si="9"/>
        <v>0.138320606077553</v>
      </c>
    </row>
    <row r="223" spans="17:20">
      <c r="Q223">
        <v>346.1</v>
      </c>
      <c r="R223">
        <f>'nm to eV'!$G$14/Q223</f>
        <v>3.5823097492623224</v>
      </c>
      <c r="S223">
        <v>1872.2730507020999</v>
      </c>
      <c r="T223">
        <f t="shared" si="9"/>
        <v>0.13161942985546768</v>
      </c>
    </row>
    <row r="224" spans="17:20">
      <c r="Q224">
        <v>346.8</v>
      </c>
      <c r="R224">
        <f>'nm to eV'!$G$14/Q224</f>
        <v>3.5750790202413203</v>
      </c>
      <c r="S224">
        <v>1780.7592996471001</v>
      </c>
      <c r="T224">
        <f t="shared" si="9"/>
        <v>0.12518607990510791</v>
      </c>
    </row>
    <row r="225" spans="17:20">
      <c r="Q225">
        <v>347.5</v>
      </c>
      <c r="R225">
        <f>'nm to eV'!$G$14/Q225</f>
        <v>3.5678774222149352</v>
      </c>
      <c r="S225">
        <v>1692.9614125620999</v>
      </c>
      <c r="T225">
        <f t="shared" si="9"/>
        <v>0.11901395248154167</v>
      </c>
    </row>
    <row r="226" spans="17:20">
      <c r="Q226">
        <v>348.2</v>
      </c>
      <c r="R226">
        <f>'nm to eV'!$G$14/Q226</f>
        <v>3.560704779493653</v>
      </c>
      <c r="S226">
        <v>1608.7833237248999</v>
      </c>
      <c r="T226">
        <f t="shared" si="9"/>
        <v>0.11309629423456728</v>
      </c>
    </row>
    <row r="227" spans="17:20">
      <c r="Q227">
        <v>348.9</v>
      </c>
      <c r="R227">
        <f>'nm to eV'!$G$14/Q227</f>
        <v>3.5535609177979075</v>
      </c>
      <c r="S227">
        <v>1528.1272814151</v>
      </c>
      <c r="T227">
        <f t="shared" si="9"/>
        <v>0.10742623328953932</v>
      </c>
    </row>
    <row r="228" spans="17:20">
      <c r="Q228">
        <v>349.6</v>
      </c>
      <c r="R228">
        <f>'nm to eV'!$G$14/Q228</f>
        <v>3.5464456642439641</v>
      </c>
      <c r="S228">
        <v>1450.8942622795</v>
      </c>
      <c r="T228">
        <f t="shared" si="9"/>
        <v>0.101996808376954</v>
      </c>
    </row>
    <row r="229" spans="17:20">
      <c r="Q229">
        <v>350.3</v>
      </c>
      <c r="R229">
        <f>'nm to eV'!$G$14/Q229</f>
        <v>3.5393588473299737</v>
      </c>
      <c r="S229">
        <v>1376.9843583291999</v>
      </c>
      <c r="T229">
        <f t="shared" si="9"/>
        <v>9.6800996038063108E-2</v>
      </c>
    </row>
    <row r="230" spans="17:20">
      <c r="Q230">
        <v>351</v>
      </c>
      <c r="R230">
        <f>'nm to eV'!$G$14/Q230</f>
        <v>3.5323002969221933</v>
      </c>
      <c r="S230">
        <v>1306.2971370752</v>
      </c>
      <c r="T230">
        <f t="shared" si="9"/>
        <v>9.1831735942143944E-2</v>
      </c>
    </row>
    <row r="231" spans="17:20">
      <c r="Q231">
        <v>351.7</v>
      </c>
      <c r="R231">
        <f>'nm to eV'!$G$14/Q231</f>
        <v>3.5252698442413704</v>
      </c>
      <c r="S231">
        <v>1238.731975404</v>
      </c>
      <c r="T231">
        <f t="shared" si="9"/>
        <v>8.7081954357710517E-2</v>
      </c>
    </row>
    <row r="232" spans="17:20">
      <c r="Q232">
        <v>352.4</v>
      </c>
      <c r="R232">
        <f>'nm to eV'!$G$14/Q232</f>
        <v>3.5182673218492906</v>
      </c>
      <c r="S232">
        <v>1174.1883678874001</v>
      </c>
      <c r="T232">
        <f t="shared" si="9"/>
        <v>8.2544585826467551E-2</v>
      </c>
    </row>
    <row r="233" spans="17:20">
      <c r="Q233">
        <v>353.1</v>
      </c>
      <c r="R233">
        <f>'nm to eV'!$G$14/Q233</f>
        <v>3.511292563635485</v>
      </c>
      <c r="S233">
        <v>1112.5662102914</v>
      </c>
      <c r="T233">
        <f t="shared" si="9"/>
        <v>7.8212593093779439E-2</v>
      </c>
    </row>
    <row r="234" spans="17:20">
      <c r="Q234">
        <v>353.8</v>
      </c>
      <c r="R234">
        <f>'nm to eV'!$G$14/Q234</f>
        <v>3.5043454048040981</v>
      </c>
      <c r="S234">
        <v>1053.7660591147001</v>
      </c>
      <c r="T234">
        <f t="shared" si="9"/>
        <v>7.4078985354037452E-2</v>
      </c>
    </row>
    <row r="235" spans="17:20">
      <c r="Q235">
        <v>354.5</v>
      </c>
      <c r="R235">
        <f>'nm to eV'!$G$14/Q235</f>
        <v>3.4974256818609026</v>
      </c>
      <c r="S235">
        <v>997.68936803609995</v>
      </c>
      <c r="T235">
        <f t="shared" si="9"/>
        <v>7.0136834872739459E-2</v>
      </c>
    </row>
    <row r="236" spans="17:20">
      <c r="Q236">
        <v>355.2</v>
      </c>
      <c r="R236">
        <f>'nm to eV'!$G$14/Q236</f>
        <v>3.4905332326004785</v>
      </c>
      <c r="S236">
        <v>944.23870219469995</v>
      </c>
      <c r="T236">
        <f t="shared" si="9"/>
        <v>6.6379292050231797E-2</v>
      </c>
    </row>
    <row r="237" spans="17:20">
      <c r="Q237">
        <v>355.9</v>
      </c>
      <c r="R237">
        <f>'nm to eV'!$G$14/Q237</f>
        <v>3.4836678960935377</v>
      </c>
      <c r="S237">
        <v>893.3179312556</v>
      </c>
      <c r="T237">
        <f t="shared" si="9"/>
        <v>6.2799598994087075E-2</v>
      </c>
    </row>
    <row r="238" spans="17:20">
      <c r="Q238">
        <v>356.6</v>
      </c>
      <c r="R238">
        <f>'nm to eV'!$G$14/Q238</f>
        <v>3.4768295126743967</v>
      </c>
      <c r="S238">
        <v>844.8324022388</v>
      </c>
      <c r="T238">
        <f t="shared" si="9"/>
        <v>5.9391101668849797E-2</v>
      </c>
    </row>
    <row r="239" spans="17:20">
      <c r="Q239">
        <v>357.3</v>
      </c>
      <c r="R239">
        <f>'nm to eV'!$G$14/Q239</f>
        <v>3.4700179239286029</v>
      </c>
      <c r="S239">
        <v>798.68909310339995</v>
      </c>
      <c r="T239">
        <f t="shared" si="9"/>
        <v>5.6147260692893622E-2</v>
      </c>
    </row>
    <row r="240" spans="17:20">
      <c r="Q240">
        <v>358</v>
      </c>
      <c r="R240">
        <f>'nm to eV'!$G$14/Q240</f>
        <v>3.4632329726806983</v>
      </c>
      <c r="S240">
        <v>754.79674808649997</v>
      </c>
      <c r="T240">
        <f t="shared" si="9"/>
        <v>5.3061660852647324E-2</v>
      </c>
    </row>
    <row r="241" spans="17:20">
      <c r="Q241">
        <v>358.7</v>
      </c>
      <c r="R241">
        <f>'nm to eV'!$G$14/Q241</f>
        <v>3.4564745029821298</v>
      </c>
      <c r="S241">
        <v>713.0659957972</v>
      </c>
      <c r="T241">
        <f t="shared" si="9"/>
        <v>5.0128019404516826E-2</v>
      </c>
    </row>
    <row r="242" spans="17:20">
      <c r="Q242">
        <v>359.4</v>
      </c>
      <c r="R242">
        <f>'nm to eV'!$G$14/Q242</f>
        <v>3.4497423600993042</v>
      </c>
      <c r="S242">
        <v>673.40945106189997</v>
      </c>
      <c r="T242">
        <f t="shared" si="9"/>
        <v>4.7340193234535526E-2</v>
      </c>
    </row>
    <row r="243" spans="17:20">
      <c r="Q243">
        <v>360.1</v>
      </c>
      <c r="R243">
        <f>'nm to eV'!$G$14/Q243</f>
        <v>3.4430363905017769</v>
      </c>
      <c r="S243">
        <v>635.74180150560005</v>
      </c>
      <c r="T243">
        <f t="shared" si="9"/>
        <v>4.4692184944966545E-2</v>
      </c>
    </row>
    <row r="244" spans="17:20">
      <c r="Q244">
        <v>360.8</v>
      </c>
      <c r="R244">
        <f>'nm to eV'!$G$14/Q244</f>
        <v>3.4363564418505819</v>
      </c>
      <c r="S244">
        <v>599.97987983969995</v>
      </c>
      <c r="T244">
        <f t="shared" si="9"/>
        <v>4.2178147936082315E-2</v>
      </c>
    </row>
    <row r="245" spans="17:20">
      <c r="Q245">
        <v>361.5</v>
      </c>
      <c r="R245">
        <f>'nm to eV'!$G$14/Q245</f>
        <v>3.4297023629866943</v>
      </c>
      <c r="S245">
        <v>566.04272280750001</v>
      </c>
      <c r="T245">
        <f t="shared" si="9"/>
        <v>3.9792390549990266E-2</v>
      </c>
    </row>
    <row r="246" spans="17:20">
      <c r="Q246">
        <v>362.2</v>
      </c>
      <c r="R246">
        <f>'nm to eV'!$G$14/Q246</f>
        <v>3.4230740039196301</v>
      </c>
      <c r="S246">
        <v>533.85161771510002</v>
      </c>
      <c r="T246">
        <f t="shared" si="9"/>
        <v>3.7529379341721111E-2</v>
      </c>
    </row>
    <row r="247" spans="17:20">
      <c r="Q247">
        <v>362.9</v>
      </c>
      <c r="R247">
        <f>'nm to eV'!$G$14/Q247</f>
        <v>3.4164712158161752</v>
      </c>
      <c r="S247">
        <v>503.33013745210002</v>
      </c>
      <c r="T247">
        <f t="shared" si="9"/>
        <v>3.5383741541158573E-2</v>
      </c>
    </row>
    <row r="248" spans="17:20">
      <c r="Q248">
        <v>363.6</v>
      </c>
      <c r="R248">
        <f>'nm to eV'!$G$14/Q248</f>
        <v>3.409893850989246</v>
      </c>
      <c r="S248">
        <v>474.40416487390002</v>
      </c>
      <c r="T248">
        <f t="shared" si="9"/>
        <v>3.3350266767097236E-2</v>
      </c>
    </row>
    <row r="249" spans="17:20">
      <c r="Q249">
        <v>364.3</v>
      </c>
      <c r="R249">
        <f>'nm to eV'!$G$14/Q249</f>
        <v>3.4033417628868787</v>
      </c>
      <c r="S249">
        <v>447.00190739160001</v>
      </c>
      <c r="T249">
        <f t="shared" si="9"/>
        <v>3.1423908052901919E-2</v>
      </c>
    </row>
    <row r="250" spans="17:20">
      <c r="Q250">
        <v>365</v>
      </c>
      <c r="R250">
        <f>'nm to eV'!$G$14/Q250</f>
        <v>3.3968148060813421</v>
      </c>
      <c r="S250">
        <v>421.05390258049999</v>
      </c>
      <c r="T250">
        <f t="shared" si="9"/>
        <v>2.9599782240781084E-2</v>
      </c>
    </row>
    <row r="251" spans="17:20">
      <c r="Q251">
        <v>365.7</v>
      </c>
      <c r="R251">
        <f>'nm to eV'!$G$14/Q251</f>
        <v>3.390312836258381</v>
      </c>
      <c r="S251">
        <v>396.4930155847</v>
      </c>
      <c r="T251">
        <f t="shared" si="9"/>
        <v>2.7873169799332166E-2</v>
      </c>
    </row>
    <row r="252" spans="17:20">
      <c r="Q252">
        <v>366.4</v>
      </c>
      <c r="R252">
        <f>'nm to eV'!$G$14/Q252</f>
        <v>3.3838357102065775</v>
      </c>
      <c r="S252">
        <v>373.25442906299998</v>
      </c>
      <c r="T252">
        <f t="shared" si="9"/>
        <v>2.6239514116745632E-2</v>
      </c>
    </row>
    <row r="253" spans="17:20">
      <c r="Q253">
        <v>367.1</v>
      </c>
      <c r="R253">
        <f>'nm to eV'!$G$14/Q253</f>
        <v>3.3773832858068369</v>
      </c>
      <c r="S253">
        <v>351.2756263842</v>
      </c>
      <c r="T253">
        <f t="shared" si="9"/>
        <v>2.4694420319446853E-2</v>
      </c>
    </row>
    <row r="254" spans="17:20">
      <c r="Q254">
        <v>367.8</v>
      </c>
      <c r="R254">
        <f>'nm to eV'!$G$14/Q254</f>
        <v>3.3709554220219955</v>
      </c>
      <c r="S254">
        <v>330.49636874409998</v>
      </c>
      <c r="T254">
        <f t="shared" si="9"/>
        <v>2.3233653663437874E-2</v>
      </c>
    </row>
    <row r="255" spans="17:20">
      <c r="Q255">
        <v>368.5</v>
      </c>
      <c r="R255">
        <f>'nm to eV'!$G$14/Q255</f>
        <v>3.3645519788865399</v>
      </c>
      <c r="S255">
        <v>310.85866684400003</v>
      </c>
      <c r="T255">
        <f t="shared" si="9"/>
        <v>2.185313754331665E-2</v>
      </c>
    </row>
    <row r="256" spans="17:20">
      <c r="Q256">
        <v>369.2</v>
      </c>
      <c r="R256">
        <f>'nm to eV'!$G$14/Q256</f>
        <v>3.3581728174964516</v>
      </c>
      <c r="S256">
        <v>292.3067477308</v>
      </c>
      <c r="T256">
        <f t="shared" si="9"/>
        <v>2.0548951161160227E-2</v>
      </c>
    </row>
    <row r="257" spans="17:20">
      <c r="Q257">
        <v>369.9</v>
      </c>
      <c r="R257">
        <f>'nm to eV'!$G$14/Q257</f>
        <v>3.3518177999991621</v>
      </c>
      <c r="S257">
        <v>274.78701736779999</v>
      </c>
      <c r="T257">
        <f t="shared" si="9"/>
        <v>1.9317326895279315E-2</v>
      </c>
    </row>
    <row r="258" spans="17:20">
      <c r="Q258">
        <v>370.6</v>
      </c>
      <c r="R258">
        <f>'nm to eV'!$G$14/Q258</f>
        <v>3.3454867895836209</v>
      </c>
      <c r="S258">
        <v>258.24801946679997</v>
      </c>
      <c r="T258">
        <f t="shared" si="9"/>
        <v>1.815464740614493E-2</v>
      </c>
    </row>
    <row r="259" spans="17:20">
      <c r="Q259">
        <v>371.3</v>
      </c>
      <c r="R259">
        <f>'nm to eV'!$G$14/Q259</f>
        <v>3.3391796504704816</v>
      </c>
      <c r="S259">
        <v>242.6403910818</v>
      </c>
      <c r="T259">
        <f t="shared" si="9"/>
        <v>1.7057442514657888E-2</v>
      </c>
    </row>
    <row r="260" spans="17:20">
      <c r="Q260">
        <v>372</v>
      </c>
      <c r="R260">
        <f>'nm to eV'!$G$14/Q260</f>
        <v>3.3328962479023923</v>
      </c>
      <c r="S260">
        <v>227.91681542859999</v>
      </c>
      <c r="T260">
        <f t="shared" si="9"/>
        <v>1.6022385885401103E-2</v>
      </c>
    </row>
    <row r="261" spans="17:20">
      <c r="Q261">
        <v>372.7</v>
      </c>
      <c r="R261">
        <f>'nm to eV'!$G$14/Q261</f>
        <v>3.3266364481343973</v>
      </c>
      <c r="S261">
        <v>214.03197236450001</v>
      </c>
      <c r="T261">
        <f t="shared" ref="T261:T300" si="10">S261/LARGE($S$5:$S$300,1)</f>
        <v>1.5046291545398629E-2</v>
      </c>
    </row>
    <row r="262" spans="17:20">
      <c r="Q262">
        <v>373.4</v>
      </c>
      <c r="R262">
        <f>'nm to eV'!$G$14/Q262</f>
        <v>3.3204001184244509</v>
      </c>
      <c r="S262">
        <v>200.94248692849999</v>
      </c>
      <c r="T262">
        <f t="shared" si="10"/>
        <v>1.412611026652923E-2</v>
      </c>
    </row>
    <row r="263" spans="17:20">
      <c r="Q263">
        <v>374.1</v>
      </c>
      <c r="R263">
        <f>'nm to eV'!$G$14/Q263</f>
        <v>3.3141871270240304</v>
      </c>
      <c r="S263">
        <v>188.60687631600001</v>
      </c>
      <c r="T263">
        <f t="shared" si="10"/>
        <v>1.3258925837886487E-2</v>
      </c>
    </row>
    <row r="264" spans="17:20">
      <c r="Q264">
        <v>374.8</v>
      </c>
      <c r="R264">
        <f>'nm to eV'!$G$14/Q264</f>
        <v>3.307997343168863</v>
      </c>
      <c r="S264">
        <v>176.98549562919999</v>
      </c>
      <c r="T264">
        <f t="shared" si="10"/>
        <v>1.2441951252071473E-2</v>
      </c>
    </row>
    <row r="265" spans="17:20">
      <c r="Q265">
        <v>375.5</v>
      </c>
      <c r="R265">
        <f>'nm to eV'!$G$14/Q265</f>
        <v>3.301830637069747</v>
      </c>
      <c r="S265">
        <v>166.04048271849999</v>
      </c>
      <c r="T265">
        <f t="shared" si="10"/>
        <v>1.1672524827583415E-2</v>
      </c>
    </row>
    <row r="266" spans="17:20">
      <c r="Q266">
        <v>376.2</v>
      </c>
      <c r="R266">
        <f>'nm to eV'!$G$14/Q266</f>
        <v>3.295686879903482</v>
      </c>
      <c r="S266">
        <v>155.73570240399999</v>
      </c>
      <c r="T266">
        <f t="shared" si="10"/>
        <v>1.0948106287631819E-2</v>
      </c>
    </row>
    <row r="267" spans="17:20">
      <c r="Q267">
        <v>376.9</v>
      </c>
      <c r="R267">
        <f>'nm to eV'!$G$14/Q267</f>
        <v>3.2895659438039</v>
      </c>
      <c r="S267">
        <v>146.03669033930001</v>
      </c>
      <c r="T267">
        <f t="shared" si="10"/>
        <v>1.026627281380256E-2</v>
      </c>
    </row>
    <row r="268" spans="17:20">
      <c r="Q268">
        <v>377.6</v>
      </c>
      <c r="R268">
        <f>'nm to eV'!$G$14/Q268</f>
        <v>3.2834677018529921</v>
      </c>
      <c r="S268">
        <v>136.91059675810001</v>
      </c>
      <c r="T268">
        <f t="shared" si="10"/>
        <v>9.624715091484895E-3</v>
      </c>
    </row>
    <row r="269" spans="17:20">
      <c r="Q269">
        <v>378.3</v>
      </c>
      <c r="R269">
        <f>'nm to eV'!$G$14/Q269</f>
        <v>3.2773920280721383</v>
      </c>
      <c r="S269">
        <v>128.32613031779999</v>
      </c>
      <c r="T269">
        <f t="shared" si="10"/>
        <v>9.0212333621174923E-3</v>
      </c>
    </row>
    <row r="270" spans="17:20">
      <c r="Q270">
        <v>379</v>
      </c>
      <c r="R270">
        <f>'nm to eV'!$G$14/Q270</f>
        <v>3.27133879741343</v>
      </c>
      <c r="S270">
        <v>120.2535022368</v>
      </c>
      <c r="T270">
        <f t="shared" si="10"/>
        <v>8.4537334960813858E-3</v>
      </c>
    </row>
    <row r="271" spans="17:20">
      <c r="Q271">
        <v>379.7</v>
      </c>
      <c r="R271">
        <f>'nm to eV'!$G$14/Q271</f>
        <v>3.2653078857510929</v>
      </c>
      <c r="S271">
        <v>112.6643708988</v>
      </c>
      <c r="T271">
        <f t="shared" si="10"/>
        <v>7.9202230984226438E-3</v>
      </c>
    </row>
    <row r="272" spans="17:20">
      <c r="Q272">
        <v>380.4</v>
      </c>
      <c r="R272">
        <f>'nm to eV'!$G$14/Q272</f>
        <v>3.2592991698730023</v>
      </c>
      <c r="S272">
        <v>105.5317870793</v>
      </c>
      <c r="T272">
        <f t="shared" si="10"/>
        <v>7.4188076583152933E-3</v>
      </c>
    </row>
    <row r="273" spans="17:20">
      <c r="Q273">
        <v>381.1</v>
      </c>
      <c r="R273">
        <f>'nm to eV'!$G$14/Q273</f>
        <v>3.2533125274722905</v>
      </c>
      <c r="S273">
        <v>98.830139933400005</v>
      </c>
      <c r="T273">
        <f t="shared" si="10"/>
        <v>6.9476867520430457E-3</v>
      </c>
    </row>
    <row r="274" spans="17:20">
      <c r="Q274">
        <v>381.8</v>
      </c>
      <c r="R274">
        <f>'nm to eV'!$G$14/Q274</f>
        <v>3.2473478371390514</v>
      </c>
      <c r="S274">
        <v>92.535103863100005</v>
      </c>
      <c r="T274">
        <f t="shared" si="10"/>
        <v>6.5051503078092385E-3</v>
      </c>
    </row>
    <row r="275" spans="17:20">
      <c r="Q275">
        <v>382.5</v>
      </c>
      <c r="R275">
        <f>'nm to eV'!$G$14/Q275</f>
        <v>3.2414049783521306</v>
      </c>
      <c r="S275">
        <v>86.6235863717</v>
      </c>
      <c r="T275">
        <f t="shared" si="10"/>
        <v>6.0895749399391954E-3</v>
      </c>
    </row>
    <row r="276" spans="17:20">
      <c r="Q276">
        <v>383.2</v>
      </c>
      <c r="R276">
        <f>'nm to eV'!$G$14/Q276</f>
        <v>3.235483831471007</v>
      </c>
      <c r="S276">
        <v>81.073676994699994</v>
      </c>
      <c r="T276">
        <f t="shared" si="10"/>
        <v>5.6994203587597426E-3</v>
      </c>
    </row>
    <row r="277" spans="17:20">
      <c r="Q277">
        <v>383.9</v>
      </c>
      <c r="R277">
        <f>'nm to eV'!$G$14/Q277</f>
        <v>3.2295842777277675</v>
      </c>
      <c r="S277">
        <v>75.864597385400003</v>
      </c>
      <c r="T277">
        <f t="shared" si="10"/>
        <v>5.3332258616532961E-3</v>
      </c>
    </row>
    <row r="278" spans="17:20">
      <c r="Q278">
        <v>384.6</v>
      </c>
      <c r="R278">
        <f>'nm to eV'!$G$14/Q278</f>
        <v>3.2237061992191625</v>
      </c>
      <c r="S278">
        <v>70.976652618700001</v>
      </c>
      <c r="T278">
        <f t="shared" si="10"/>
        <v>4.9896069097505186E-3</v>
      </c>
    </row>
    <row r="279" spans="17:20">
      <c r="Q279">
        <v>385.3</v>
      </c>
      <c r="R279">
        <f>'nm to eV'!$G$14/Q279</f>
        <v>3.2178494788987537</v>
      </c>
      <c r="S279">
        <v>66.391183769400001</v>
      </c>
      <c r="T279">
        <f t="shared" si="10"/>
        <v>4.667251794219401E-3</v>
      </c>
    </row>
    <row r="280" spans="17:20">
      <c r="Q280">
        <v>386</v>
      </c>
      <c r="R280">
        <f>'nm to eV'!$G$14/Q280</f>
        <v>3.2120140005691447</v>
      </c>
      <c r="S280">
        <v>62.0905218045</v>
      </c>
      <c r="T280">
        <f t="shared" si="10"/>
        <v>4.36491839492758E-3</v>
      </c>
    </row>
    <row r="281" spans="17:20">
      <c r="Q281">
        <v>386.7</v>
      </c>
      <c r="R281">
        <f>'nm to eV'!$G$14/Q281</f>
        <v>3.206199648874295</v>
      </c>
      <c r="S281">
        <v>58.0579428263</v>
      </c>
      <c r="T281">
        <f t="shared" si="10"/>
        <v>4.0814310340649158E-3</v>
      </c>
    </row>
    <row r="282" spans="17:20">
      <c r="Q282">
        <v>387.4</v>
      </c>
      <c r="R282">
        <f>'nm to eV'!$G$14/Q282</f>
        <v>3.2004063092919206</v>
      </c>
      <c r="S282">
        <v>54.277624689</v>
      </c>
      <c r="T282">
        <f t="shared" si="10"/>
        <v>3.8156774263221113E-3</v>
      </c>
    </row>
    <row r="283" spans="17:20">
      <c r="Q283">
        <v>388.1</v>
      </c>
      <c r="R283">
        <f>'nm to eV'!$G$14/Q283</f>
        <v>3.1946338681259725</v>
      </c>
      <c r="S283">
        <v>50.734605006300001</v>
      </c>
      <c r="T283">
        <f t="shared" si="10"/>
        <v>3.5666057268556252E-3</v>
      </c>
    </row>
    <row r="284" spans="17:20">
      <c r="Q284">
        <v>388.8</v>
      </c>
      <c r="R284">
        <f>'nm to eV'!$G$14/Q284</f>
        <v>3.1888822124992022</v>
      </c>
      <c r="S284">
        <v>47.4147405593</v>
      </c>
      <c r="T284">
        <f t="shared" si="10"/>
        <v>3.3332216776926476E-3</v>
      </c>
    </row>
    <row r="285" spans="17:20">
      <c r="Q285">
        <v>389.5</v>
      </c>
      <c r="R285">
        <f>'nm to eV'!$G$14/Q285</f>
        <v>3.1831512303458021</v>
      </c>
      <c r="S285">
        <v>44.3046681087</v>
      </c>
      <c r="T285">
        <f t="shared" si="10"/>
        <v>3.1145858528573407E-3</v>
      </c>
    </row>
    <row r="286" spans="17:20">
      <c r="Q286">
        <v>390.2</v>
      </c>
      <c r="R286">
        <f>'nm to eV'!$G$14/Q286</f>
        <v>3.1774408104041258</v>
      </c>
      <c r="S286">
        <v>41.391766606499999</v>
      </c>
      <c r="T286">
        <f t="shared" si="10"/>
        <v>2.9098110018809156E-3</v>
      </c>
    </row>
    <row r="287" spans="17:20">
      <c r="Q287">
        <v>390.9</v>
      </c>
      <c r="R287">
        <f>'nm to eV'!$G$14/Q287</f>
        <v>3.1717508422094909</v>
      </c>
      <c r="S287">
        <v>38.664120801700001</v>
      </c>
      <c r="T287">
        <f t="shared" si="10"/>
        <v>2.7180594913088839E-3</v>
      </c>
    </row>
    <row r="288" spans="17:20">
      <c r="Q288">
        <v>391.6</v>
      </c>
      <c r="R288">
        <f>'nm to eV'!$G$14/Q288</f>
        <v>3.1660812160870528</v>
      </c>
      <c r="S288">
        <v>36.110486225700001</v>
      </c>
      <c r="T288">
        <f t="shared" si="10"/>
        <v>2.5385408432002177E-3</v>
      </c>
    </row>
    <row r="289" spans="17:20">
      <c r="Q289">
        <v>392.3</v>
      </c>
      <c r="R289">
        <f>'nm to eV'!$G$14/Q289</f>
        <v>3.1604318231447612</v>
      </c>
      <c r="S289">
        <v>33.720255541199997</v>
      </c>
      <c r="T289">
        <f t="shared" si="10"/>
        <v>2.3705093694795657E-3</v>
      </c>
    </row>
    <row r="290" spans="17:20">
      <c r="Q290">
        <v>393</v>
      </c>
      <c r="R290">
        <f>'nm to eV'!$G$14/Q290</f>
        <v>3.1548025552663868</v>
      </c>
      <c r="S290">
        <v>31.483426234500001</v>
      </c>
      <c r="T290">
        <f t="shared" si="10"/>
        <v>2.2132619007295077E-3</v>
      </c>
    </row>
    <row r="291" spans="17:20">
      <c r="Q291">
        <v>393.7</v>
      </c>
      <c r="R291">
        <f>'nm to eV'!$G$14/Q291</f>
        <v>3.1491933051046228</v>
      </c>
      <c r="S291">
        <v>29.3905696273</v>
      </c>
      <c r="T291">
        <f t="shared" si="10"/>
        <v>2.066135607742694E-3</v>
      </c>
    </row>
    <row r="292" spans="17:20">
      <c r="Q292">
        <v>394.4</v>
      </c>
      <c r="R292">
        <f>'nm to eV'!$G$14/Q292</f>
        <v>3.1436039660742647</v>
      </c>
      <c r="S292">
        <v>27.432801182399999</v>
      </c>
      <c r="T292">
        <f t="shared" si="10"/>
        <v>1.9285059140342182E-3</v>
      </c>
    </row>
    <row r="293" spans="17:20">
      <c r="Q293">
        <v>395.1</v>
      </c>
      <c r="R293">
        <f>'nm to eV'!$G$14/Q293</f>
        <v>3.1380344323454565</v>
      </c>
      <c r="S293">
        <v>25.601752075</v>
      </c>
      <c r="T293">
        <f t="shared" si="10"/>
        <v>1.79978449732474E-3</v>
      </c>
    </row>
    <row r="294" spans="17:20">
      <c r="Q294">
        <v>395.8</v>
      </c>
      <c r="R294">
        <f>'nm to eV'!$G$14/Q294</f>
        <v>3.1324845988370131</v>
      </c>
      <c r="S294">
        <v>23.8895419983</v>
      </c>
      <c r="T294">
        <f t="shared" si="10"/>
        <v>1.6794173777940013E-3</v>
      </c>
    </row>
    <row r="295" spans="17:20">
      <c r="Q295">
        <v>396.5</v>
      </c>
      <c r="R295">
        <f>'nm to eV'!$G$14/Q295</f>
        <v>3.1269543612098105</v>
      </c>
      <c r="S295">
        <v>22.288753172700002</v>
      </c>
      <c r="T295">
        <f t="shared" si="10"/>
        <v>1.5668830909465433E-3</v>
      </c>
    </row>
    <row r="296" spans="17:20">
      <c r="Q296">
        <v>397.2</v>
      </c>
      <c r="R296">
        <f>'nm to eV'!$G$14/Q296</f>
        <v>3.1214436158602465</v>
      </c>
      <c r="S296">
        <v>20.792405524399999</v>
      </c>
      <c r="T296">
        <f t="shared" si="10"/>
        <v>1.4616909426853905E-3</v>
      </c>
    </row>
    <row r="297" spans="17:20">
      <c r="Q297">
        <v>397.9</v>
      </c>
      <c r="R297">
        <f>'nm to eV'!$G$14/Q297</f>
        <v>3.1159522599137723</v>
      </c>
      <c r="S297">
        <v>19.393933000400001</v>
      </c>
      <c r="T297">
        <f t="shared" si="10"/>
        <v>1.3633793442738276E-3</v>
      </c>
    </row>
    <row r="298" spans="17:20">
      <c r="Q298">
        <v>398.6</v>
      </c>
      <c r="R298">
        <f>'nm to eV'!$G$14/Q298</f>
        <v>3.1104801912184894</v>
      </c>
      <c r="S298">
        <v>18.087160982699999</v>
      </c>
      <c r="T298">
        <f t="shared" si="10"/>
        <v>1.271514224570131E-3</v>
      </c>
    </row>
    <row r="299" spans="17:20">
      <c r="Q299">
        <v>399.3</v>
      </c>
      <c r="R299">
        <f>'nm to eV'!$G$14/Q299</f>
        <v>3.1050273083388178</v>
      </c>
      <c r="S299">
        <v>16.8662847694</v>
      </c>
      <c r="T299">
        <f t="shared" si="10"/>
        <v>1.1856875172645972E-3</v>
      </c>
    </row>
    <row r="300" spans="17:20">
      <c r="Q300">
        <v>400</v>
      </c>
      <c r="R300">
        <f>'nm to eV'!$G$14/Q300</f>
        <v>3.0995935105492247</v>
      </c>
      <c r="S300">
        <v>15.7258490833</v>
      </c>
      <c r="T300">
        <f t="shared" si="10"/>
        <v>1.1055157203490658E-3</v>
      </c>
    </row>
  </sheetData>
  <mergeCells count="6">
    <mergeCell ref="Q2:T3"/>
    <mergeCell ref="C4:D4"/>
    <mergeCell ref="G7:I7"/>
    <mergeCell ref="L2:N3"/>
    <mergeCell ref="C2:E3"/>
    <mergeCell ref="F2:F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ACC9-3A9F-4BE2-8970-E87549815D8A}">
  <sheetPr>
    <tabColor rgb="FF6E0C02"/>
  </sheetPr>
  <dimension ref="A1"/>
  <sheetViews>
    <sheetView showGridLines="0" topLeftCell="D1" zoomScale="85" zoomScaleNormal="85" workbookViewId="0">
      <selection activeCell="X26" sqref="X26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B8B6-FDF0-46E6-85C6-7B854C38062A}">
  <sheetPr>
    <tabColor rgb="FFCCFFFF"/>
  </sheetPr>
  <dimension ref="C2:Q317"/>
  <sheetViews>
    <sheetView workbookViewId="0">
      <selection activeCell="B1" sqref="B1:J1048576"/>
    </sheetView>
  </sheetViews>
  <sheetFormatPr defaultRowHeight="15"/>
  <cols>
    <col min="3" max="3" width="12" bestFit="1" customWidth="1"/>
    <col min="4" max="4" width="12.28515625" bestFit="1" customWidth="1"/>
    <col min="5" max="5" width="13.28515625" bestFit="1" customWidth="1"/>
    <col min="6" max="6" width="18.28515625" bestFit="1" customWidth="1"/>
    <col min="7" max="7" width="18.28515625" customWidth="1"/>
  </cols>
  <sheetData>
    <row r="2" spans="3:17" ht="15" customHeight="1">
      <c r="C2" s="101" t="s">
        <v>92</v>
      </c>
      <c r="D2" s="102"/>
      <c r="E2" s="102"/>
      <c r="F2" t="s">
        <v>42</v>
      </c>
      <c r="J2" s="101" t="s">
        <v>49</v>
      </c>
      <c r="K2" s="102"/>
      <c r="L2" s="102"/>
      <c r="N2" s="101" t="s">
        <v>98</v>
      </c>
      <c r="O2" s="102"/>
      <c r="P2" s="102"/>
      <c r="Q2" s="102"/>
    </row>
    <row r="3" spans="3:17" ht="15" customHeight="1" thickBot="1">
      <c r="C3" s="115"/>
      <c r="D3" s="106"/>
      <c r="E3" s="106"/>
      <c r="F3">
        <f>LARGE(D6:D1000,1)</f>
        <v>0.48994210850117498</v>
      </c>
      <c r="J3" s="101"/>
      <c r="K3" s="102"/>
      <c r="L3" s="102"/>
      <c r="N3" s="101"/>
      <c r="O3" s="102"/>
      <c r="P3" s="102"/>
      <c r="Q3" s="102"/>
    </row>
    <row r="4" spans="3:17" ht="29.25" thickBot="1">
      <c r="C4" s="39" t="s">
        <v>43</v>
      </c>
      <c r="D4" s="40">
        <v>10.532999999999999</v>
      </c>
      <c r="E4" s="22" t="s">
        <v>14</v>
      </c>
      <c r="J4" s="37" t="s">
        <v>44</v>
      </c>
      <c r="K4" s="30" t="s">
        <v>6</v>
      </c>
      <c r="L4" s="37" t="s">
        <v>2</v>
      </c>
      <c r="N4" s="30" t="s">
        <v>99</v>
      </c>
      <c r="O4" s="37" t="s">
        <v>100</v>
      </c>
      <c r="P4" s="30" t="s">
        <v>6</v>
      </c>
      <c r="Q4" s="37" t="s">
        <v>2</v>
      </c>
    </row>
    <row r="5" spans="3:17" ht="28.5" customHeight="1" thickBot="1">
      <c r="C5" s="37" t="s">
        <v>44</v>
      </c>
      <c r="D5" s="30" t="s">
        <v>6</v>
      </c>
      <c r="E5" s="37" t="s">
        <v>2</v>
      </c>
      <c r="F5" s="100" t="s">
        <v>46</v>
      </c>
      <c r="G5" s="100"/>
      <c r="H5" s="100"/>
      <c r="J5">
        <v>2.6845312599653099</v>
      </c>
      <c r="K5">
        <v>2.6655117359031201E-4</v>
      </c>
      <c r="L5">
        <f>K5/LARGE($K$5:$K$1000,1)</f>
        <v>5.4803477188022898E-4</v>
      </c>
      <c r="N5">
        <v>181.6</v>
      </c>
      <c r="O5">
        <f>'nm to eV'!$G$14/N5</f>
        <v>6.8272984813859576</v>
      </c>
      <c r="P5">
        <v>24294.9351976219</v>
      </c>
      <c r="Q5">
        <f>P5/LARGE($P$5:$P$317,1)</f>
        <v>1</v>
      </c>
    </row>
    <row r="6" spans="3:17" ht="15.75" thickBot="1">
      <c r="C6">
        <v>3.0118412263574301</v>
      </c>
      <c r="D6">
        <v>7.5453096791799901E-5</v>
      </c>
      <c r="E6">
        <f>D6/$F$3</f>
        <v>1.5400410677625793E-4</v>
      </c>
      <c r="F6" s="29" t="s">
        <v>14</v>
      </c>
      <c r="G6" s="30" t="s">
        <v>6</v>
      </c>
      <c r="H6" s="29" t="s">
        <v>50</v>
      </c>
      <c r="J6">
        <v>2.7422179568153302</v>
      </c>
      <c r="K6">
        <v>8.3639552093384096E-4</v>
      </c>
      <c r="L6">
        <f t="shared" ref="L6:L69" si="0">K6/LARGE($K$5:$K$1000,1)</f>
        <v>1.7196466342374519E-3</v>
      </c>
      <c r="N6">
        <v>182.3</v>
      </c>
      <c r="O6">
        <f>'nm to eV'!$G$14/N6</f>
        <v>6.8010828536461316</v>
      </c>
      <c r="P6">
        <v>24160.704891340101</v>
      </c>
      <c r="Q6">
        <f t="shared" ref="Q6:Q69" si="1">P6/LARGE($P$5:$P$317,1)</f>
        <v>0.99447496751113218</v>
      </c>
    </row>
    <row r="7" spans="3:17">
      <c r="C7">
        <v>3.06938027681473</v>
      </c>
      <c r="D7">
        <v>6.0362477433417705E-4</v>
      </c>
      <c r="E7">
        <f t="shared" ref="E7:E70" si="2">D7/$F$3</f>
        <v>1.23203285420961E-3</v>
      </c>
      <c r="F7">
        <v>3.7814428412762999</v>
      </c>
      <c r="G7" s="2">
        <v>3.0727475012858E-6</v>
      </c>
      <c r="H7" s="2">
        <f>G7/$F$3</f>
        <v>6.2716542382648272E-6</v>
      </c>
      <c r="J7">
        <v>2.8041127216277699</v>
      </c>
      <c r="K7">
        <v>5.8272718548291105E-4</v>
      </c>
      <c r="L7">
        <f t="shared" si="0"/>
        <v>1.1980992462459832E-3</v>
      </c>
      <c r="N7">
        <v>183</v>
      </c>
      <c r="O7">
        <f>'nm to eV'!$G$14/N7</f>
        <v>6.7750677826212566</v>
      </c>
      <c r="P7">
        <v>23885.488188932999</v>
      </c>
      <c r="Q7">
        <f t="shared" si="1"/>
        <v>0.98314681618377064</v>
      </c>
    </row>
    <row r="8" spans="3:17">
      <c r="C8">
        <v>3.1334744089697</v>
      </c>
      <c r="D8">
        <v>6.0362477433417705E-4</v>
      </c>
      <c r="E8">
        <f t="shared" si="2"/>
        <v>1.23203285420961E-3</v>
      </c>
      <c r="F8" s="36">
        <f>F7+0.0002</f>
        <v>3.7816428412762999</v>
      </c>
      <c r="H8" s="2">
        <f t="shared" ref="H8:H35" si="3">G8/$F$3</f>
        <v>0</v>
      </c>
      <c r="J8">
        <v>2.8660155214169101</v>
      </c>
      <c r="K8">
        <v>8.6755680884198396E-4</v>
      </c>
      <c r="L8">
        <f t="shared" si="0"/>
        <v>1.7837148920515453E-3</v>
      </c>
      <c r="N8">
        <v>183.7</v>
      </c>
      <c r="O8">
        <f>'nm to eV'!$G$14/N8</f>
        <v>6.7492509756107237</v>
      </c>
      <c r="P8">
        <v>23482.8833385424</v>
      </c>
      <c r="Q8">
        <f t="shared" si="1"/>
        <v>0.96657526136727512</v>
      </c>
    </row>
    <row r="9" spans="3:17">
      <c r="C9">
        <v>3.1975685411246699</v>
      </c>
      <c r="D9">
        <v>2.7437489742465599E-4</v>
      </c>
      <c r="E9">
        <f t="shared" si="2"/>
        <v>5.6001493373170226E-4</v>
      </c>
      <c r="F9" s="36">
        <f>F10-0.0002</f>
        <v>4.4398792889937999</v>
      </c>
      <c r="H9" s="2">
        <f t="shared" si="3"/>
        <v>0</v>
      </c>
      <c r="J9">
        <v>2.9279143037176998</v>
      </c>
      <c r="K9">
        <v>8.8313745279600098E-4</v>
      </c>
      <c r="L9">
        <f t="shared" si="0"/>
        <v>1.8157490209584801E-3</v>
      </c>
      <c r="N9">
        <v>184.4</v>
      </c>
      <c r="O9">
        <f>'nm to eV'!$G$14/N9</f>
        <v>6.7236301747271687</v>
      </c>
      <c r="P9">
        <v>22968.0132198229</v>
      </c>
      <c r="Q9">
        <f t="shared" si="1"/>
        <v>0.9453827735284972</v>
      </c>
    </row>
    <row r="10" spans="3:17">
      <c r="C10">
        <v>3.2616626732796399</v>
      </c>
      <c r="D10">
        <v>6.0362477433417705E-4</v>
      </c>
      <c r="E10">
        <f t="shared" si="2"/>
        <v>1.23203285420961E-3</v>
      </c>
      <c r="F10">
        <v>4.4400792889938003</v>
      </c>
      <c r="G10">
        <v>1.0353273166688001E-3</v>
      </c>
      <c r="H10" s="2">
        <f t="shared" si="3"/>
        <v>2.1131625526861959E-3</v>
      </c>
      <c r="J10">
        <v>2.9898130860184899</v>
      </c>
      <c r="K10">
        <v>8.9871809675012805E-4</v>
      </c>
      <c r="L10">
        <f t="shared" si="0"/>
        <v>1.8477831498656411E-3</v>
      </c>
      <c r="N10">
        <v>185.1</v>
      </c>
      <c r="O10">
        <f>'nm to eV'!$G$14/N10</f>
        <v>6.6982031562381952</v>
      </c>
      <c r="P10">
        <v>22356.839398791701</v>
      </c>
      <c r="Q10">
        <f t="shared" si="1"/>
        <v>0.92022634417152471</v>
      </c>
    </row>
    <row r="11" spans="3:17">
      <c r="C11">
        <v>3.3257568054346098</v>
      </c>
      <c r="D11">
        <v>6.0362477433417705E-4</v>
      </c>
      <c r="E11">
        <f t="shared" si="2"/>
        <v>1.23203285420961E-3</v>
      </c>
      <c r="F11" s="36">
        <f>F10+0.0002</f>
        <v>4.4402792889938008</v>
      </c>
      <c r="H11" s="2">
        <f t="shared" si="3"/>
        <v>0</v>
      </c>
      <c r="J11">
        <v>3.0517118683192801</v>
      </c>
      <c r="K11">
        <v>9.14298740704255E-4</v>
      </c>
      <c r="L11">
        <f t="shared" si="0"/>
        <v>1.8798172787728017E-3</v>
      </c>
      <c r="N11">
        <v>185.8</v>
      </c>
      <c r="O11">
        <f>'nm to eV'!$G$14/N11</f>
        <v>6.6729677299229806</v>
      </c>
      <c r="P11">
        <v>21665.533220048801</v>
      </c>
      <c r="Q11">
        <f t="shared" si="1"/>
        <v>0.89177159946364137</v>
      </c>
    </row>
    <row r="12" spans="3:17">
      <c r="C12">
        <v>3.3898509375895798</v>
      </c>
      <c r="D12">
        <v>2.7437489742465599E-4</v>
      </c>
      <c r="E12">
        <f t="shared" si="2"/>
        <v>5.6001493373170226E-4</v>
      </c>
      <c r="F12" s="36">
        <f>F13-0.0002</f>
        <v>4.4587271961658992</v>
      </c>
      <c r="H12" s="2">
        <f t="shared" si="3"/>
        <v>0</v>
      </c>
      <c r="J12">
        <v>3.11361198978285</v>
      </c>
      <c r="K12">
        <v>1.0196290444598401E-3</v>
      </c>
      <c r="L12">
        <f t="shared" si="0"/>
        <v>2.0963785799790378E-3</v>
      </c>
      <c r="N12">
        <v>186.5</v>
      </c>
      <c r="O12">
        <f>'nm to eV'!$G$14/N12</f>
        <v>6.6479217384433777</v>
      </c>
      <c r="P12">
        <v>20909.930591418601</v>
      </c>
      <c r="Q12">
        <f t="shared" si="1"/>
        <v>0.8606703587118586</v>
      </c>
    </row>
    <row r="13" spans="3:17">
      <c r="C13">
        <v>3.45394506974454</v>
      </c>
      <c r="D13">
        <v>7.6824971278888199E-4</v>
      </c>
      <c r="E13">
        <f t="shared" si="2"/>
        <v>1.5680418144484504E-3</v>
      </c>
      <c r="F13">
        <v>4.4589271961658996</v>
      </c>
      <c r="G13">
        <v>0.44138054965994999</v>
      </c>
      <c r="H13" s="2">
        <f t="shared" si="3"/>
        <v>0.90088306761428627</v>
      </c>
      <c r="J13">
        <v>3.17552081580454</v>
      </c>
      <c r="K13">
        <v>1.7083321369262201E-3</v>
      </c>
      <c r="L13">
        <f t="shared" si="0"/>
        <v>3.5123665011319721E-3</v>
      </c>
      <c r="N13">
        <v>187.2</v>
      </c>
      <c r="O13">
        <f>'nm to eV'!$G$14/N13</f>
        <v>6.6230630567291131</v>
      </c>
      <c r="P13">
        <v>20105.087909300499</v>
      </c>
      <c r="Q13">
        <f t="shared" si="1"/>
        <v>0.82754235587623537</v>
      </c>
    </row>
    <row r="14" spans="3:17">
      <c r="C14">
        <v>3.5180392018995099</v>
      </c>
      <c r="D14">
        <v>1.70112436403246E-3</v>
      </c>
      <c r="E14">
        <f t="shared" si="2"/>
        <v>3.4720925891357233E-3</v>
      </c>
      <c r="F14" s="36">
        <f>F13+0.0002</f>
        <v>4.4591271961659</v>
      </c>
      <c r="H14" s="2">
        <f t="shared" si="3"/>
        <v>0</v>
      </c>
      <c r="J14">
        <v>3.23744035512851</v>
      </c>
      <c r="K14">
        <v>3.1150325078054199E-3</v>
      </c>
      <c r="L14">
        <f t="shared" si="0"/>
        <v>6.4045718006798839E-3</v>
      </c>
      <c r="N14">
        <v>187.9</v>
      </c>
      <c r="O14">
        <f>'nm to eV'!$G$14/N14</f>
        <v>6.5983895913767423</v>
      </c>
      <c r="P14">
        <v>19264.947441144999</v>
      </c>
      <c r="Q14">
        <f t="shared" si="1"/>
        <v>0.7929614664306962</v>
      </c>
    </row>
    <row r="15" spans="3:17">
      <c r="C15">
        <v>3.5821333340544799</v>
      </c>
      <c r="D15">
        <v>3.5668736665197499E-3</v>
      </c>
      <c r="E15">
        <f t="shared" si="2"/>
        <v>7.2801941385105418E-3</v>
      </c>
      <c r="F15" s="36">
        <f>F16-0.0002</f>
        <v>4.5769337212073999</v>
      </c>
      <c r="H15" s="2">
        <f t="shared" si="3"/>
        <v>0</v>
      </c>
      <c r="J15">
        <v>3.29937730356871</v>
      </c>
      <c r="K15">
        <v>5.6884784561060898E-3</v>
      </c>
      <c r="L15">
        <f t="shared" si="0"/>
        <v>1.1695630340120946E-2</v>
      </c>
      <c r="N15">
        <v>188.6</v>
      </c>
      <c r="O15">
        <f>'nm to eV'!$G$14/N15</f>
        <v>6.5738992800619824</v>
      </c>
      <c r="P15">
        <v>18402.112131198199</v>
      </c>
      <c r="Q15">
        <f t="shared" si="1"/>
        <v>0.75744643817775981</v>
      </c>
    </row>
    <row r="16" spans="3:17">
      <c r="C16">
        <v>3.6462274662094498</v>
      </c>
      <c r="D16">
        <v>7.1886223125243696E-3</v>
      </c>
      <c r="E16">
        <f t="shared" si="2"/>
        <v>1.4672391263767298E-2</v>
      </c>
      <c r="F16">
        <v>4.5771337212074004</v>
      </c>
      <c r="G16">
        <v>2.9002833540523999E-2</v>
      </c>
      <c r="H16" s="2">
        <f t="shared" si="3"/>
        <v>5.919645002396124E-2</v>
      </c>
      <c r="J16">
        <v>3.3613457223343799</v>
      </c>
      <c r="K16">
        <v>1.03710414097449E-2</v>
      </c>
      <c r="L16">
        <f t="shared" si="0"/>
        <v>2.1323077428598246E-2</v>
      </c>
      <c r="N16">
        <v>189.3</v>
      </c>
      <c r="O16">
        <f>'nm to eV'!$G$14/N16</f>
        <v>6.549590090965081</v>
      </c>
      <c r="P16">
        <v>17527.7227583815</v>
      </c>
      <c r="Q16">
        <f t="shared" si="1"/>
        <v>0.72145583496337928</v>
      </c>
    </row>
    <row r="17" spans="3:17">
      <c r="C17">
        <v>3.7103215983644202</v>
      </c>
      <c r="D17">
        <v>1.32797450353501E-2</v>
      </c>
      <c r="E17">
        <f t="shared" si="2"/>
        <v>2.7104722792607758E-2</v>
      </c>
      <c r="F17" s="36">
        <f>F16+0.0002</f>
        <v>4.5773337212074008</v>
      </c>
      <c r="H17" s="2">
        <f t="shared" si="3"/>
        <v>0</v>
      </c>
      <c r="J17">
        <v>3.42335498556502</v>
      </c>
      <c r="K17">
        <v>1.77909689873334E-2</v>
      </c>
      <c r="L17">
        <f t="shared" si="0"/>
        <v>3.657860327220807E-2</v>
      </c>
      <c r="N17">
        <v>190</v>
      </c>
      <c r="O17">
        <f>'nm to eV'!$G$14/N17</f>
        <v>6.5254600222088941</v>
      </c>
      <c r="P17">
        <v>16651.424987214999</v>
      </c>
      <c r="Q17">
        <f t="shared" si="1"/>
        <v>0.6853866804651908</v>
      </c>
    </row>
    <row r="18" spans="3:17">
      <c r="C18">
        <v>3.7744157305193902</v>
      </c>
      <c r="D18">
        <v>2.3815741096454401E-2</v>
      </c>
      <c r="E18">
        <f t="shared" si="2"/>
        <v>4.8609296247900044E-2</v>
      </c>
      <c r="F18" s="36">
        <f>F19-0.0002</f>
        <v>5.7168963426847998</v>
      </c>
      <c r="H18" s="2">
        <f t="shared" si="3"/>
        <v>0</v>
      </c>
      <c r="J18">
        <v>3.4769612534056802</v>
      </c>
      <c r="K18">
        <v>2.7738590467314E-2</v>
      </c>
      <c r="L18">
        <f t="shared" si="0"/>
        <v>5.7031120494702783E-2</v>
      </c>
      <c r="N18">
        <v>190.7</v>
      </c>
      <c r="O18">
        <f>'nm to eV'!$G$14/N18</f>
        <v>6.5015071013093344</v>
      </c>
      <c r="P18">
        <v>15781.410257822299</v>
      </c>
      <c r="Q18">
        <f t="shared" si="1"/>
        <v>0.64957614125955998</v>
      </c>
    </row>
    <row r="19" spans="3:17">
      <c r="C19">
        <v>3.8268563841007301</v>
      </c>
      <c r="D19">
        <v>3.6476182791903303E-2</v>
      </c>
      <c r="E19">
        <f t="shared" si="2"/>
        <v>7.4449985332942295E-2</v>
      </c>
      <c r="F19">
        <v>5.7170963426848003</v>
      </c>
      <c r="G19" s="2">
        <v>9.2815997587973001E-4</v>
      </c>
      <c r="H19" s="2">
        <f t="shared" si="3"/>
        <v>1.8944278513213445E-3</v>
      </c>
      <c r="J19">
        <v>3.5193271388328098</v>
      </c>
      <c r="K19">
        <v>3.8617737168374099E-2</v>
      </c>
      <c r="L19">
        <f t="shared" si="0"/>
        <v>7.9398872998883527E-2</v>
      </c>
      <c r="N19">
        <v>191.4</v>
      </c>
      <c r="O19">
        <f>'nm to eV'!$G$14/N19</f>
        <v>6.4777293846378781</v>
      </c>
      <c r="P19">
        <v>14924.5126308501</v>
      </c>
      <c r="Q19">
        <f t="shared" si="1"/>
        <v>0.61430551304005865</v>
      </c>
    </row>
    <row r="20" spans="3:17">
      <c r="C20">
        <v>3.8647301894650301</v>
      </c>
      <c r="D20">
        <v>4.8994210850117403E-2</v>
      </c>
      <c r="E20">
        <f t="shared" si="2"/>
        <v>9.9999999999999811E-2</v>
      </c>
      <c r="F20" s="36">
        <f>F19+0.0002</f>
        <v>5.7172963426848007</v>
      </c>
      <c r="H20" s="2">
        <f t="shared" si="3"/>
        <v>0</v>
      </c>
      <c r="J20">
        <v>3.55607940929898</v>
      </c>
      <c r="K20">
        <v>5.0403381416499901E-2</v>
      </c>
      <c r="L20">
        <f t="shared" si="0"/>
        <v>0.10363040336502073</v>
      </c>
      <c r="N20">
        <v>192.1</v>
      </c>
      <c r="O20">
        <f>'nm to eV'!$G$14/N20</f>
        <v>6.4541249568958357</v>
      </c>
      <c r="P20">
        <v>14086.3434698695</v>
      </c>
      <c r="Q20">
        <f t="shared" si="1"/>
        <v>0.579805764258566</v>
      </c>
    </row>
    <row r="21" spans="3:17">
      <c r="C21">
        <v>3.89677725554251</v>
      </c>
      <c r="D21">
        <v>6.2173351756411997E-2</v>
      </c>
      <c r="E21">
        <f t="shared" si="2"/>
        <v>0.12689938398357301</v>
      </c>
      <c r="F21" s="36">
        <f>F22-0.0002</f>
        <v>5.9580046707702996</v>
      </c>
      <c r="H21" s="2">
        <f t="shared" si="3"/>
        <v>0</v>
      </c>
      <c r="J21">
        <v>3.5872055699371499</v>
      </c>
      <c r="K21">
        <v>6.2258126832292003E-2</v>
      </c>
      <c r="L21">
        <f t="shared" si="0"/>
        <v>0.12800400717299867</v>
      </c>
      <c r="N21">
        <v>192.8</v>
      </c>
      <c r="O21">
        <f>'nm to eV'!$G$14/N21</f>
        <v>6.4306919306000507</v>
      </c>
      <c r="P21">
        <v>13271.446940350301</v>
      </c>
      <c r="Q21">
        <f t="shared" si="1"/>
        <v>0.5462639365940507</v>
      </c>
    </row>
    <row r="22" spans="3:17">
      <c r="C22">
        <v>3.92591095197659</v>
      </c>
      <c r="D22">
        <v>7.5815271656362496E-2</v>
      </c>
      <c r="E22">
        <f t="shared" si="2"/>
        <v>0.15474332648870631</v>
      </c>
      <c r="F22">
        <v>5.9582046707703</v>
      </c>
      <c r="G22" s="2">
        <v>7.6628627124239999E-4</v>
      </c>
      <c r="H22" s="2">
        <f t="shared" si="3"/>
        <v>1.5640343174147936E-3</v>
      </c>
      <c r="J22">
        <v>3.6155225687988302</v>
      </c>
      <c r="K22">
        <v>7.4408337914340802E-2</v>
      </c>
      <c r="L22">
        <f t="shared" si="0"/>
        <v>0.15298509455279649</v>
      </c>
      <c r="N22">
        <v>193.5</v>
      </c>
      <c r="O22">
        <f>'nm to eV'!$G$14/N22</f>
        <v>6.407428445579793</v>
      </c>
      <c r="P22">
        <v>12483.4614053393</v>
      </c>
      <c r="Q22">
        <f t="shared" si="1"/>
        <v>0.51382978813465774</v>
      </c>
    </row>
    <row r="23" spans="3:17">
      <c r="C23">
        <v>3.95213127876726</v>
      </c>
      <c r="D23">
        <v>8.9789185182196904E-2</v>
      </c>
      <c r="E23">
        <f t="shared" si="2"/>
        <v>0.18326488706365512</v>
      </c>
      <c r="F23" s="36">
        <f>F22+0.0002</f>
        <v>5.9584046707703004</v>
      </c>
      <c r="H23" s="2">
        <f t="shared" si="3"/>
        <v>0</v>
      </c>
      <c r="J23">
        <v>3.6410300376142799</v>
      </c>
      <c r="K23">
        <v>8.6829333506200701E-2</v>
      </c>
      <c r="L23">
        <f t="shared" si="0"/>
        <v>0.17852292053203159</v>
      </c>
      <c r="N23">
        <v>194.2</v>
      </c>
      <c r="O23">
        <f>'nm to eV'!$G$14/N23</f>
        <v>6.3843326684845003</v>
      </c>
      <c r="P23">
        <v>11725.274558913499</v>
      </c>
      <c r="Q23">
        <f t="shared" si="1"/>
        <v>0.48262217880133401</v>
      </c>
    </row>
    <row r="24" spans="3:17">
      <c r="C24">
        <v>3.9754382359145199</v>
      </c>
      <c r="D24">
        <v>0.104276179766215</v>
      </c>
      <c r="E24">
        <f t="shared" si="2"/>
        <v>0.21283367556468138</v>
      </c>
      <c r="F24" s="36">
        <f>F25-0.0002</f>
        <v>6.1290896933343992</v>
      </c>
      <c r="H24" s="2">
        <f t="shared" si="3"/>
        <v>0</v>
      </c>
      <c r="J24">
        <v>3.6637209792579202</v>
      </c>
      <c r="K24">
        <v>9.9052171635408207E-2</v>
      </c>
      <c r="L24">
        <f t="shared" si="0"/>
        <v>0.20365333063543944</v>
      </c>
      <c r="N24">
        <v>194.9</v>
      </c>
      <c r="O24">
        <f>'nm to eV'!$G$14/N24</f>
        <v>6.3614027923021546</v>
      </c>
      <c r="P24">
        <v>10999.1632280426</v>
      </c>
      <c r="Q24">
        <f t="shared" si="1"/>
        <v>0.45273482471026505</v>
      </c>
    </row>
    <row r="25" spans="3:17">
      <c r="C25">
        <v>3.9987451930617799</v>
      </c>
      <c r="D25">
        <v>0.119970423898901</v>
      </c>
      <c r="E25">
        <f t="shared" si="2"/>
        <v>0.24486652977412593</v>
      </c>
      <c r="F25">
        <v>6.1292896933343997</v>
      </c>
      <c r="G25">
        <v>0.32419255974021</v>
      </c>
      <c r="H25" s="2">
        <f t="shared" si="3"/>
        <v>0.66169564549570148</v>
      </c>
      <c r="J25">
        <v>3.68358176774841</v>
      </c>
      <c r="K25">
        <v>0.110163649513481</v>
      </c>
      <c r="L25">
        <f t="shared" si="0"/>
        <v>0.22649876088487189</v>
      </c>
      <c r="N25">
        <v>195.6</v>
      </c>
      <c r="O25">
        <f>'nm to eV'!$G$14/N25</f>
        <v>6.3386370358879853</v>
      </c>
      <c r="P25">
        <v>10306.911898759699</v>
      </c>
      <c r="Q25">
        <f t="shared" si="1"/>
        <v>0.42424117680991336</v>
      </c>
    </row>
    <row r="26" spans="3:17">
      <c r="C26">
        <v>4.0191387805656298</v>
      </c>
      <c r="D26">
        <v>0.13501074119272599</v>
      </c>
      <c r="E26">
        <f t="shared" si="2"/>
        <v>0.27556468172484549</v>
      </c>
      <c r="F26" s="36">
        <f>F25+0.0002</f>
        <v>6.1294896933344001</v>
      </c>
      <c r="H26" s="2">
        <f t="shared" si="3"/>
        <v>0</v>
      </c>
      <c r="J26">
        <v>3.7006179271322401</v>
      </c>
      <c r="K26">
        <v>0.12053398448710199</v>
      </c>
      <c r="L26">
        <f t="shared" si="0"/>
        <v>0.24782038586606653</v>
      </c>
      <c r="N26">
        <v>196.3</v>
      </c>
      <c r="O26">
        <f>'nm to eV'!$G$14/N26</f>
        <v>6.3160336435032596</v>
      </c>
      <c r="P26">
        <v>9649.9069453541997</v>
      </c>
      <c r="Q26">
        <f t="shared" si="1"/>
        <v>0.39719829943398149</v>
      </c>
    </row>
    <row r="27" spans="3:17">
      <c r="C27">
        <v>4.0366189984260803</v>
      </c>
      <c r="D27">
        <v>0.14849169448618699</v>
      </c>
      <c r="E27">
        <f t="shared" si="2"/>
        <v>0.30308008213552207</v>
      </c>
      <c r="F27" s="36">
        <f>F28-0.0002</f>
        <v>6.2895133811774997</v>
      </c>
      <c r="H27" s="2">
        <f t="shared" si="3"/>
        <v>0</v>
      </c>
      <c r="J27">
        <v>3.7176565416478402</v>
      </c>
      <c r="K27">
        <v>0.13106886050369301</v>
      </c>
      <c r="L27">
        <f t="shared" si="0"/>
        <v>0.26948031066314421</v>
      </c>
      <c r="N27">
        <v>197</v>
      </c>
      <c r="O27">
        <f>'nm to eV'!$G$14/N27</f>
        <v>6.2935908843639083</v>
      </c>
      <c r="P27">
        <v>9029.2060865713993</v>
      </c>
      <c r="Q27">
        <f t="shared" si="1"/>
        <v>0.37164972917710104</v>
      </c>
    </row>
    <row r="28" spans="3:17">
      <c r="C28">
        <v>4.0540992162865201</v>
      </c>
      <c r="D28">
        <v>0.16297868907020599</v>
      </c>
      <c r="E28">
        <f t="shared" si="2"/>
        <v>0.33264887063655019</v>
      </c>
      <c r="F28">
        <v>6.2897133811775001</v>
      </c>
      <c r="G28" s="2">
        <v>9.4706097066729004E-4</v>
      </c>
      <c r="H28" s="2">
        <f t="shared" si="3"/>
        <v>1.9330058679065728E-3</v>
      </c>
      <c r="J28">
        <v>3.734700066427</v>
      </c>
      <c r="K28">
        <v>0.141932818606224</v>
      </c>
      <c r="L28">
        <f t="shared" si="0"/>
        <v>0.2918168350919878</v>
      </c>
      <c r="N28">
        <v>197.7</v>
      </c>
      <c r="O28">
        <f>'nm to eV'!$G$14/N28</f>
        <v>6.2713070521987353</v>
      </c>
      <c r="P28">
        <v>8445.5846495401001</v>
      </c>
      <c r="Q28">
        <f t="shared" si="1"/>
        <v>0.34762737915706782</v>
      </c>
    </row>
    <row r="29" spans="3:17">
      <c r="C29">
        <v>4.0715794341469698</v>
      </c>
      <c r="D29">
        <v>0.17746568365422399</v>
      </c>
      <c r="E29">
        <f t="shared" si="2"/>
        <v>0.36221765913757625</v>
      </c>
      <c r="F29" s="36">
        <f>F28+0.0002</f>
        <v>6.2899133811775005</v>
      </c>
      <c r="H29" s="2">
        <f t="shared" si="3"/>
        <v>0</v>
      </c>
      <c r="J29">
        <v>3.7517534117332501</v>
      </c>
      <c r="K29">
        <v>0.153454940880632</v>
      </c>
      <c r="L29">
        <f t="shared" si="0"/>
        <v>0.31550655878435724</v>
      </c>
      <c r="N29">
        <v>198.4</v>
      </c>
      <c r="O29">
        <f>'nm to eV'!$G$14/N29</f>
        <v>6.2491804648169849</v>
      </c>
      <c r="P29">
        <v>7899.5617388695</v>
      </c>
      <c r="Q29">
        <f t="shared" si="1"/>
        <v>0.32515261615691593</v>
      </c>
    </row>
    <row r="30" spans="3:17">
      <c r="C30">
        <v>4.0890596520074203</v>
      </c>
      <c r="D30">
        <v>0.19315992778690999</v>
      </c>
      <c r="E30">
        <f t="shared" si="2"/>
        <v>0.39425051334702077</v>
      </c>
      <c r="F30" s="36">
        <f>F31-0.0002</f>
        <v>6.3043951721373999</v>
      </c>
      <c r="H30" s="2">
        <f t="shared" si="3"/>
        <v>0</v>
      </c>
      <c r="J30">
        <v>3.7688018467759599</v>
      </c>
      <c r="K30">
        <v>0.164647981069102</v>
      </c>
      <c r="L30">
        <f t="shared" si="0"/>
        <v>0.33851968284496481</v>
      </c>
      <c r="N30">
        <v>199.1</v>
      </c>
      <c r="O30">
        <f>'nm to eV'!$G$14/N30</f>
        <v>6.2272094636850328</v>
      </c>
      <c r="P30">
        <v>7391.4103845342997</v>
      </c>
      <c r="Q30">
        <f t="shared" si="1"/>
        <v>0.30423667832041817</v>
      </c>
    </row>
    <row r="31" spans="3:17">
      <c r="C31">
        <v>4.1065398698678601</v>
      </c>
      <c r="D31">
        <v>0.20965900495204201</v>
      </c>
      <c r="E31">
        <f t="shared" si="2"/>
        <v>0.42792607802874572</v>
      </c>
      <c r="F31">
        <v>6.3045951721374003</v>
      </c>
      <c r="G31" s="2">
        <v>1.3447099542249999E-4</v>
      </c>
      <c r="H31" s="2">
        <f t="shared" si="3"/>
        <v>2.7446302958909177E-4</v>
      </c>
      <c r="J31">
        <v>3.78585764721399</v>
      </c>
      <c r="K31">
        <v>0.17633464438648</v>
      </c>
      <c r="L31">
        <f t="shared" si="0"/>
        <v>0.3625477063532172</v>
      </c>
      <c r="N31">
        <v>199.8</v>
      </c>
      <c r="O31">
        <f>'nm to eV'!$G$14/N31</f>
        <v>6.2053924135119614</v>
      </c>
      <c r="P31">
        <v>6921.1562172778004</v>
      </c>
      <c r="Q31">
        <f t="shared" si="1"/>
        <v>0.28488062063056152</v>
      </c>
    </row>
    <row r="32" spans="3:17">
      <c r="C32">
        <v>4.1240200877283097</v>
      </c>
      <c r="D32">
        <v>0.22635929037528599</v>
      </c>
      <c r="E32">
        <f t="shared" si="2"/>
        <v>0.46201232032854173</v>
      </c>
      <c r="F32" s="36">
        <f>F31+0.0002</f>
        <v>6.3047951721374007</v>
      </c>
      <c r="H32" s="2">
        <f t="shared" si="3"/>
        <v>0</v>
      </c>
      <c r="J32">
        <v>3.80292081304734</v>
      </c>
      <c r="K32">
        <v>0.18851493083276799</v>
      </c>
      <c r="L32">
        <f t="shared" si="0"/>
        <v>0.38759062930911864</v>
      </c>
      <c r="N32">
        <v>200.5</v>
      </c>
      <c r="O32">
        <f>'nm to eV'!$G$14/N32</f>
        <v>6.1837277018438401</v>
      </c>
      <c r="P32">
        <v>6488.5692621446997</v>
      </c>
      <c r="Q32">
        <f t="shared" si="1"/>
        <v>0.26707497712444322</v>
      </c>
    </row>
    <row r="33" spans="3:17">
      <c r="C33">
        <v>4.1415003055887496</v>
      </c>
      <c r="D33">
        <v>0.24326078405664001</v>
      </c>
      <c r="E33">
        <f t="shared" si="2"/>
        <v>0.4965092402464048</v>
      </c>
      <c r="F33" s="36">
        <f>F34-0.0002</f>
        <v>6.7219851468725995</v>
      </c>
      <c r="H33" s="2">
        <f t="shared" si="3"/>
        <v>0</v>
      </c>
      <c r="J33">
        <v>3.8199864340124701</v>
      </c>
      <c r="K33">
        <v>0.20085975832202499</v>
      </c>
      <c r="L33">
        <f t="shared" si="0"/>
        <v>0.41297185208090098</v>
      </c>
      <c r="N33">
        <v>201.2</v>
      </c>
      <c r="O33">
        <f>'nm to eV'!$G$14/N33</f>
        <v>6.1622137386664511</v>
      </c>
      <c r="P33">
        <v>6093.1531341995997</v>
      </c>
      <c r="Q33">
        <f t="shared" si="1"/>
        <v>0.25079931617994294</v>
      </c>
    </row>
    <row r="34" spans="3:17">
      <c r="C34">
        <v>4.1589805234492001</v>
      </c>
      <c r="D34">
        <v>0.26036348599610698</v>
      </c>
      <c r="E34">
        <f t="shared" si="2"/>
        <v>0.53141683778234095</v>
      </c>
      <c r="F34">
        <v>6.7221851468725999</v>
      </c>
      <c r="G34">
        <v>5.2686734257510002E-3</v>
      </c>
      <c r="H34" s="2">
        <f t="shared" si="3"/>
        <v>1.0753665248061374E-2</v>
      </c>
      <c r="J34">
        <v>3.8370471447140502</v>
      </c>
      <c r="K34">
        <v>0.212875503725342</v>
      </c>
      <c r="L34">
        <f t="shared" si="0"/>
        <v>0.4376764752209174</v>
      </c>
      <c r="N34">
        <v>201.9</v>
      </c>
      <c r="O34">
        <f>'nm to eV'!$G$14/N34</f>
        <v>6.1408489560162947</v>
      </c>
      <c r="P34">
        <v>5734.1353572504004</v>
      </c>
      <c r="Q34">
        <f t="shared" si="1"/>
        <v>0.23602184202622131</v>
      </c>
    </row>
    <row r="35" spans="3:17">
      <c r="C35">
        <v>4.1764607413096497</v>
      </c>
      <c r="D35">
        <v>0.27786860445179501</v>
      </c>
      <c r="E35">
        <f t="shared" si="2"/>
        <v>0.56714579055441328</v>
      </c>
      <c r="F35" s="36">
        <f>F34+0.0002</f>
        <v>6.7223851468726004</v>
      </c>
      <c r="H35" s="2">
        <f t="shared" si="3"/>
        <v>0</v>
      </c>
      <c r="J35">
        <v>3.8540955797567502</v>
      </c>
      <c r="K35">
        <v>0.22406854391381201</v>
      </c>
      <c r="L35">
        <f t="shared" si="0"/>
        <v>0.46068959928152498</v>
      </c>
      <c r="N35">
        <v>202.6</v>
      </c>
      <c r="O35">
        <f>'nm to eV'!$G$14/N35</f>
        <v>6.1196318075996539</v>
      </c>
      <c r="P35">
        <v>5410.4617968398998</v>
      </c>
      <c r="Q35">
        <f t="shared" si="1"/>
        <v>0.22269916560096445</v>
      </c>
    </row>
    <row r="36" spans="3:17">
      <c r="C36">
        <v>4.1939409591700896</v>
      </c>
      <c r="D36">
        <v>0.29557493116559502</v>
      </c>
      <c r="E36">
        <f t="shared" si="2"/>
        <v>0.60328542094455673</v>
      </c>
      <c r="F36" s="36"/>
      <c r="H36" s="2"/>
      <c r="J36">
        <v>3.8711489250629998</v>
      </c>
      <c r="K36">
        <v>0.235590666188221</v>
      </c>
      <c r="L36">
        <f t="shared" si="0"/>
        <v>0.48437932297389641</v>
      </c>
      <c r="N36">
        <v>203.3</v>
      </c>
      <c r="O36">
        <f>'nm to eV'!$G$14/N36</f>
        <v>6.0985607684195271</v>
      </c>
      <c r="P36">
        <v>5120.7973857320003</v>
      </c>
      <c r="Q36">
        <f t="shared" si="1"/>
        <v>0.2107763344120073</v>
      </c>
    </row>
    <row r="37" spans="3:17">
      <c r="C37">
        <v>4.2114211770305401</v>
      </c>
      <c r="D37">
        <v>0.31348246613750702</v>
      </c>
      <c r="E37">
        <f t="shared" si="2"/>
        <v>0.63983572895277119</v>
      </c>
      <c r="G37" s="2"/>
      <c r="H37" s="2"/>
      <c r="J37">
        <v>3.8881998152374799</v>
      </c>
      <c r="K37">
        <v>0.24694824741966001</v>
      </c>
      <c r="L37">
        <f t="shared" si="0"/>
        <v>0.507730746850385</v>
      </c>
      <c r="N37">
        <v>204</v>
      </c>
      <c r="O37">
        <f>'nm to eV'!$G$14/N37</f>
        <v>6.077634334410245</v>
      </c>
      <c r="P37">
        <v>4863.5344946483001</v>
      </c>
      <c r="Q37">
        <f t="shared" si="1"/>
        <v>0.20018717708390368</v>
      </c>
    </row>
    <row r="38" spans="3:17">
      <c r="C38">
        <v>4.2289013948909799</v>
      </c>
      <c r="D38">
        <v>0.33018275156075</v>
      </c>
      <c r="E38">
        <f t="shared" si="2"/>
        <v>0.67392197125256514</v>
      </c>
      <c r="F38" s="36"/>
      <c r="H38" s="2"/>
      <c r="J38">
        <v>3.9052359746213199</v>
      </c>
      <c r="K38">
        <v>0.25731858239328098</v>
      </c>
      <c r="L38">
        <f t="shared" si="0"/>
        <v>0.52905237183157949</v>
      </c>
      <c r="N38">
        <v>204.7</v>
      </c>
      <c r="O38">
        <f>'nm to eV'!$G$14/N38</f>
        <v>6.0568510220795799</v>
      </c>
      <c r="P38">
        <v>4636.8095201304004</v>
      </c>
      <c r="Q38">
        <f t="shared" si="1"/>
        <v>0.19085498612831339</v>
      </c>
    </row>
    <row r="39" spans="3:17">
      <c r="C39">
        <v>4.2463816127514296</v>
      </c>
      <c r="D39">
        <v>0.34708424524210502</v>
      </c>
      <c r="E39">
        <f t="shared" si="2"/>
        <v>0.70841889117043022</v>
      </c>
      <c r="F39" s="36"/>
      <c r="H39" s="2"/>
      <c r="J39">
        <v>3.9251078112047901</v>
      </c>
      <c r="K39">
        <v>0.26917049496471801</v>
      </c>
      <c r="L39">
        <f t="shared" si="0"/>
        <v>0.55342015125248389</v>
      </c>
      <c r="N39">
        <v>205.4</v>
      </c>
      <c r="O39">
        <f>'nm to eV'!$G$14/N39</f>
        <v>6.036209368158179</v>
      </c>
      <c r="P39">
        <v>4438.5275673421002</v>
      </c>
      <c r="Q39">
        <f t="shared" si="1"/>
        <v>0.18269353390893439</v>
      </c>
    </row>
    <row r="40" spans="3:17">
      <c r="C40">
        <v>4.2638618306118801</v>
      </c>
      <c r="D40">
        <v>0.36318090589101398</v>
      </c>
      <c r="E40">
        <f t="shared" si="2"/>
        <v>0.74127310061601492</v>
      </c>
      <c r="H40" s="2"/>
      <c r="J40">
        <v>3.9477969114996001</v>
      </c>
      <c r="K40">
        <v>0.28126992731169798</v>
      </c>
      <c r="L40">
        <f t="shared" si="0"/>
        <v>0.57829683649397945</v>
      </c>
      <c r="N40">
        <v>206.1</v>
      </c>
      <c r="O40">
        <f>'nm to eV'!$G$14/N40</f>
        <v>6.0157079292561377</v>
      </c>
      <c r="P40">
        <v>4266.3945263422002</v>
      </c>
      <c r="Q40">
        <f t="shared" si="1"/>
        <v>0.17560839292791422</v>
      </c>
    </row>
    <row r="41" spans="3:17">
      <c r="C41">
        <v>4.2813420484723199</v>
      </c>
      <c r="D41">
        <v>0.37887515002370098</v>
      </c>
      <c r="E41">
        <f t="shared" si="2"/>
        <v>0.77330595482546149</v>
      </c>
      <c r="F41" s="36"/>
      <c r="H41" s="2"/>
      <c r="J41">
        <v>3.9732995928080799</v>
      </c>
      <c r="K41">
        <v>0.29337006786976699</v>
      </c>
      <c r="L41">
        <f t="shared" si="0"/>
        <v>0.60317497783224394</v>
      </c>
      <c r="N41">
        <v>206.8</v>
      </c>
      <c r="O41">
        <f>'nm to eV'!$G$14/N41</f>
        <v>5.9953452815265464</v>
      </c>
      <c r="P41">
        <v>4117.9553909320002</v>
      </c>
      <c r="Q41">
        <f t="shared" si="1"/>
        <v>0.16949851306189467</v>
      </c>
    </row>
    <row r="42" spans="3:17">
      <c r="C42">
        <v>4.2988222663327704</v>
      </c>
      <c r="D42">
        <v>0.39376456112394198</v>
      </c>
      <c r="E42">
        <f t="shared" si="2"/>
        <v>0.80369609856262769</v>
      </c>
      <c r="F42" s="36"/>
      <c r="H42" s="2"/>
      <c r="J42">
        <v>4.0044245258803599</v>
      </c>
      <c r="K42">
        <v>0.30514254276407499</v>
      </c>
      <c r="L42">
        <f t="shared" si="0"/>
        <v>0.62737943173228217</v>
      </c>
      <c r="N42">
        <v>207.5</v>
      </c>
      <c r="O42">
        <f>'nm to eV'!$G$14/N42</f>
        <v>5.9751200203358552</v>
      </c>
      <c r="P42">
        <v>3990.6373537084</v>
      </c>
      <c r="Q42">
        <f t="shared" si="1"/>
        <v>0.16425799539070274</v>
      </c>
    </row>
    <row r="43" spans="3:17">
      <c r="C43">
        <v>4.3163024841932103</v>
      </c>
      <c r="D43">
        <v>0.40704430615929199</v>
      </c>
      <c r="E43">
        <f t="shared" si="2"/>
        <v>0.83080082135523536</v>
      </c>
      <c r="H43" s="2"/>
      <c r="J43">
        <v>4.05241063439908</v>
      </c>
      <c r="K43">
        <v>0.315558063751257</v>
      </c>
      <c r="L43">
        <f t="shared" si="0"/>
        <v>0.64879396009972168</v>
      </c>
      <c r="N43">
        <v>208.2</v>
      </c>
      <c r="O43">
        <f>'nm to eV'!$G$14/N43</f>
        <v>5.9550307599408745</v>
      </c>
      <c r="P43">
        <v>3881.7960247760002</v>
      </c>
      <c r="Q43">
        <f t="shared" si="1"/>
        <v>0.1597779945984778</v>
      </c>
    </row>
    <row r="44" spans="3:17">
      <c r="C44">
        <v>4.3366960716970704</v>
      </c>
      <c r="D44">
        <v>0.42208462345311698</v>
      </c>
      <c r="E44">
        <f t="shared" si="2"/>
        <v>0.86149897330595482</v>
      </c>
      <c r="F44" s="36"/>
      <c r="H44" s="2"/>
      <c r="J44">
        <v>4.1143161125137997</v>
      </c>
      <c r="K44">
        <v>0.316022392694219</v>
      </c>
      <c r="L44">
        <f t="shared" si="0"/>
        <v>0.64974863009012551</v>
      </c>
      <c r="N44">
        <v>208.9</v>
      </c>
      <c r="O44">
        <f>'nm to eV'!$G$14/N44</f>
        <v>5.9350761331722826</v>
      </c>
      <c r="P44">
        <v>3788.7630534567002</v>
      </c>
      <c r="Q44">
        <f t="shared" si="1"/>
        <v>0.15594867912335744</v>
      </c>
    </row>
    <row r="45" spans="3:17">
      <c r="C45">
        <v>4.3600030288443303</v>
      </c>
      <c r="D45">
        <v>0.43626980564996798</v>
      </c>
      <c r="E45">
        <f t="shared" si="2"/>
        <v>0.89045174537987626</v>
      </c>
      <c r="F45" s="36"/>
      <c r="H45" s="2"/>
      <c r="J45">
        <v>4.1563959551611704</v>
      </c>
      <c r="K45">
        <v>0.30773117232890101</v>
      </c>
      <c r="L45">
        <f t="shared" si="0"/>
        <v>0.63270170810395676</v>
      </c>
      <c r="N45">
        <v>209.6</v>
      </c>
      <c r="O45">
        <f>'nm to eV'!$G$14/N45</f>
        <v>5.9152547911244753</v>
      </c>
      <c r="P45">
        <v>3708.8934666183</v>
      </c>
      <c r="Q45">
        <f t="shared" si="1"/>
        <v>0.15266117964296291</v>
      </c>
    </row>
    <row r="46" spans="3:17">
      <c r="C46">
        <v>4.3891367252784104</v>
      </c>
      <c r="D46">
        <v>0.45080710229851401</v>
      </c>
      <c r="E46">
        <f t="shared" si="2"/>
        <v>0.92012320328542019</v>
      </c>
      <c r="G46" s="2"/>
      <c r="H46" s="2"/>
      <c r="J46">
        <v>4.1983639777158901</v>
      </c>
      <c r="K46">
        <v>0.291945855370146</v>
      </c>
      <c r="L46">
        <f t="shared" si="0"/>
        <v>0.60024676723078396</v>
      </c>
      <c r="N46">
        <v>210.3</v>
      </c>
      <c r="O46">
        <f>'nm to eV'!$G$14/N46</f>
        <v>5.8955654028515925</v>
      </c>
      <c r="P46">
        <v>3639.6111556135002</v>
      </c>
      <c r="Q46">
        <f t="shared" si="1"/>
        <v>0.14980946135512896</v>
      </c>
    </row>
    <row r="47" spans="3:17">
      <c r="C47">
        <v>4.4386640092163399</v>
      </c>
      <c r="D47">
        <v>0.464461826360344</v>
      </c>
      <c r="E47">
        <f t="shared" si="2"/>
        <v>0.94799327982079362</v>
      </c>
      <c r="F47" s="36"/>
      <c r="H47" s="2"/>
      <c r="J47">
        <v>4.2235149613976599</v>
      </c>
      <c r="K47">
        <v>0.28047549152281198</v>
      </c>
      <c r="L47">
        <f t="shared" si="0"/>
        <v>0.57666345994391099</v>
      </c>
      <c r="N47">
        <v>211</v>
      </c>
      <c r="O47">
        <f>'nm to eV'!$G$14/N47</f>
        <v>5.8760066550696202</v>
      </c>
      <c r="P47">
        <v>3578.4511269823001</v>
      </c>
      <c r="Q47">
        <f t="shared" si="1"/>
        <v>0.14729206305240836</v>
      </c>
    </row>
    <row r="48" spans="3:17">
      <c r="C48">
        <v>4.4998447717278998</v>
      </c>
      <c r="D48">
        <v>0.46267838952708501</v>
      </c>
      <c r="E48">
        <f t="shared" si="2"/>
        <v>0.94435318275154012</v>
      </c>
      <c r="F48" s="36"/>
      <c r="H48" s="2"/>
      <c r="J48">
        <v>4.2458505227169301</v>
      </c>
      <c r="K48">
        <v>0.268881013682162</v>
      </c>
      <c r="L48">
        <f t="shared" si="0"/>
        <v>0.55282497169835809</v>
      </c>
      <c r="N48">
        <v>211.7</v>
      </c>
      <c r="O48">
        <f>'nm to eV'!$G$14/N48</f>
        <v>5.8565772518643833</v>
      </c>
      <c r="P48">
        <v>3523.0973608769</v>
      </c>
      <c r="Q48">
        <f t="shared" si="1"/>
        <v>0.14501365540673503</v>
      </c>
    </row>
    <row r="49" spans="3:17">
      <c r="C49">
        <v>4.5464586860224196</v>
      </c>
      <c r="D49">
        <v>0.44728595778156499</v>
      </c>
      <c r="E49">
        <f t="shared" si="2"/>
        <v>0.91293634496919818</v>
      </c>
      <c r="H49" s="2"/>
      <c r="J49">
        <v>4.2681639878502304</v>
      </c>
      <c r="K49">
        <v>0.25580566645478497</v>
      </c>
      <c r="L49">
        <f t="shared" si="0"/>
        <v>0.52594178510986433</v>
      </c>
      <c r="N49">
        <v>212.4</v>
      </c>
      <c r="O49">
        <f>'nm to eV'!$G$14/N49</f>
        <v>5.8372759144053195</v>
      </c>
      <c r="P49">
        <v>3471.4153776712001</v>
      </c>
      <c r="Q49">
        <f t="shared" si="1"/>
        <v>0.14288638143850649</v>
      </c>
    </row>
    <row r="50" spans="3:17">
      <c r="C50">
        <v>4.5755923824564997</v>
      </c>
      <c r="D50">
        <v>0.43174261984246198</v>
      </c>
      <c r="E50">
        <f t="shared" si="2"/>
        <v>0.88121149897330486</v>
      </c>
      <c r="F50" s="36"/>
      <c r="H50" s="2"/>
      <c r="J50">
        <v>4.2876816716752204</v>
      </c>
      <c r="K50">
        <v>0.24392253357784899</v>
      </c>
      <c r="L50">
        <f t="shared" si="0"/>
        <v>0.50150981608974832</v>
      </c>
      <c r="N50">
        <v>213.1</v>
      </c>
      <c r="O50">
        <f>'nm to eV'!$G$14/N50</f>
        <v>5.8181013806648991</v>
      </c>
      <c r="P50">
        <v>3421.4788812372999</v>
      </c>
      <c r="Q50">
        <f t="shared" si="1"/>
        <v>0.14083095317629041</v>
      </c>
    </row>
    <row r="51" spans="3:17">
      <c r="C51">
        <v>4.59598596996035</v>
      </c>
      <c r="D51">
        <v>0.41911680164597398</v>
      </c>
      <c r="E51">
        <f t="shared" si="2"/>
        <v>0.85544147843942431</v>
      </c>
      <c r="H51" s="2"/>
      <c r="J51">
        <v>4.3044035741919098</v>
      </c>
      <c r="K51">
        <v>0.23323161505135501</v>
      </c>
      <c r="L51">
        <f t="shared" si="0"/>
        <v>0.47952906463801215</v>
      </c>
      <c r="N51">
        <v>213.8</v>
      </c>
      <c r="O51">
        <f>'nm to eV'!$G$14/N51</f>
        <v>5.799052405143545</v>
      </c>
      <c r="P51">
        <v>3371.5901129872</v>
      </c>
      <c r="Q51">
        <f t="shared" si="1"/>
        <v>0.13877748944632817</v>
      </c>
    </row>
    <row r="52" spans="3:17">
      <c r="C52">
        <v>4.6134661878207996</v>
      </c>
      <c r="D52">
        <v>0.40583705661062403</v>
      </c>
      <c r="E52">
        <f t="shared" si="2"/>
        <v>0.82833675564681686</v>
      </c>
      <c r="H52" s="2"/>
      <c r="J52">
        <v>4.3211205664450496</v>
      </c>
      <c r="K52">
        <v>0.22221161443892101</v>
      </c>
      <c r="L52">
        <f t="shared" si="0"/>
        <v>0.4568717135545099</v>
      </c>
      <c r="N52">
        <v>214.5</v>
      </c>
      <c r="O52">
        <f>'nm to eV'!$G$14/N52</f>
        <v>5.7801277585999529</v>
      </c>
      <c r="P52">
        <v>3320.2938024905002</v>
      </c>
      <c r="Q52">
        <f t="shared" si="1"/>
        <v>0.13666609009171202</v>
      </c>
    </row>
    <row r="53" spans="3:17">
      <c r="C53">
        <v>4.6309464056812404</v>
      </c>
      <c r="D53">
        <v>0.39235610331716197</v>
      </c>
      <c r="E53">
        <f t="shared" si="2"/>
        <v>0.80082135523613818</v>
      </c>
      <c r="H53" s="2"/>
      <c r="J53">
        <v>4.3378351035664098</v>
      </c>
      <c r="K53">
        <v>0.21102707278351701</v>
      </c>
      <c r="L53">
        <f t="shared" si="0"/>
        <v>0.43387606265512468</v>
      </c>
      <c r="N53">
        <v>215.2</v>
      </c>
      <c r="O53">
        <f>'nm to eV'!$G$14/N53</f>
        <v>5.7613262277866637</v>
      </c>
      <c r="P53">
        <v>3266.3848293043002</v>
      </c>
      <c r="Q53">
        <f t="shared" si="1"/>
        <v>0.13444715133975862</v>
      </c>
    </row>
    <row r="54" spans="3:17">
      <c r="C54">
        <v>4.64842662354169</v>
      </c>
      <c r="D54">
        <v>0.37766790047503301</v>
      </c>
      <c r="E54">
        <f t="shared" si="2"/>
        <v>0.7708418891170431</v>
      </c>
      <c r="H54" s="2"/>
      <c r="J54">
        <v>4.3545520958195398</v>
      </c>
      <c r="K54">
        <v>0.20000707217108299</v>
      </c>
      <c r="L54">
        <f t="shared" si="0"/>
        <v>0.41121871157162238</v>
      </c>
      <c r="N54">
        <v>215.9</v>
      </c>
      <c r="O54">
        <f>'nm to eV'!$G$14/N54</f>
        <v>5.7426466151907825</v>
      </c>
      <c r="P54">
        <v>3208.9099100240001</v>
      </c>
      <c r="Q54">
        <f t="shared" si="1"/>
        <v>0.13208143524244109</v>
      </c>
    </row>
    <row r="55" spans="3:17">
      <c r="C55">
        <v>4.6659068414021299</v>
      </c>
      <c r="D55">
        <v>0.36177244808423498</v>
      </c>
      <c r="E55">
        <f t="shared" si="2"/>
        <v>0.7383983572895273</v>
      </c>
      <c r="H55" s="2"/>
      <c r="J55">
        <v>4.3712666329409</v>
      </c>
      <c r="K55">
        <v>0.18882253051567899</v>
      </c>
      <c r="L55">
        <f t="shared" si="0"/>
        <v>0.38822306067223711</v>
      </c>
      <c r="N55">
        <v>216.6</v>
      </c>
      <c r="O55">
        <f>'nm to eV'!$G$14/N55</f>
        <v>5.7240877387797324</v>
      </c>
      <c r="P55">
        <v>3147.1637902087</v>
      </c>
      <c r="Q55">
        <f t="shared" si="1"/>
        <v>0.12953991293283049</v>
      </c>
    </row>
    <row r="56" spans="3:17">
      <c r="C56">
        <v>4.6833870592625804</v>
      </c>
      <c r="D56">
        <v>0.34547457917721403</v>
      </c>
      <c r="E56">
        <f t="shared" si="2"/>
        <v>0.70513347022587158</v>
      </c>
      <c r="H56" s="2"/>
      <c r="J56">
        <v>4.3879860803258204</v>
      </c>
      <c r="K56">
        <v>0.177967070946215</v>
      </c>
      <c r="L56">
        <f t="shared" si="0"/>
        <v>0.36590400940461792</v>
      </c>
      <c r="N56">
        <v>217.3</v>
      </c>
      <c r="O56">
        <f>'nm to eV'!$G$14/N56</f>
        <v>5.7056484317519089</v>
      </c>
      <c r="P56">
        <v>3080.6805505179</v>
      </c>
      <c r="Q56">
        <f t="shared" si="1"/>
        <v>0.12680340677835811</v>
      </c>
    </row>
    <row r="57" spans="3:17">
      <c r="C57">
        <v>4.70086727712303</v>
      </c>
      <c r="D57">
        <v>0.32877429375397099</v>
      </c>
      <c r="E57">
        <f t="shared" si="2"/>
        <v>0.67104722792607752</v>
      </c>
      <c r="H57" s="2"/>
      <c r="J57">
        <v>4.4047030725789504</v>
      </c>
      <c r="K57">
        <v>0.16694707033378101</v>
      </c>
      <c r="L57">
        <f t="shared" si="0"/>
        <v>0.34324665832111567</v>
      </c>
      <c r="N57">
        <v>218</v>
      </c>
      <c r="O57">
        <f>'nm to eV'!$G$14/N57</f>
        <v>5.6873275422921559</v>
      </c>
      <c r="P57">
        <v>3009.2207296888</v>
      </c>
      <c r="Q57">
        <f t="shared" si="1"/>
        <v>0.12386206035171299</v>
      </c>
    </row>
    <row r="58" spans="3:17">
      <c r="C58">
        <v>4.7183474949834698</v>
      </c>
      <c r="D58">
        <v>0.31126917529828202</v>
      </c>
      <c r="E58">
        <f t="shared" si="2"/>
        <v>0.6353182751540033</v>
      </c>
      <c r="H58" s="2"/>
      <c r="J58">
        <v>4.4242219839698302</v>
      </c>
      <c r="K58">
        <v>0.15514620797833001</v>
      </c>
      <c r="L58">
        <f t="shared" si="0"/>
        <v>0.31898383920894113</v>
      </c>
      <c r="N58">
        <v>218.7</v>
      </c>
      <c r="O58">
        <f>'nm to eV'!$G$14/N58</f>
        <v>5.6691239333319157</v>
      </c>
      <c r="P58">
        <v>2932.7550249635001</v>
      </c>
      <c r="Q58">
        <f t="shared" si="1"/>
        <v>0.12071466752669385</v>
      </c>
    </row>
    <row r="59" spans="3:17">
      <c r="C59">
        <v>4.7358277128439203</v>
      </c>
      <c r="D59">
        <v>0.29396526510070498</v>
      </c>
      <c r="E59">
        <f t="shared" si="2"/>
        <v>0.6</v>
      </c>
      <c r="H59" s="2"/>
      <c r="J59">
        <v>4.4465280837077996</v>
      </c>
      <c r="K59">
        <v>0.14157723762204399</v>
      </c>
      <c r="L59">
        <f t="shared" si="0"/>
        <v>0.2910857531728005</v>
      </c>
      <c r="N59">
        <v>219.4</v>
      </c>
      <c r="O59">
        <f>'nm to eV'!$G$14/N59</f>
        <v>5.6510364823139918</v>
      </c>
      <c r="P59">
        <v>2851.4453555486998</v>
      </c>
      <c r="Q59">
        <f t="shared" si="1"/>
        <v>0.11736789303425729</v>
      </c>
    </row>
    <row r="60" spans="3:17">
      <c r="C60">
        <v>4.7533079307043602</v>
      </c>
      <c r="D60">
        <v>0.27666135490312699</v>
      </c>
      <c r="E60">
        <f t="shared" si="2"/>
        <v>0.56468172484599477</v>
      </c>
      <c r="H60" s="2"/>
      <c r="J60">
        <v>4.4688507555852599</v>
      </c>
      <c r="K60">
        <v>0.12911891930580299</v>
      </c>
      <c r="L60">
        <f t="shared" si="0"/>
        <v>0.26547119089386489</v>
      </c>
      <c r="N60">
        <v>220.1</v>
      </c>
      <c r="O60">
        <f>'nm to eV'!$G$14/N60</f>
        <v>5.6330640809617902</v>
      </c>
      <c r="P60">
        <v>2765.6240699045002</v>
      </c>
      <c r="Q60">
        <f t="shared" si="1"/>
        <v>0.11383541661700798</v>
      </c>
    </row>
    <row r="61" spans="3:17">
      <c r="C61">
        <v>4.7707881485648098</v>
      </c>
      <c r="D61">
        <v>0.25915623644743802</v>
      </c>
      <c r="E61">
        <f t="shared" si="2"/>
        <v>0.52895277207392044</v>
      </c>
      <c r="H61" s="2"/>
      <c r="J61">
        <v>4.4911844755557002</v>
      </c>
      <c r="K61">
        <v>0.11740103568292599</v>
      </c>
      <c r="L61">
        <f t="shared" si="0"/>
        <v>0.24137897778640074</v>
      </c>
      <c r="N61">
        <v>220.8</v>
      </c>
      <c r="O61">
        <f>'nm to eV'!$G$14/N61</f>
        <v>5.6152056350529431</v>
      </c>
      <c r="P61">
        <v>2675.7720470253998</v>
      </c>
      <c r="Q61">
        <f t="shared" si="1"/>
        <v>0.11013703165947596</v>
      </c>
    </row>
    <row r="62" spans="3:17">
      <c r="C62">
        <v>4.7882683664252603</v>
      </c>
      <c r="D62">
        <v>0.24205353450797201</v>
      </c>
      <c r="E62">
        <f t="shared" si="2"/>
        <v>0.4940451745379863</v>
      </c>
      <c r="H62" s="2"/>
      <c r="J62">
        <v>4.5135329263167803</v>
      </c>
      <c r="K62">
        <v>0.106670398317867</v>
      </c>
      <c r="L62">
        <f t="shared" si="0"/>
        <v>0.21931656357423046</v>
      </c>
      <c r="N62">
        <v>221.5</v>
      </c>
      <c r="O62">
        <f>'nm to eV'!$G$14/N62</f>
        <v>5.5974600641972456</v>
      </c>
      <c r="P62">
        <v>2582.4963897322</v>
      </c>
      <c r="Q62">
        <f t="shared" si="1"/>
        <v>0.10629772702521909</v>
      </c>
    </row>
    <row r="63" spans="3:17">
      <c r="C63">
        <v>4.8057485842857002</v>
      </c>
      <c r="D63">
        <v>0.22495083256850601</v>
      </c>
      <c r="E63">
        <f t="shared" si="2"/>
        <v>0.45913757700205216</v>
      </c>
      <c r="H63" s="2"/>
      <c r="J63">
        <v>4.5386894340450503</v>
      </c>
      <c r="K63">
        <v>9.5570251817214597E-2</v>
      </c>
      <c r="L63">
        <f t="shared" si="0"/>
        <v>0.19649443087309248</v>
      </c>
      <c r="N63">
        <v>222.2</v>
      </c>
      <c r="O63">
        <f>'nm to eV'!$G$14/N63</f>
        <v>5.579826301618767</v>
      </c>
      <c r="P63">
        <v>2486.5083388503999</v>
      </c>
      <c r="Q63">
        <f t="shared" si="1"/>
        <v>0.10234677798579972</v>
      </c>
    </row>
    <row r="64" spans="3:17">
      <c r="C64">
        <v>4.8232288021461498</v>
      </c>
      <c r="D64">
        <v>0.208250547145263</v>
      </c>
      <c r="E64">
        <f t="shared" si="2"/>
        <v>0.42505133470225814</v>
      </c>
      <c r="H64" s="2"/>
      <c r="J64">
        <v>4.5694669659712197</v>
      </c>
      <c r="K64">
        <v>8.4060169131315796E-2</v>
      </c>
      <c r="L64">
        <f t="shared" si="0"/>
        <v>0.17282946082578601</v>
      </c>
      <c r="N64">
        <v>222.9</v>
      </c>
      <c r="O64">
        <f>'nm to eV'!$G$14/N64</f>
        <v>5.5623032939420813</v>
      </c>
      <c r="P64">
        <v>2388.6019555451999</v>
      </c>
      <c r="Q64">
        <f t="shared" si="1"/>
        <v>9.8316868767734239E-2</v>
      </c>
    </row>
    <row r="65" spans="3:17">
      <c r="C65">
        <v>4.8407090200065896</v>
      </c>
      <c r="D65">
        <v>0.19235509475446499</v>
      </c>
      <c r="E65">
        <f t="shared" si="2"/>
        <v>0.39260780287474245</v>
      </c>
      <c r="H65" s="2"/>
      <c r="J65">
        <v>4.6058713091916301</v>
      </c>
      <c r="K65">
        <v>7.2527997004313297E-2</v>
      </c>
      <c r="L65">
        <f t="shared" si="0"/>
        <v>0.1491190744268906</v>
      </c>
      <c r="N65">
        <v>223.6</v>
      </c>
      <c r="O65">
        <f>'nm to eV'!$G$14/N65</f>
        <v>5.5448900009825133</v>
      </c>
      <c r="P65">
        <v>2289.6340293336002</v>
      </c>
      <c r="Q65">
        <f t="shared" si="1"/>
        <v>9.4243265549344632E-2</v>
      </c>
    </row>
    <row r="66" spans="3:17">
      <c r="C66">
        <v>4.8581892378670402</v>
      </c>
      <c r="D66">
        <v>0.176660850621778</v>
      </c>
      <c r="E66">
        <f t="shared" si="2"/>
        <v>0.36057494866529588</v>
      </c>
      <c r="H66" s="2"/>
      <c r="J66">
        <v>4.6535395164073403</v>
      </c>
      <c r="K66">
        <v>6.1638017202919497E-2</v>
      </c>
      <c r="L66">
        <f t="shared" si="0"/>
        <v>0.12672904884249725</v>
      </c>
      <c r="N66">
        <v>224.3</v>
      </c>
      <c r="O66">
        <f>'nm to eV'!$G$14/N66</f>
        <v>5.5275853955403029</v>
      </c>
      <c r="P66">
        <v>2190.5055754627001</v>
      </c>
      <c r="Q66">
        <f t="shared" si="1"/>
        <v>9.01630548772617E-2</v>
      </c>
    </row>
    <row r="67" spans="3:17">
      <c r="C67">
        <v>4.8756694557274898</v>
      </c>
      <c r="D67">
        <v>0.161771439521537</v>
      </c>
      <c r="E67">
        <f t="shared" si="2"/>
        <v>0.33018480492812968</v>
      </c>
      <c r="H67" s="2"/>
      <c r="J67">
        <v>4.7124987024762799</v>
      </c>
      <c r="K67">
        <v>5.3207446648451298E-2</v>
      </c>
      <c r="L67">
        <f t="shared" si="0"/>
        <v>0.10939561996125942</v>
      </c>
      <c r="N67">
        <v>225</v>
      </c>
      <c r="O67">
        <f>'nm to eV'!$G$14/N67</f>
        <v>5.5103884631986215</v>
      </c>
      <c r="P67">
        <v>2092.1451910394999</v>
      </c>
      <c r="Q67">
        <f t="shared" si="1"/>
        <v>8.6114458590706128E-2</v>
      </c>
    </row>
    <row r="68" spans="3:17">
      <c r="C68">
        <v>4.8931496735879296</v>
      </c>
      <c r="D68">
        <v>0.14728444493751899</v>
      </c>
      <c r="E68">
        <f t="shared" si="2"/>
        <v>0.30061601642710362</v>
      </c>
      <c r="H68" s="2"/>
      <c r="J68">
        <v>4.77434391826562</v>
      </c>
      <c r="K68">
        <v>4.9633040900340201E-2</v>
      </c>
      <c r="L68">
        <f t="shared" si="0"/>
        <v>0.10204656719818939</v>
      </c>
      <c r="N68">
        <v>225.7</v>
      </c>
      <c r="O68">
        <f>'nm to eV'!$G$14/N68</f>
        <v>5.4932982021253434</v>
      </c>
      <c r="P68">
        <v>1995.4944476835001</v>
      </c>
      <c r="Q68">
        <f t="shared" si="1"/>
        <v>8.2136232570763482E-2</v>
      </c>
    </row>
    <row r="69" spans="3:17">
      <c r="C69">
        <v>4.9135432610917897</v>
      </c>
      <c r="D69">
        <v>0.13204291938558299</v>
      </c>
      <c r="E69">
        <f t="shared" si="2"/>
        <v>0.26950718685831498</v>
      </c>
      <c r="H69" s="2"/>
      <c r="J69">
        <v>4.8362487267989502</v>
      </c>
      <c r="K69">
        <v>5.0052495013401602E-2</v>
      </c>
      <c r="L69">
        <f t="shared" si="0"/>
        <v>0.10290897360244385</v>
      </c>
      <c r="N69">
        <v>226.4</v>
      </c>
      <c r="O69">
        <f>'nm to eV'!$G$14/N69</f>
        <v>5.4763136228784886</v>
      </c>
      <c r="P69">
        <v>1901.4954121706</v>
      </c>
      <c r="Q69">
        <f t="shared" si="1"/>
        <v>7.8267153079573853E-2</v>
      </c>
    </row>
    <row r="70" spans="3:17">
      <c r="C70">
        <v>4.9368502182390497</v>
      </c>
      <c r="D70">
        <v>0.11544323809139601</v>
      </c>
      <c r="E70">
        <f t="shared" si="2"/>
        <v>0.23562628336755659</v>
      </c>
      <c r="H70" s="2"/>
      <c r="J70">
        <v>4.89819036230889</v>
      </c>
      <c r="K70">
        <v>5.2940064771007898E-2</v>
      </c>
      <c r="L70">
        <f t="shared" ref="L70:L133" si="4">K70/LARGE($K$5:$K$1000,1)</f>
        <v>0.10884587724493275</v>
      </c>
      <c r="N70">
        <v>227.1</v>
      </c>
      <c r="O70">
        <f>'nm to eV'!$G$14/N70</f>
        <v>5.4594337482152797</v>
      </c>
      <c r="P70">
        <v>1811.0803076442</v>
      </c>
      <c r="Q70">
        <f t="shared" ref="Q70:Q133" si="5">P70/LARGE($P$5:$P$317,1)</f>
        <v>7.4545591207070883E-2</v>
      </c>
    </row>
    <row r="71" spans="3:17">
      <c r="C71">
        <v>4.9601571753863096</v>
      </c>
      <c r="D71">
        <v>0.10035261873304301</v>
      </c>
      <c r="E71">
        <f t="shared" ref="E71:E121" si="6">D71/$F$3</f>
        <v>0.20482546201231924</v>
      </c>
      <c r="H71" s="2"/>
      <c r="J71">
        <v>4.9601427111211303</v>
      </c>
      <c r="K71">
        <v>5.6545631807027201E-2</v>
      </c>
      <c r="L71">
        <f t="shared" si="4"/>
        <v>0.11625899826581701</v>
      </c>
      <c r="N71">
        <v>227.8</v>
      </c>
      <c r="O71">
        <f>'nm to eV'!$G$14/N71</f>
        <v>5.4426576129046964</v>
      </c>
      <c r="P71">
        <v>1725.1632580446001</v>
      </c>
      <c r="Q71">
        <f t="shared" si="5"/>
        <v>7.1009173064740957E-2</v>
      </c>
    </row>
    <row r="72" spans="3:17">
      <c r="C72">
        <v>4.9834641325335696</v>
      </c>
      <c r="D72">
        <v>8.6620155116942807E-2</v>
      </c>
      <c r="E72">
        <f t="shared" si="6"/>
        <v>0.17679671457905535</v>
      </c>
      <c r="H72" s="2"/>
      <c r="J72">
        <v>5.0220897032822203</v>
      </c>
      <c r="K72">
        <v>5.97922002038399E-2</v>
      </c>
      <c r="L72">
        <f t="shared" si="4"/>
        <v>0.12293401059750339</v>
      </c>
      <c r="N72">
        <v>228.5</v>
      </c>
      <c r="O72">
        <f>'nm to eV'!$G$14/N72</f>
        <v>5.4259842635435005</v>
      </c>
      <c r="P72">
        <v>1644.6339985207001</v>
      </c>
      <c r="Q72">
        <f t="shared" si="5"/>
        <v>6.7694520900870081E-2</v>
      </c>
    </row>
    <row r="73" spans="3:17">
      <c r="C73">
        <v>5.00968445932424</v>
      </c>
      <c r="D73">
        <v>7.3038597694425597E-2</v>
      </c>
      <c r="E73">
        <f t="shared" si="6"/>
        <v>0.14907597535934275</v>
      </c>
      <c r="H73" s="2"/>
      <c r="J73">
        <v>5.08401326009455</v>
      </c>
      <c r="K73">
        <v>6.1468149554124198E-2</v>
      </c>
      <c r="L73">
        <f t="shared" si="4"/>
        <v>0.12637979741395</v>
      </c>
      <c r="N73">
        <v>229.2</v>
      </c>
      <c r="O73">
        <f>'nm to eV'!$G$14/N73</f>
        <v>5.4094127583756109</v>
      </c>
      <c r="P73">
        <v>1570.3533853271001</v>
      </c>
      <c r="Q73">
        <f t="shared" si="5"/>
        <v>6.4637068284125881E-2</v>
      </c>
    </row>
    <row r="74" spans="3:17">
      <c r="C74">
        <v>5.0417315254017199</v>
      </c>
      <c r="D74">
        <v>5.83503948522959E-2</v>
      </c>
      <c r="E74">
        <f t="shared" si="6"/>
        <v>0.11909650924024621</v>
      </c>
      <c r="H74" s="2"/>
      <c r="J74">
        <v>5.1459008827054502</v>
      </c>
      <c r="K74">
        <v>6.0735816366398E-2</v>
      </c>
      <c r="L74">
        <f t="shared" si="4"/>
        <v>0.12487410510702844</v>
      </c>
      <c r="N74">
        <v>229.9</v>
      </c>
      <c r="O74">
        <f>'nm to eV'!$G$14/N74</f>
        <v>5.3929421671147884</v>
      </c>
      <c r="P74">
        <v>1503.1505002736999</v>
      </c>
      <c r="Q74">
        <f t="shared" si="5"/>
        <v>6.1870940920263705E-2</v>
      </c>
    </row>
    <row r="75" spans="3:17">
      <c r="C75">
        <v>5.0796053307660198</v>
      </c>
      <c r="D75">
        <v>4.41508406370082E-2</v>
      </c>
      <c r="E75">
        <f t="shared" si="6"/>
        <v>9.0114403050748026E-2</v>
      </c>
      <c r="H75" s="2"/>
      <c r="J75">
        <v>5.2077579277660799</v>
      </c>
      <c r="K75">
        <v>5.7954199279868002E-2</v>
      </c>
      <c r="L75">
        <f t="shared" si="4"/>
        <v>0.11915504236593676</v>
      </c>
      <c r="N75">
        <v>230.6</v>
      </c>
      <c r="O75">
        <f>'nm to eV'!$G$14/N75</f>
        <v>5.3765715707705546</v>
      </c>
      <c r="P75">
        <v>1443.8211170116999</v>
      </c>
      <c r="Q75">
        <f t="shared" si="5"/>
        <v>5.9428893523166416E-2</v>
      </c>
    </row>
    <row r="76" spans="3:17">
      <c r="C76">
        <v>5.1262192450605504</v>
      </c>
      <c r="D76">
        <v>3.0717794071668501E-2</v>
      </c>
      <c r="E76">
        <f t="shared" si="6"/>
        <v>6.2696783025325192E-2</v>
      </c>
      <c r="H76" s="2"/>
      <c r="J76">
        <v>5.2695817169508397</v>
      </c>
      <c r="K76">
        <v>5.2943798974930699E-2</v>
      </c>
      <c r="L76">
        <f t="shared" si="4"/>
        <v>0.1088535548460756</v>
      </c>
      <c r="N76">
        <v>231.3</v>
      </c>
      <c r="O76">
        <f>'nm to eV'!$G$14/N76</f>
        <v>5.3603000614772585</v>
      </c>
      <c r="P76">
        <v>1393.127278854</v>
      </c>
      <c r="Q76">
        <f t="shared" si="5"/>
        <v>5.7342292437576277E-2</v>
      </c>
    </row>
    <row r="77" spans="3:17">
      <c r="C77">
        <v>5.1844866379286998</v>
      </c>
      <c r="D77">
        <v>1.9700117635085501E-2</v>
      </c>
      <c r="E77">
        <f t="shared" si="6"/>
        <v>4.0209072241926429E-2</v>
      </c>
      <c r="H77" s="2"/>
      <c r="J77">
        <v>5.3313880970193903</v>
      </c>
      <c r="K77">
        <v>4.6766653092572399E-2</v>
      </c>
      <c r="L77">
        <f t="shared" si="4"/>
        <v>9.615321408632227E-2</v>
      </c>
      <c r="N77">
        <v>232</v>
      </c>
      <c r="O77">
        <f>'nm to eV'!$G$14/N77</f>
        <v>5.3441267423262495</v>
      </c>
      <c r="P77">
        <v>1351.7977297525999</v>
      </c>
      <c r="Q77">
        <f t="shared" si="5"/>
        <v>5.5641133378487882E-2</v>
      </c>
    </row>
    <row r="78" spans="3:17">
      <c r="C78">
        <v>5.2485807700836702</v>
      </c>
      <c r="D78">
        <v>1.2730995240500901E-2</v>
      </c>
      <c r="E78">
        <f t="shared" si="6"/>
        <v>2.5984692925144583E-2</v>
      </c>
      <c r="H78" s="2"/>
      <c r="J78">
        <v>5.3931897900181802</v>
      </c>
      <c r="K78">
        <v>4.02753834009082E-2</v>
      </c>
      <c r="L78">
        <f t="shared" si="4"/>
        <v>8.2807028223520526E-2</v>
      </c>
      <c r="N78">
        <v>232.7</v>
      </c>
      <c r="O78">
        <f>'nm to eV'!$G$14/N78</f>
        <v>5.3280507272010746</v>
      </c>
      <c r="P78">
        <v>1320.5289406211</v>
      </c>
      <c r="Q78">
        <f t="shared" si="5"/>
        <v>5.4354083675446863E-2</v>
      </c>
    </row>
    <row r="79" spans="3:17">
      <c r="C79">
        <v>5.3126749022386397</v>
      </c>
      <c r="D79">
        <v>1.0371371122649501E-2</v>
      </c>
      <c r="E79">
        <f t="shared" si="6"/>
        <v>2.1168564495053253E-2</v>
      </c>
      <c r="H79" s="2"/>
      <c r="J79">
        <v>5.4550055442262302</v>
      </c>
      <c r="K79">
        <v>3.4726485137161298E-2</v>
      </c>
      <c r="L79">
        <f t="shared" si="4"/>
        <v>7.1398377669863164E-2</v>
      </c>
      <c r="N79">
        <v>233.4</v>
      </c>
      <c r="O79">
        <f>'nm to eV'!$G$14/N79</f>
        <v>5.3120711406156378</v>
      </c>
      <c r="P79">
        <v>1299.9864814262</v>
      </c>
      <c r="Q79">
        <f t="shared" si="5"/>
        <v>5.350853874899196E-2</v>
      </c>
    </row>
    <row r="80" spans="3:17">
      <c r="C80">
        <v>5.3767690343936003</v>
      </c>
      <c r="D80">
        <v>1.21822454456518E-2</v>
      </c>
      <c r="E80">
        <f t="shared" si="6"/>
        <v>2.4864663057681608E-2</v>
      </c>
      <c r="H80" s="2"/>
      <c r="J80">
        <v>5.5168534383411396</v>
      </c>
      <c r="K80">
        <v>3.1331578708653399E-2</v>
      </c>
      <c r="L80">
        <f t="shared" si="4"/>
        <v>6.4418379251391863E-2</v>
      </c>
      <c r="N80">
        <v>234.1</v>
      </c>
      <c r="O80">
        <f>'nm to eV'!$G$14/N80</f>
        <v>5.2961871175552755</v>
      </c>
      <c r="P80">
        <v>1290.806504309</v>
      </c>
      <c r="Q80">
        <f t="shared" si="5"/>
        <v>5.3130683157177144E-2</v>
      </c>
    </row>
    <row r="81" spans="3:17">
      <c r="C81">
        <v>5.4408631665485698</v>
      </c>
      <c r="D81">
        <v>1.7998993271053101E-2</v>
      </c>
      <c r="E81">
        <f t="shared" si="6"/>
        <v>3.6736979652790831E-2</v>
      </c>
      <c r="H81" s="2"/>
      <c r="J81">
        <v>5.5787408377582501</v>
      </c>
      <c r="K81">
        <v>3.0584287244293702E-2</v>
      </c>
      <c r="L81">
        <f t="shared" si="4"/>
        <v>6.2881932415753933E-2</v>
      </c>
      <c r="N81">
        <v>234.8</v>
      </c>
      <c r="O81">
        <f>'nm to eV'!$G$14/N81</f>
        <v>5.2803978033206551</v>
      </c>
      <c r="P81">
        <v>1293.5971233568</v>
      </c>
      <c r="Q81">
        <f t="shared" si="5"/>
        <v>5.3245547388141343E-2</v>
      </c>
    </row>
    <row r="82" spans="3:17">
      <c r="C82">
        <v>5.5049572987035402</v>
      </c>
      <c r="D82">
        <v>2.8919114188551701E-2</v>
      </c>
      <c r="E82">
        <f t="shared" si="6"/>
        <v>5.9025574015307052E-2</v>
      </c>
      <c r="H82" s="2"/>
      <c r="J82">
        <v>5.6406878299193401</v>
      </c>
      <c r="K82">
        <v>3.3830855641106397E-2</v>
      </c>
      <c r="L82">
        <f t="shared" si="4"/>
        <v>6.9556944747440314E-2</v>
      </c>
      <c r="N82">
        <v>235.5</v>
      </c>
      <c r="O82">
        <f>'nm to eV'!$G$14/N82</f>
        <v>5.2647023533744797</v>
      </c>
      <c r="P82">
        <v>1308.9395014483</v>
      </c>
      <c r="Q82">
        <f t="shared" si="5"/>
        <v>5.3877052595572475E-2</v>
      </c>
    </row>
    <row r="83" spans="3:17">
      <c r="C83">
        <v>5.5603113219282898</v>
      </c>
      <c r="D83">
        <v>4.2781905880929103E-2</v>
      </c>
      <c r="E83">
        <f t="shared" si="6"/>
        <v>8.7320328542094483E-2</v>
      </c>
      <c r="H83" s="2"/>
      <c r="J83">
        <v>5.70269106691745</v>
      </c>
      <c r="K83">
        <v>4.0846909749587601E-2</v>
      </c>
      <c r="L83">
        <f t="shared" si="4"/>
        <v>8.3982098315702788E-2</v>
      </c>
      <c r="N83">
        <v>236.2</v>
      </c>
      <c r="O83">
        <f>'nm to eV'!$G$14/N83</f>
        <v>5.2490999331908972</v>
      </c>
      <c r="P83">
        <v>1337.3884827672</v>
      </c>
      <c r="Q83">
        <f t="shared" si="5"/>
        <v>5.5048036633500046E-2</v>
      </c>
    </row>
    <row r="84" spans="3:17">
      <c r="C84">
        <v>5.6010984969360003</v>
      </c>
      <c r="D84">
        <v>5.63383122711823E-2</v>
      </c>
      <c r="E84">
        <f t="shared" si="6"/>
        <v>0.11498973305954818</v>
      </c>
      <c r="H84" s="2"/>
      <c r="J84">
        <v>5.75911334300433</v>
      </c>
      <c r="K84">
        <v>5.0957910699047503E-2</v>
      </c>
      <c r="L84">
        <f t="shared" si="4"/>
        <v>0.10477052713475876</v>
      </c>
      <c r="N84">
        <v>236.9</v>
      </c>
      <c r="O84">
        <f>'nm to eV'!$G$14/N84</f>
        <v>5.2335897181075977</v>
      </c>
      <c r="P84">
        <v>1379.4726401370999</v>
      </c>
      <c r="Q84">
        <f t="shared" si="5"/>
        <v>5.6780256004639561E-2</v>
      </c>
    </row>
    <row r="85" spans="3:17">
      <c r="C85">
        <v>5.6360589326568897</v>
      </c>
      <c r="D85">
        <v>7.03222862099223E-2</v>
      </c>
      <c r="E85">
        <f t="shared" si="6"/>
        <v>0.14353182751540053</v>
      </c>
      <c r="H85" s="2"/>
      <c r="J85">
        <v>5.8042916257208796</v>
      </c>
      <c r="K85">
        <v>6.1758433322621799E-2</v>
      </c>
      <c r="L85">
        <f t="shared" si="4"/>
        <v>0.12697662689590769</v>
      </c>
      <c r="N85">
        <v>237.6</v>
      </c>
      <c r="O85">
        <f>'nm to eV'!$G$14/N85</f>
        <v>5.2181708931805133</v>
      </c>
      <c r="P85">
        <v>1435.6936383105999</v>
      </c>
      <c r="Q85">
        <f t="shared" si="5"/>
        <v>5.9094359652835465E-2</v>
      </c>
    </row>
    <row r="86" spans="3:17">
      <c r="C86">
        <v>5.6681059987343696</v>
      </c>
      <c r="D86">
        <v>8.51110931811076E-2</v>
      </c>
      <c r="E86">
        <f t="shared" si="6"/>
        <v>0.17371663244353183</v>
      </c>
      <c r="H86" s="2"/>
      <c r="J86">
        <v>5.8410226768338598</v>
      </c>
      <c r="K86">
        <v>7.2121972842224005E-2</v>
      </c>
      <c r="L86">
        <f t="shared" si="4"/>
        <v>0.14828428028191912</v>
      </c>
      <c r="N86">
        <v>238.3</v>
      </c>
      <c r="O86">
        <f>'nm to eV'!$G$14/N86</f>
        <v>5.2028426530410821</v>
      </c>
      <c r="P86">
        <v>1506.5248468934999</v>
      </c>
      <c r="Q86">
        <f t="shared" si="5"/>
        <v>6.200983186985267E-2</v>
      </c>
    </row>
    <row r="87" spans="3:17">
      <c r="C87">
        <v>5.69432632552504</v>
      </c>
      <c r="D87">
        <v>9.8692650603624796E-2</v>
      </c>
      <c r="E87">
        <f t="shared" si="6"/>
        <v>0.20143737166324441</v>
      </c>
      <c r="H87" s="2"/>
      <c r="J87">
        <v>5.8749550530903702</v>
      </c>
      <c r="K87">
        <v>8.3483803340196103E-2</v>
      </c>
      <c r="L87">
        <f t="shared" si="4"/>
        <v>0.17164444073901897</v>
      </c>
      <c r="N87">
        <v>239</v>
      </c>
      <c r="O87">
        <f>'nm to eV'!$G$14/N87</f>
        <v>5.1876042017560247</v>
      </c>
      <c r="P87">
        <v>1592.4091688972001</v>
      </c>
      <c r="Q87">
        <f t="shared" si="5"/>
        <v>6.5544902916764E-2</v>
      </c>
    </row>
    <row r="88" spans="3:17">
      <c r="C88">
        <v>5.7176332826723</v>
      </c>
      <c r="D88">
        <v>0.11151967705822401</v>
      </c>
      <c r="E88">
        <f t="shared" si="6"/>
        <v>0.22761806981519442</v>
      </c>
      <c r="H88" s="2"/>
      <c r="J88">
        <v>5.9060706566619103</v>
      </c>
      <c r="K88">
        <v>9.4631022271218806E-2</v>
      </c>
      <c r="L88">
        <f t="shared" si="4"/>
        <v>0.19456335533870331</v>
      </c>
      <c r="N88">
        <v>239.7</v>
      </c>
      <c r="O88">
        <f>'nm to eV'!$G$14/N88</f>
        <v>5.1724547526895703</v>
      </c>
      <c r="P88">
        <v>1693.7560822896</v>
      </c>
      <c r="Q88">
        <f t="shared" si="5"/>
        <v>6.9716427251692886E-2</v>
      </c>
    </row>
    <row r="89" spans="3:17">
      <c r="C89">
        <v>5.7409402398195599</v>
      </c>
      <c r="D89">
        <v>0.125553953061492</v>
      </c>
      <c r="E89">
        <f t="shared" si="6"/>
        <v>0.25626283367556457</v>
      </c>
      <c r="H89" s="2"/>
      <c r="J89">
        <v>5.9343729247329504</v>
      </c>
      <c r="K89">
        <v>0.105793987095449</v>
      </c>
      <c r="L89">
        <f t="shared" si="4"/>
        <v>0.21751464382320604</v>
      </c>
      <c r="N89">
        <v>240.4</v>
      </c>
      <c r="O89">
        <f>'nm to eV'!$G$14/N89</f>
        <v>5.1573935283680941</v>
      </c>
      <c r="P89">
        <v>1810.9379217214</v>
      </c>
      <c r="Q89">
        <f t="shared" si="5"/>
        <v>7.4539730482535427E-2</v>
      </c>
    </row>
    <row r="90" spans="3:17">
      <c r="C90">
        <v>5.7642471969668199</v>
      </c>
      <c r="D90">
        <v>0.14004094764551001</v>
      </c>
      <c r="E90">
        <f t="shared" si="6"/>
        <v>0.28583162217659058</v>
      </c>
      <c r="H90" s="2"/>
      <c r="J90">
        <v>5.9598571925531196</v>
      </c>
      <c r="K90">
        <v>0.11666006983124599</v>
      </c>
      <c r="L90">
        <f t="shared" si="4"/>
        <v>0.2398555365423542</v>
      </c>
      <c r="N90">
        <v>241.1</v>
      </c>
      <c r="O90">
        <f>'nm to eV'!$G$14/N90</f>
        <v>5.1424197603471171</v>
      </c>
      <c r="P90">
        <v>1944.2854552995</v>
      </c>
      <c r="Q90">
        <f t="shared" si="5"/>
        <v>8.0028427303227193E-2</v>
      </c>
    </row>
    <row r="91" spans="3:17">
      <c r="C91">
        <v>5.7875541541140896</v>
      </c>
      <c r="D91">
        <v>0.155433379391029</v>
      </c>
      <c r="E91">
        <f t="shared" si="6"/>
        <v>0.31724845995893053</v>
      </c>
      <c r="H91" s="2"/>
      <c r="J91">
        <v>5.9825223553131304</v>
      </c>
      <c r="K91">
        <v>0.12715522700927201</v>
      </c>
      <c r="L91">
        <f t="shared" si="4"/>
        <v>0.26143379857899784</v>
      </c>
      <c r="N91">
        <v>241.8</v>
      </c>
      <c r="O91">
        <f>'nm to eV'!$G$14/N91</f>
        <v>5.1275326890806028</v>
      </c>
      <c r="P91">
        <v>2094.0828363854998</v>
      </c>
      <c r="Q91">
        <f t="shared" si="5"/>
        <v>8.6194213705516623E-2</v>
      </c>
    </row>
    <row r="92" spans="3:17">
      <c r="C92">
        <v>5.8108611112613504</v>
      </c>
      <c r="D92">
        <v>0.17112762352371599</v>
      </c>
      <c r="E92">
        <f t="shared" si="6"/>
        <v>0.3492813141683771</v>
      </c>
      <c r="H92" s="2"/>
      <c r="J92">
        <v>6.0051912007707999</v>
      </c>
      <c r="K92">
        <v>0.13789719575175299</v>
      </c>
      <c r="L92">
        <f t="shared" si="4"/>
        <v>0.28351951033946587</v>
      </c>
      <c r="N92">
        <v>242.5</v>
      </c>
      <c r="O92">
        <f>'nm to eV'!$G$14/N92</f>
        <v>5.1127315637925355</v>
      </c>
      <c r="P92">
        <v>2260.5620325402001</v>
      </c>
      <c r="Q92">
        <f t="shared" si="5"/>
        <v>9.30466376696273E-2</v>
      </c>
    </row>
    <row r="93" spans="3:17">
      <c r="C93">
        <v>5.8341680684086104</v>
      </c>
      <c r="D93">
        <v>0.18757639862431999</v>
      </c>
      <c r="E93">
        <f t="shared" si="6"/>
        <v>0.38285420944558424</v>
      </c>
      <c r="H93" s="2"/>
      <c r="J93">
        <v>6.0278692529726197</v>
      </c>
      <c r="K93">
        <v>0.149256193405369</v>
      </c>
      <c r="L93">
        <f t="shared" si="4"/>
        <v>0.30687384640949006</v>
      </c>
      <c r="N93">
        <v>243.2</v>
      </c>
      <c r="O93">
        <f>'nm to eV'!$G$14/N93</f>
        <v>5.098015642350699</v>
      </c>
      <c r="P93">
        <v>2443.8968525782998</v>
      </c>
      <c r="Q93">
        <f t="shared" si="5"/>
        <v>0.10059285331279746</v>
      </c>
    </row>
    <row r="94" spans="3:17">
      <c r="C94">
        <v>5.8545616559124598</v>
      </c>
      <c r="D94">
        <v>0.20181188288569901</v>
      </c>
      <c r="E94">
        <f t="shared" si="6"/>
        <v>0.41190965092402348</v>
      </c>
      <c r="H94" s="2"/>
      <c r="J94">
        <v>6.0505583532674301</v>
      </c>
      <c r="K94">
        <v>0.16135562575234999</v>
      </c>
      <c r="L94">
        <f t="shared" si="4"/>
        <v>0.33175053165098772</v>
      </c>
      <c r="N94">
        <v>243.9</v>
      </c>
      <c r="O94">
        <f>'nm to eV'!$G$14/N94</f>
        <v>5.0833841911426401</v>
      </c>
      <c r="P94">
        <v>2644.1967080190998</v>
      </c>
      <c r="Q94">
        <f t="shared" si="5"/>
        <v>0.10883736410533525</v>
      </c>
    </row>
    <row r="95" spans="3:17">
      <c r="C95">
        <v>5.8749552434163199</v>
      </c>
      <c r="D95">
        <v>0.216097669211606</v>
      </c>
      <c r="E95">
        <f t="shared" si="6"/>
        <v>0.44106776180698043</v>
      </c>
      <c r="H95" s="2"/>
      <c r="J95">
        <v>6.0732585016552303</v>
      </c>
      <c r="K95">
        <v>0.174195492792693</v>
      </c>
      <c r="L95">
        <f t="shared" si="4"/>
        <v>0.35814956606395271</v>
      </c>
      <c r="N95">
        <v>244.6</v>
      </c>
      <c r="O95">
        <f>'nm to eV'!$G$14/N95</f>
        <v>5.0688364849537608</v>
      </c>
      <c r="P95">
        <v>2861.5002568372001</v>
      </c>
      <c r="Q95">
        <f t="shared" si="5"/>
        <v>0.11778176124204262</v>
      </c>
    </row>
    <row r="96" spans="3:17">
      <c r="C96">
        <v>5.8982622005635799</v>
      </c>
      <c r="D96">
        <v>0.23254644431221</v>
      </c>
      <c r="E96">
        <f t="shared" si="6"/>
        <v>0.47464065708418757</v>
      </c>
      <c r="H96" s="2"/>
      <c r="J96">
        <v>6.0959604913918497</v>
      </c>
      <c r="K96">
        <v>0.18715876561526401</v>
      </c>
      <c r="L96">
        <f t="shared" si="4"/>
        <v>0.38480232533883102</v>
      </c>
      <c r="N96">
        <v>245.3</v>
      </c>
      <c r="O96">
        <f>'nm to eV'!$G$14/N96</f>
        <v>5.0543718068474925</v>
      </c>
      <c r="P96">
        <v>3095.7690852382002</v>
      </c>
      <c r="Q96">
        <f t="shared" si="5"/>
        <v>0.12742446357878034</v>
      </c>
    </row>
    <row r="97" spans="3:17">
      <c r="C97">
        <v>5.9215691577108398</v>
      </c>
      <c r="D97">
        <v>0.24793887605772999</v>
      </c>
      <c r="E97">
        <f t="shared" si="6"/>
        <v>0.50605749486652951</v>
      </c>
      <c r="H97" s="2"/>
      <c r="J97">
        <v>6.1158415347194799</v>
      </c>
      <c r="K97">
        <v>0.199627707097837</v>
      </c>
      <c r="L97">
        <f t="shared" si="4"/>
        <v>0.41043872906929341</v>
      </c>
      <c r="N97">
        <v>246</v>
      </c>
      <c r="O97">
        <f>'nm to eV'!$G$14/N97</f>
        <v>5.0399894480475202</v>
      </c>
      <c r="P97">
        <v>3346.8815871761999</v>
      </c>
      <c r="Q97">
        <f t="shared" si="5"/>
        <v>0.13776046570825215</v>
      </c>
    </row>
    <row r="98" spans="3:17">
      <c r="C98">
        <v>5.9448761148580997</v>
      </c>
      <c r="D98">
        <v>0.26318040160966599</v>
      </c>
      <c r="E98">
        <f t="shared" si="6"/>
        <v>0.53716632443531809</v>
      </c>
      <c r="H98" s="2"/>
      <c r="J98">
        <v>6.1328776941033096</v>
      </c>
      <c r="K98">
        <v>0.209998042071459</v>
      </c>
      <c r="L98">
        <f t="shared" si="4"/>
        <v>0.43176035405049012</v>
      </c>
      <c r="N98">
        <v>246.7</v>
      </c>
      <c r="O98">
        <f>'nm to eV'!$G$14/N98</f>
        <v>5.0256887078220105</v>
      </c>
      <c r="P98">
        <v>3614.6272015372001</v>
      </c>
      <c r="Q98">
        <f t="shared" si="5"/>
        <v>0.14878110075761866</v>
      </c>
    </row>
    <row r="99" spans="3:17">
      <c r="C99">
        <v>5.9681830720053597</v>
      </c>
      <c r="D99">
        <v>0.27706377141935001</v>
      </c>
      <c r="E99">
        <f t="shared" si="6"/>
        <v>0.56550308008213501</v>
      </c>
      <c r="H99" s="2"/>
      <c r="J99">
        <v>6.1499261291460199</v>
      </c>
      <c r="K99">
        <v>0.22119108225992801</v>
      </c>
      <c r="L99">
        <f t="shared" si="4"/>
        <v>0.45477347811109564</v>
      </c>
      <c r="N99">
        <v>247.4</v>
      </c>
      <c r="O99">
        <f>'nm to eV'!$G$14/N99</f>
        <v>5.0114688933698055</v>
      </c>
      <c r="P99">
        <v>3898.7011634334999</v>
      </c>
      <c r="Q99">
        <f t="shared" si="5"/>
        <v>0.16047382434735297</v>
      </c>
    </row>
    <row r="100" spans="3:17">
      <c r="C100">
        <v>5.9914900291526196</v>
      </c>
      <c r="D100">
        <v>0.29019261026111598</v>
      </c>
      <c r="E100">
        <f t="shared" si="6"/>
        <v>0.59229979466118909</v>
      </c>
      <c r="H100" s="2"/>
      <c r="J100">
        <v>6.1669721090569496</v>
      </c>
      <c r="K100">
        <v>0.232219581405428</v>
      </c>
      <c r="L100">
        <f t="shared" si="4"/>
        <v>0.4774483023558202</v>
      </c>
      <c r="N100">
        <v>248.1</v>
      </c>
      <c r="O100">
        <f>'nm to eV'!$G$14/N100</f>
        <v>4.9973293197085447</v>
      </c>
      <c r="P100">
        <v>4198.6999190630004</v>
      </c>
      <c r="Q100">
        <f t="shared" si="5"/>
        <v>0.17282202586298681</v>
      </c>
    </row>
    <row r="101" spans="3:17">
      <c r="C101">
        <v>6.0177103559432901</v>
      </c>
      <c r="D101">
        <v>0.30338181158031602</v>
      </c>
      <c r="E101">
        <f t="shared" si="6"/>
        <v>0.61921971252566554</v>
      </c>
      <c r="H101" s="2"/>
      <c r="J101">
        <v>6.1840279094949802</v>
      </c>
      <c r="K101">
        <v>0.243906244722806</v>
      </c>
      <c r="L101">
        <f t="shared" si="4"/>
        <v>0.50147632586407265</v>
      </c>
      <c r="N101">
        <v>248.8</v>
      </c>
      <c r="O101">
        <f>'nm to eV'!$G$14/N101</f>
        <v>4.9832693095646698</v>
      </c>
      <c r="P101">
        <v>4514.1173433109998</v>
      </c>
      <c r="Q101">
        <f t="shared" si="5"/>
        <v>0.18580487276841398</v>
      </c>
    </row>
    <row r="102" spans="3:17">
      <c r="C102">
        <v>6.0497574220207797</v>
      </c>
      <c r="D102">
        <v>0.31629938175106598</v>
      </c>
      <c r="E102">
        <f t="shared" si="6"/>
        <v>0.64558521560574833</v>
      </c>
      <c r="H102" s="2"/>
      <c r="J102">
        <v>6.2010861650647797</v>
      </c>
      <c r="K102">
        <v>0.25575744908315401</v>
      </c>
      <c r="L102">
        <f t="shared" si="4"/>
        <v>0.52584264918820811</v>
      </c>
      <c r="N102">
        <v>249.5</v>
      </c>
      <c r="O102">
        <f>'nm to eV'!$G$14/N102</f>
        <v>4.9692881932652906</v>
      </c>
      <c r="P102">
        <v>4844.3418859997</v>
      </c>
      <c r="Q102">
        <f t="shared" si="5"/>
        <v>0.19939719314311596</v>
      </c>
    </row>
    <row r="103" spans="3:17">
      <c r="C103">
        <v>6.1017125139948796</v>
      </c>
      <c r="D103">
        <v>0.32957912678641599</v>
      </c>
      <c r="E103">
        <f t="shared" si="6"/>
        <v>0.67268993839835589</v>
      </c>
      <c r="H103" s="2"/>
      <c r="J103">
        <v>6.2181444206345802</v>
      </c>
      <c r="K103">
        <v>0.26760865344350199</v>
      </c>
      <c r="L103">
        <f t="shared" si="4"/>
        <v>0.55020897251234346</v>
      </c>
      <c r="N103">
        <v>250.2</v>
      </c>
      <c r="O103">
        <f>'nm to eV'!$G$14/N103</f>
        <v>4.955385308631854</v>
      </c>
      <c r="P103">
        <v>5188.6547567545003</v>
      </c>
      <c r="Q103">
        <f t="shared" si="5"/>
        <v>0.21356940096972926</v>
      </c>
    </row>
    <row r="104" spans="3:17">
      <c r="C104">
        <v>6.1633788381136796</v>
      </c>
      <c r="D104">
        <v>0.33715187395533502</v>
      </c>
      <c r="E104">
        <f t="shared" si="6"/>
        <v>0.68814635056934781</v>
      </c>
      <c r="H104" s="2"/>
      <c r="J104">
        <v>6.2352100415997098</v>
      </c>
      <c r="K104">
        <v>0.27995348093276001</v>
      </c>
      <c r="L104">
        <f t="shared" si="4"/>
        <v>0.57559019528412791</v>
      </c>
      <c r="N104">
        <v>250.9</v>
      </c>
      <c r="O104">
        <f>'nm to eV'!$G$14/N104</f>
        <v>4.9415600008756071</v>
      </c>
      <c r="P104">
        <v>5546.2292402386001</v>
      </c>
      <c r="Q104">
        <f t="shared" si="5"/>
        <v>0.22828746794852495</v>
      </c>
    </row>
    <row r="105" spans="3:17">
      <c r="C105">
        <v>6.2274729702686402</v>
      </c>
      <c r="D105">
        <v>0.33292650053499601</v>
      </c>
      <c r="E105">
        <f t="shared" si="6"/>
        <v>0.67952212058988104</v>
      </c>
      <c r="H105" s="2"/>
      <c r="J105">
        <v>6.2522781176966102</v>
      </c>
      <c r="K105">
        <v>0.29246284946498602</v>
      </c>
      <c r="L105">
        <f t="shared" si="4"/>
        <v>0.60130971787179122</v>
      </c>
      <c r="N105">
        <v>251.6</v>
      </c>
      <c r="O105">
        <f>'nm to eV'!$G$14/N105</f>
        <v>4.9278116224947928</v>
      </c>
      <c r="P105">
        <v>5916.1312134331001</v>
      </c>
      <c r="Q105">
        <f t="shared" si="5"/>
        <v>0.24351294478909324</v>
      </c>
    </row>
    <row r="106" spans="3:17">
      <c r="C106">
        <v>6.2915671024236097</v>
      </c>
      <c r="D106">
        <v>0.32206125459698198</v>
      </c>
      <c r="E106">
        <f t="shared" si="6"/>
        <v>0.65734552921411049</v>
      </c>
      <c r="H106" s="2"/>
      <c r="J106">
        <v>6.2693486489252903</v>
      </c>
      <c r="K106">
        <v>0.305136759040183</v>
      </c>
      <c r="L106">
        <f t="shared" si="4"/>
        <v>0.62736754027533959</v>
      </c>
      <c r="N106">
        <v>252.3</v>
      </c>
      <c r="O106">
        <f>'nm to eV'!$G$14/N106</f>
        <v>4.9141395331735627</v>
      </c>
      <c r="P106">
        <v>6297.3209151408</v>
      </c>
      <c r="Q106">
        <f t="shared" si="5"/>
        <v>0.2592030340446107</v>
      </c>
    </row>
    <row r="107" spans="3:17">
      <c r="C107">
        <v>6.3556612345785801</v>
      </c>
      <c r="D107">
        <v>0.31141550857690797</v>
      </c>
      <c r="E107">
        <f t="shared" si="6"/>
        <v>0.63561694978532579</v>
      </c>
      <c r="H107" s="2"/>
      <c r="J107">
        <v>6.2864191801539704</v>
      </c>
      <c r="K107">
        <v>0.31781066861537899</v>
      </c>
      <c r="L107">
        <f t="shared" si="4"/>
        <v>0.65342536267888585</v>
      </c>
      <c r="N107">
        <v>253</v>
      </c>
      <c r="O107">
        <f>'nm to eV'!$G$14/N107</f>
        <v>4.9005430996825687</v>
      </c>
      <c r="P107">
        <v>6688.6559954551003</v>
      </c>
      <c r="Q107">
        <f t="shared" si="5"/>
        <v>0.27531071563054904</v>
      </c>
    </row>
    <row r="108" spans="3:17">
      <c r="C108">
        <v>6.4197553667335496</v>
      </c>
      <c r="D108">
        <v>0.309176609413924</v>
      </c>
      <c r="E108">
        <f t="shared" si="6"/>
        <v>0.63104722792607759</v>
      </c>
      <c r="H108" s="2"/>
      <c r="J108">
        <v>6.3034921665144203</v>
      </c>
      <c r="K108">
        <v>0.33064911923354501</v>
      </c>
      <c r="L108">
        <f t="shared" si="4"/>
        <v>0.67982148489831518</v>
      </c>
      <c r="N108">
        <v>253.7</v>
      </c>
      <c r="O108">
        <f>'nm to eV'!$G$14/N108</f>
        <v>4.8870216957811978</v>
      </c>
      <c r="P108">
        <v>7088.8958500122999</v>
      </c>
      <c r="Q108">
        <f t="shared" si="5"/>
        <v>0.2917849252261514</v>
      </c>
    </row>
    <row r="109" spans="3:17">
      <c r="C109">
        <v>6.4780227596016999</v>
      </c>
      <c r="D109">
        <v>0.316433520589807</v>
      </c>
      <c r="E109">
        <f t="shared" si="6"/>
        <v>0.64585900068446178</v>
      </c>
      <c r="H109" s="2"/>
      <c r="J109">
        <v>6.3205651528748703</v>
      </c>
      <c r="K109">
        <v>0.34348756985171103</v>
      </c>
      <c r="L109">
        <f t="shared" si="4"/>
        <v>0.70621760711774451</v>
      </c>
      <c r="N109">
        <v>254.4</v>
      </c>
      <c r="O109">
        <f>'nm to eV'!$G$14/N109</f>
        <v>4.8735747021214229</v>
      </c>
      <c r="P109">
        <v>7496.7072209365997</v>
      </c>
      <c r="Q109">
        <f t="shared" si="5"/>
        <v>0.30857078481404682</v>
      </c>
    </row>
    <row r="110" spans="3:17">
      <c r="C110">
        <v>6.5188099346094104</v>
      </c>
      <c r="D110">
        <v>0.33030347651561698</v>
      </c>
      <c r="E110">
        <f t="shared" si="6"/>
        <v>0.67416837782340733</v>
      </c>
      <c r="H110" s="2"/>
      <c r="J110">
        <v>6.3376356841035397</v>
      </c>
      <c r="K110">
        <v>0.35616147942690801</v>
      </c>
      <c r="L110">
        <f t="shared" si="4"/>
        <v>0.73227542952129276</v>
      </c>
      <c r="N110">
        <v>255.1</v>
      </c>
      <c r="O110">
        <f>'nm to eV'!$G$14/N110</f>
        <v>4.860201506153234</v>
      </c>
      <c r="P110">
        <v>7910.6710239366002</v>
      </c>
      <c r="Q110">
        <f t="shared" si="5"/>
        <v>0.32560988368929394</v>
      </c>
    </row>
    <row r="111" spans="3:17">
      <c r="C111">
        <v>6.5450302614000799</v>
      </c>
      <c r="D111">
        <v>0.34300977801534999</v>
      </c>
      <c r="E111">
        <f t="shared" si="6"/>
        <v>0.70010266940451671</v>
      </c>
      <c r="H111" s="2"/>
      <c r="J111">
        <v>6.3547013050686703</v>
      </c>
      <c r="K111">
        <v>0.36850630691616498</v>
      </c>
      <c r="L111">
        <f t="shared" si="4"/>
        <v>0.75765665229307511</v>
      </c>
      <c r="N111">
        <v>255.8</v>
      </c>
      <c r="O111">
        <f>'nm to eV'!$G$14/N111</f>
        <v>4.846901502031626</v>
      </c>
      <c r="P111">
        <v>8329.2903394754994</v>
      </c>
      <c r="Q111">
        <f t="shared" si="5"/>
        <v>0.34284060738267819</v>
      </c>
    </row>
    <row r="112" spans="3:17">
      <c r="C112">
        <v>6.5683372185473399</v>
      </c>
      <c r="D112">
        <v>0.35719496021220098</v>
      </c>
      <c r="E112">
        <f t="shared" si="6"/>
        <v>0.72905544147843815</v>
      </c>
      <c r="H112" s="2"/>
      <c r="J112">
        <v>6.3717718362973503</v>
      </c>
      <c r="K112">
        <v>0.38118021649136102</v>
      </c>
      <c r="L112">
        <f t="shared" si="4"/>
        <v>0.78371447469662148</v>
      </c>
      <c r="N112">
        <v>256.5</v>
      </c>
      <c r="O112">
        <f>'nm to eV'!$G$14/N112</f>
        <v>4.8336740905251068</v>
      </c>
      <c r="P112">
        <v>8750.9994857335005</v>
      </c>
      <c r="Q112">
        <f t="shared" si="5"/>
        <v>0.36019851111148832</v>
      </c>
    </row>
    <row r="113" spans="3:17">
      <c r="C113">
        <v>6.5887308060511902</v>
      </c>
      <c r="D113">
        <v>0.37022319492491201</v>
      </c>
      <c r="E113">
        <f t="shared" si="6"/>
        <v>0.75564681724845895</v>
      </c>
      <c r="H113" s="2"/>
      <c r="J113">
        <v>6.3888350021307003</v>
      </c>
      <c r="K113">
        <v>0.39336050293764802</v>
      </c>
      <c r="L113">
        <f t="shared" si="4"/>
        <v>0.80875739765252086</v>
      </c>
      <c r="N113">
        <v>257.2</v>
      </c>
      <c r="O113">
        <f>'nm to eV'!$G$14/N113</f>
        <v>4.8205186789256995</v>
      </c>
      <c r="P113">
        <v>9174.1740725713007</v>
      </c>
      <c r="Q113">
        <f t="shared" si="5"/>
        <v>0.37761673360912323</v>
      </c>
    </row>
    <row r="114" spans="3:17">
      <c r="C114">
        <v>6.6062110239116398</v>
      </c>
      <c r="D114">
        <v>0.38370414821837401</v>
      </c>
      <c r="E114">
        <f t="shared" si="6"/>
        <v>0.78316221765913763</v>
      </c>
      <c r="H114" s="2"/>
      <c r="J114">
        <v>6.4058883474369503</v>
      </c>
      <c r="K114">
        <v>0.40488262521205698</v>
      </c>
      <c r="L114">
        <f t="shared" si="4"/>
        <v>0.83244712134489229</v>
      </c>
      <c r="N114">
        <v>257.89999999999998</v>
      </c>
      <c r="O114">
        <f>'nm to eV'!$G$14/N114</f>
        <v>4.8074346809604114</v>
      </c>
      <c r="P114">
        <v>9597.1419192386002</v>
      </c>
      <c r="Q114">
        <f t="shared" si="5"/>
        <v>0.39502644650717211</v>
      </c>
    </row>
    <row r="115" spans="3:17">
      <c r="C115">
        <v>6.6236912417720903</v>
      </c>
      <c r="D115">
        <v>0.397185101511835</v>
      </c>
      <c r="E115">
        <f t="shared" si="6"/>
        <v>0.8106776180698142</v>
      </c>
      <c r="H115" s="2"/>
      <c r="J115">
        <v>6.4229466030067597</v>
      </c>
      <c r="K115">
        <v>0.41673382957240501</v>
      </c>
      <c r="L115">
        <f t="shared" si="4"/>
        <v>0.85681344466902776</v>
      </c>
      <c r="N115">
        <v>258.60000000000002</v>
      </c>
      <c r="O115">
        <f>'nm to eV'!$G$14/N115</f>
        <v>4.7944215167041371</v>
      </c>
      <c r="P115">
        <v>10018.1947044227</v>
      </c>
      <c r="Q115">
        <f t="shared" si="5"/>
        <v>0.41235733386122908</v>
      </c>
    </row>
    <row r="116" spans="3:17">
      <c r="C116">
        <v>6.6411714596325302</v>
      </c>
      <c r="D116">
        <v>0.41167209609585298</v>
      </c>
      <c r="E116">
        <f t="shared" si="6"/>
        <v>0.84024640657084027</v>
      </c>
      <c r="H116" s="2"/>
      <c r="J116">
        <v>6.4399827623905903</v>
      </c>
      <c r="K116">
        <v>0.42710416454602701</v>
      </c>
      <c r="L116">
        <f t="shared" si="4"/>
        <v>0.87813506965022448</v>
      </c>
      <c r="N116">
        <v>259.3</v>
      </c>
      <c r="O116">
        <f>'nm to eV'!$G$14/N116</f>
        <v>4.7814786124939834</v>
      </c>
      <c r="P116">
        <v>10435.6002056164</v>
      </c>
      <c r="Q116">
        <f t="shared" si="5"/>
        <v>0.42953809593358716</v>
      </c>
    </row>
    <row r="117" spans="3:17">
      <c r="C117">
        <v>6.6586516774929798</v>
      </c>
      <c r="D117">
        <v>0.42696392371231701</v>
      </c>
      <c r="E117">
        <f t="shared" si="6"/>
        <v>0.8714579055441467</v>
      </c>
      <c r="H117" s="2"/>
      <c r="J117">
        <v>6.4598570541058402</v>
      </c>
      <c r="K117">
        <v>0.43912061816043302</v>
      </c>
      <c r="L117">
        <f t="shared" si="4"/>
        <v>0.90284114888700973</v>
      </c>
      <c r="N117">
        <v>260</v>
      </c>
      <c r="O117">
        <f>'nm to eV'!$G$14/N117</f>
        <v>4.7686054008449617</v>
      </c>
      <c r="P117">
        <v>10847.6149758831</v>
      </c>
      <c r="Q117">
        <f t="shared" si="5"/>
        <v>0.4464969709795692</v>
      </c>
    </row>
    <row r="118" spans="3:17">
      <c r="C118">
        <v>6.6761318953534197</v>
      </c>
      <c r="D118">
        <v>0.44225575132878098</v>
      </c>
      <c r="E118">
        <f t="shared" si="6"/>
        <v>0.90266940451745303</v>
      </c>
      <c r="H118" s="2"/>
      <c r="J118">
        <v>6.4825461544006497</v>
      </c>
      <c r="K118">
        <v>0.45122005050741298</v>
      </c>
      <c r="L118">
        <f t="shared" si="4"/>
        <v>0.92771783412850517</v>
      </c>
      <c r="N118">
        <v>260.7</v>
      </c>
      <c r="O118">
        <f>'nm to eV'!$G$14/N118</f>
        <v>4.7558013203670502</v>
      </c>
      <c r="P118">
        <v>11252.497299996699</v>
      </c>
      <c r="Q118">
        <f t="shared" si="5"/>
        <v>0.463162268533161</v>
      </c>
    </row>
    <row r="119" spans="3:17">
      <c r="C119">
        <v>6.6936121132138702</v>
      </c>
      <c r="D119">
        <v>0.45815120371957901</v>
      </c>
      <c r="E119">
        <f t="shared" si="6"/>
        <v>0.93511293634496873</v>
      </c>
      <c r="H119" s="2"/>
      <c r="J119">
        <v>6.5080547280253898</v>
      </c>
      <c r="K119">
        <v>0.46371508956861002</v>
      </c>
      <c r="L119">
        <f t="shared" si="4"/>
        <v>0.95340789502488898</v>
      </c>
      <c r="N119">
        <v>261.39999999999998</v>
      </c>
      <c r="O119">
        <f>'nm to eV'!$G$14/N119</f>
        <v>4.7430658156835888</v>
      </c>
      <c r="P119">
        <v>11648.520268681899</v>
      </c>
      <c r="Q119">
        <f t="shared" si="5"/>
        <v>0.4794629075537567</v>
      </c>
    </row>
    <row r="120" spans="3:17">
      <c r="C120">
        <v>6.7110923310743198</v>
      </c>
      <c r="D120">
        <v>0.47424786436848798</v>
      </c>
      <c r="E120">
        <f t="shared" si="6"/>
        <v>0.96796714579055343</v>
      </c>
      <c r="H120" s="2"/>
      <c r="J120">
        <v>6.5391811341767303</v>
      </c>
      <c r="K120">
        <v>0.47558628908869899</v>
      </c>
      <c r="L120">
        <f t="shared" si="4"/>
        <v>0.97781532881445488</v>
      </c>
      <c r="N120">
        <v>262.10000000000002</v>
      </c>
      <c r="O120">
        <f>'nm to eV'!$G$14/N120</f>
        <v>4.7303983373509721</v>
      </c>
      <c r="P120">
        <v>12033.984809262</v>
      </c>
      <c r="Q120">
        <f t="shared" si="5"/>
        <v>0.49532895277859978</v>
      </c>
    </row>
    <row r="121" spans="3:17">
      <c r="C121">
        <v>6.7285725489347596</v>
      </c>
      <c r="D121">
        <v>0.48994210850117498</v>
      </c>
      <c r="E121">
        <f t="shared" si="6"/>
        <v>1</v>
      </c>
      <c r="H121" s="2"/>
      <c r="J121">
        <v>6.5871705906024198</v>
      </c>
      <c r="K121">
        <v>0.48622618422538499</v>
      </c>
      <c r="L121">
        <f t="shared" si="4"/>
        <v>0.99969117511264283</v>
      </c>
      <c r="N121">
        <v>262.8</v>
      </c>
      <c r="O121">
        <f>'nm to eV'!$G$14/N121</f>
        <v>4.7177983417796421</v>
      </c>
      <c r="P121">
        <v>12407.2325133507</v>
      </c>
      <c r="Q121">
        <f t="shared" si="5"/>
        <v>0.51069214272138408</v>
      </c>
    </row>
    <row r="122" spans="3:17">
      <c r="H122" s="2"/>
      <c r="J122">
        <v>6.6490713816473903</v>
      </c>
      <c r="K122">
        <v>0.48637638935904198</v>
      </c>
      <c r="L122">
        <f t="shared" si="4"/>
        <v>1</v>
      </c>
      <c r="N122">
        <v>263.5</v>
      </c>
      <c r="O122">
        <f>'nm to eV'!$G$14/N122</f>
        <v>4.7052652911563184</v>
      </c>
      <c r="P122">
        <v>12766.658107179001</v>
      </c>
      <c r="Q122">
        <f t="shared" si="5"/>
        <v>0.5254864029614148</v>
      </c>
    </row>
    <row r="123" spans="3:17">
      <c r="H123" s="2"/>
      <c r="J123">
        <v>6.6967281677176196</v>
      </c>
      <c r="K123">
        <v>0.47472097317334</v>
      </c>
      <c r="L123">
        <f t="shared" si="4"/>
        <v>0.97603622124613865</v>
      </c>
      <c r="N123">
        <v>264.2</v>
      </c>
      <c r="O123">
        <f>'nm to eV'!$G$14/N123</f>
        <v>4.692798653367487</v>
      </c>
      <c r="P123">
        <v>13110.7214175464</v>
      </c>
      <c r="Q123">
        <f t="shared" si="5"/>
        <v>0.53964833867224049</v>
      </c>
    </row>
    <row r="124" spans="3:17">
      <c r="H124" s="2"/>
      <c r="J124">
        <v>6.7246927324130601</v>
      </c>
      <c r="K124">
        <v>0.46325131753709498</v>
      </c>
      <c r="L124">
        <f t="shared" si="4"/>
        <v>0.95245437005603462</v>
      </c>
      <c r="N124">
        <v>264.89999999999998</v>
      </c>
      <c r="O124">
        <f>'nm to eV'!$G$14/N124</f>
        <v>4.6803979019240849</v>
      </c>
      <c r="P124">
        <v>13437.9586960078</v>
      </c>
      <c r="Q124">
        <f t="shared" si="5"/>
        <v>0.55311770073472633</v>
      </c>
    </row>
    <row r="125" spans="3:17">
      <c r="H125" s="2"/>
      <c r="J125">
        <v>6.7470246110346697</v>
      </c>
      <c r="K125">
        <v>0.45141002813198999</v>
      </c>
      <c r="L125">
        <f t="shared" si="4"/>
        <v>0.92810843208665728</v>
      </c>
      <c r="N125">
        <v>265.60000000000002</v>
      </c>
      <c r="O125">
        <f>'nm to eV'!$G$14/N125</f>
        <v>4.6680625158873861</v>
      </c>
      <c r="P125">
        <v>13746.993175494499</v>
      </c>
      <c r="Q125">
        <f t="shared" si="5"/>
        <v>0.56583782025646723</v>
      </c>
    </row>
    <row r="126" spans="3:17">
      <c r="H126" s="2"/>
      <c r="J126">
        <v>6.7665373845961101</v>
      </c>
      <c r="K126">
        <v>0.43919781316911499</v>
      </c>
      <c r="L126">
        <f t="shared" si="4"/>
        <v>0.90299986343477734</v>
      </c>
      <c r="N126">
        <v>266.3</v>
      </c>
      <c r="O126">
        <f>'nm to eV'!$G$14/N126</f>
        <v>4.6557919797960565</v>
      </c>
      <c r="P126">
        <v>14036.544746845801</v>
      </c>
      <c r="Q126">
        <f t="shared" si="5"/>
        <v>0.57775600686598094</v>
      </c>
    </row>
    <row r="127" spans="3:17">
      <c r="H127" s="2"/>
      <c r="J127">
        <v>6.7832494665857004</v>
      </c>
      <c r="K127">
        <v>0.42784873047074101</v>
      </c>
      <c r="L127">
        <f t="shared" si="4"/>
        <v>0.87966591271950911</v>
      </c>
      <c r="N127">
        <v>267</v>
      </c>
      <c r="O127">
        <f>'nm to eV'!$G$14/N127</f>
        <v>4.6435857835943439</v>
      </c>
      <c r="P127">
        <v>14305.4386573745</v>
      </c>
      <c r="Q127">
        <f t="shared" si="5"/>
        <v>0.5888239067529919</v>
      </c>
    </row>
    <row r="128" spans="3:17">
      <c r="H128" s="2"/>
      <c r="J128">
        <v>6.7999517280481898</v>
      </c>
      <c r="K128">
        <v>0.41584148360049</v>
      </c>
      <c r="L128">
        <f t="shared" si="4"/>
        <v>0.85497876274071505</v>
      </c>
      <c r="N128">
        <v>267.7</v>
      </c>
      <c r="O128">
        <f>'nm to eV'!$G$14/N128</f>
        <v>4.6314434225614116</v>
      </c>
      <c r="P128">
        <v>14552.61314931</v>
      </c>
      <c r="Q128">
        <f t="shared" si="5"/>
        <v>0.59899781707318478</v>
      </c>
    </row>
    <row r="129" spans="8:17">
      <c r="H129" s="2"/>
      <c r="J129">
        <v>6.8166269830611501</v>
      </c>
      <c r="K129">
        <v>0.402024285257571</v>
      </c>
      <c r="L129">
        <f t="shared" si="4"/>
        <v>0.82657031478721221</v>
      </c>
      <c r="N129">
        <v>268.39999999999998</v>
      </c>
      <c r="O129">
        <f>'nm to eV'!$G$14/N129</f>
        <v>4.6193643972417657</v>
      </c>
      <c r="P129">
        <v>14777.125972415401</v>
      </c>
      <c r="Q129">
        <f t="shared" si="5"/>
        <v>0.60823895401300987</v>
      </c>
    </row>
    <row r="130" spans="8:17">
      <c r="H130" s="2"/>
      <c r="J130">
        <v>6.8333022380741202</v>
      </c>
      <c r="K130">
        <v>0.388207086914653</v>
      </c>
      <c r="L130">
        <f t="shared" si="4"/>
        <v>0.79816186683371138</v>
      </c>
      <c r="N130">
        <v>269.10000000000002</v>
      </c>
      <c r="O130">
        <f>'nm to eV'!$G$14/N130</f>
        <v>4.607348213376774</v>
      </c>
      <c r="P130">
        <v>14978.1597219493</v>
      </c>
      <c r="Q130">
        <f t="shared" si="5"/>
        <v>0.61651367250468858</v>
      </c>
    </row>
    <row r="131" spans="8:17">
      <c r="H131" s="2"/>
      <c r="J131">
        <v>6.8499652174282204</v>
      </c>
      <c r="K131">
        <v>0.37356718335688699</v>
      </c>
      <c r="L131">
        <f t="shared" si="4"/>
        <v>0.76806191980079963</v>
      </c>
      <c r="N131">
        <v>269.8</v>
      </c>
      <c r="O131">
        <f>'nm to eV'!$G$14/N131</f>
        <v>4.5953943818372496</v>
      </c>
      <c r="P131">
        <v>15155.0259701259</v>
      </c>
      <c r="Q131">
        <f t="shared" si="5"/>
        <v>0.6237936362805917</v>
      </c>
    </row>
    <row r="132" spans="8:17">
      <c r="H132" s="2"/>
      <c r="J132">
        <v>6.8638453049158201</v>
      </c>
      <c r="K132">
        <v>0.36098333462515297</v>
      </c>
      <c r="L132">
        <f t="shared" si="4"/>
        <v>0.74218926436964827</v>
      </c>
      <c r="N132">
        <v>270.5</v>
      </c>
      <c r="O132">
        <f>'nm to eV'!$G$14/N132</f>
        <v>4.583502418557079</v>
      </c>
      <c r="P132">
        <v>15307.168176019701</v>
      </c>
      <c r="Q132">
        <f t="shared" si="5"/>
        <v>0.63005593764736756</v>
      </c>
    </row>
    <row r="133" spans="8:17">
      <c r="H133" s="2"/>
      <c r="J133">
        <v>6.8777180270081102</v>
      </c>
      <c r="K133">
        <v>0.34790586276450902</v>
      </c>
      <c r="L133">
        <f t="shared" si="4"/>
        <v>0.71530170949084804</v>
      </c>
      <c r="N133">
        <v>271.2</v>
      </c>
      <c r="O133">
        <f>'nm to eV'!$G$14/N133</f>
        <v>4.5716718444678834</v>
      </c>
      <c r="P133">
        <v>15434.163375185701</v>
      </c>
      <c r="Q133">
        <f t="shared" si="5"/>
        <v>0.63528316703213383</v>
      </c>
    </row>
    <row r="134" spans="8:17">
      <c r="H134" s="2"/>
      <c r="J134">
        <v>6.8915907491003896</v>
      </c>
      <c r="K134">
        <v>0.33482839090386501</v>
      </c>
      <c r="L134">
        <f t="shared" ref="L134:L173" si="7">K134/LARGE($K$5:$K$1000,1)</f>
        <v>0.68841415461204769</v>
      </c>
      <c r="N134">
        <v>271.89999999999998</v>
      </c>
      <c r="O134">
        <f>'nm to eV'!$G$14/N134</f>
        <v>4.559902185434682</v>
      </c>
      <c r="P134">
        <v>15535.7226658728</v>
      </c>
      <c r="Q134">
        <f t="shared" ref="Q134:Q197" si="8">P134/LARGE($P$5:$P$317,1)</f>
        <v>0.63946343299542974</v>
      </c>
    </row>
    <row r="135" spans="8:17">
      <c r="H135" s="2"/>
      <c r="J135">
        <v>6.9026830344579597</v>
      </c>
      <c r="K135">
        <v>0.32397151491222398</v>
      </c>
      <c r="L135">
        <f t="shared" si="7"/>
        <v>0.66609219115089269</v>
      </c>
      <c r="N135">
        <v>272.60000000000002</v>
      </c>
      <c r="O135">
        <f>'nm to eV'!$G$14/N135</f>
        <v>4.5481929721925525</v>
      </c>
      <c r="P135">
        <v>15611.69052337</v>
      </c>
      <c r="Q135">
        <f t="shared" si="8"/>
        <v>0.64259033400912891</v>
      </c>
    </row>
    <row r="136" spans="8:17">
      <c r="H136" s="2"/>
      <c r="J136">
        <v>6.9137790025131798</v>
      </c>
      <c r="K136">
        <v>0.313361450485036</v>
      </c>
      <c r="L136">
        <f t="shared" si="7"/>
        <v>0.64427767741355813</v>
      </c>
      <c r="N136">
        <v>273.3</v>
      </c>
      <c r="O136">
        <f>'nm to eV'!$G$14/N136</f>
        <v>4.5365437402842659</v>
      </c>
      <c r="P136">
        <v>15662.0429875502</v>
      </c>
      <c r="Q136">
        <f t="shared" si="8"/>
        <v>0.64466288385421466</v>
      </c>
    </row>
    <row r="137" spans="8:17">
      <c r="H137" s="2"/>
      <c r="J137">
        <v>6.9248676051730902</v>
      </c>
      <c r="K137">
        <v>0.30225776292894002</v>
      </c>
      <c r="L137">
        <f t="shared" si="7"/>
        <v>0.62144826422857879</v>
      </c>
      <c r="N137">
        <v>274</v>
      </c>
      <c r="O137">
        <f>'nm to eV'!$G$14/N137</f>
        <v>4.5249540299988684</v>
      </c>
      <c r="P137">
        <v>15686.8847809033</v>
      </c>
      <c r="Q137">
        <f t="shared" si="8"/>
        <v>0.64568539299659478</v>
      </c>
    </row>
    <row r="138" spans="8:17">
      <c r="H138" s="2"/>
      <c r="J138">
        <v>6.9359598905306497</v>
      </c>
      <c r="K138">
        <v>0.29140088693729799</v>
      </c>
      <c r="L138">
        <f t="shared" si="7"/>
        <v>0.59912630076742168</v>
      </c>
      <c r="N138">
        <v>274.7</v>
      </c>
      <c r="O138">
        <f>'nm to eV'!$G$14/N138</f>
        <v>4.5134233863112119</v>
      </c>
      <c r="P138">
        <v>15686.4454251518</v>
      </c>
      <c r="Q138">
        <f t="shared" si="8"/>
        <v>0.6456673087437278</v>
      </c>
    </row>
    <row r="139" spans="8:17">
      <c r="H139" s="2"/>
      <c r="J139">
        <v>6.9470521758882198</v>
      </c>
      <c r="K139">
        <v>0.28054401094565601</v>
      </c>
      <c r="L139">
        <f t="shared" si="7"/>
        <v>0.57680433730626479</v>
      </c>
      <c r="N139">
        <v>275.39999999999998</v>
      </c>
      <c r="O139">
        <f>'nm to eV'!$G$14/N139</f>
        <v>4.5019513588224038</v>
      </c>
      <c r="P139">
        <v>15661.074433826499</v>
      </c>
      <c r="Q139">
        <f t="shared" si="8"/>
        <v>0.64462301736698924</v>
      </c>
    </row>
    <row r="140" spans="8:17">
      <c r="H140" s="2"/>
      <c r="J140">
        <v>6.9581444612457899</v>
      </c>
      <c r="K140">
        <v>0.26968713495401397</v>
      </c>
      <c r="L140">
        <f t="shared" si="7"/>
        <v>0.55448237384510768</v>
      </c>
      <c r="N140">
        <v>276.10000000000002</v>
      </c>
      <c r="O140">
        <f>'nm to eV'!$G$14/N140</f>
        <v>4.4905375017011586</v>
      </c>
      <c r="P140">
        <v>15611.235665889701</v>
      </c>
      <c r="Q140">
        <f t="shared" si="8"/>
        <v>0.64257161169204513</v>
      </c>
    </row>
    <row r="141" spans="8:17">
      <c r="H141" s="2"/>
      <c r="J141">
        <v>6.9692367466033502</v>
      </c>
      <c r="K141">
        <v>0.258830258962372</v>
      </c>
      <c r="L141">
        <f t="shared" si="7"/>
        <v>0.53216041038395079</v>
      </c>
      <c r="N141">
        <v>276.8</v>
      </c>
      <c r="O141">
        <f>'nm to eV'!$G$14/N141</f>
        <v>4.4791813736260471</v>
      </c>
      <c r="P141">
        <v>15537.5009315917</v>
      </c>
      <c r="Q141">
        <f t="shared" si="8"/>
        <v>0.63953662791051946</v>
      </c>
    </row>
    <row r="142" spans="8:17">
      <c r="H142" s="2"/>
      <c r="J142">
        <v>6.9803327146585801</v>
      </c>
      <c r="K142">
        <v>0.24822019453518401</v>
      </c>
      <c r="L142">
        <f t="shared" si="7"/>
        <v>0.51034589664661623</v>
      </c>
      <c r="N142">
        <v>277.5</v>
      </c>
      <c r="O142">
        <f>'nm to eV'!$G$14/N142</f>
        <v>4.4678825377286122</v>
      </c>
      <c r="P142">
        <v>15440.542946253099</v>
      </c>
      <c r="Q142">
        <f t="shared" si="8"/>
        <v>0.63554575555173698</v>
      </c>
    </row>
    <row r="143" spans="8:17">
      <c r="H143" s="2"/>
      <c r="J143">
        <v>6.9914250000161502</v>
      </c>
      <c r="K143">
        <v>0.23736331854354201</v>
      </c>
      <c r="L143">
        <f t="shared" si="7"/>
        <v>0.48802393318545922</v>
      </c>
      <c r="N143">
        <v>278.2</v>
      </c>
      <c r="O143">
        <f>'nm to eV'!$G$14/N143</f>
        <v>4.4566405615373474</v>
      </c>
      <c r="P143">
        <v>15321.1277305926</v>
      </c>
      <c r="Q143">
        <f t="shared" si="8"/>
        <v>0.63063052467381353</v>
      </c>
    </row>
    <row r="144" spans="8:17">
      <c r="H144" s="2"/>
      <c r="J144">
        <v>7.0025246507690397</v>
      </c>
      <c r="K144">
        <v>0.22700006568080899</v>
      </c>
      <c r="L144">
        <f t="shared" si="7"/>
        <v>0.46671686917194916</v>
      </c>
      <c r="N144">
        <v>278.89999999999998</v>
      </c>
      <c r="O144">
        <f>'nm to eV'!$G$14/N144</f>
        <v>4.4454550169225167</v>
      </c>
      <c r="P144">
        <v>15180.10655764</v>
      </c>
      <c r="Q144">
        <f t="shared" si="8"/>
        <v>0.62482597439181065</v>
      </c>
    </row>
    <row r="145" spans="8:17">
      <c r="H145" s="2"/>
      <c r="J145">
        <v>7.0136206188242696</v>
      </c>
      <c r="K145">
        <v>0.21639000125362201</v>
      </c>
      <c r="L145">
        <f t="shared" si="7"/>
        <v>0.4449023554346167</v>
      </c>
      <c r="N145">
        <v>279.60000000000002</v>
      </c>
      <c r="O145">
        <f>'nm to eV'!$G$14/N145</f>
        <v>4.4343254800418093</v>
      </c>
      <c r="P145">
        <v>15018.4075462524</v>
      </c>
      <c r="Q145">
        <f t="shared" si="8"/>
        <v>0.61817030685978003</v>
      </c>
    </row>
    <row r="146" spans="8:17">
      <c r="H146" s="2"/>
      <c r="J146">
        <v>7.0275007063118702</v>
      </c>
      <c r="K146">
        <v>0.203806152521887</v>
      </c>
      <c r="L146">
        <f t="shared" si="7"/>
        <v>0.41902970000346323</v>
      </c>
      <c r="N146">
        <v>280.3</v>
      </c>
      <c r="O146">
        <f>'nm to eV'!$G$14/N146</f>
        <v>4.423251531286799</v>
      </c>
      <c r="P146">
        <v>14837.026999895599</v>
      </c>
      <c r="Q146">
        <f t="shared" si="8"/>
        <v>0.61070453076770981</v>
      </c>
    </row>
    <row r="147" spans="8:17">
      <c r="H147" s="2"/>
      <c r="J147">
        <v>7.0441636856659704</v>
      </c>
      <c r="K147">
        <v>0.18916624896412099</v>
      </c>
      <c r="L147">
        <f t="shared" si="7"/>
        <v>0.38892975297055155</v>
      </c>
      <c r="N147">
        <v>281</v>
      </c>
      <c r="O147">
        <f>'nm to eV'!$G$14/N147</f>
        <v>4.412232755230213</v>
      </c>
      <c r="P147">
        <v>14637.020586765701</v>
      </c>
      <c r="Q147">
        <f t="shared" si="8"/>
        <v>0.60247209830789916</v>
      </c>
    </row>
    <row r="148" spans="8:17">
      <c r="H148" s="2"/>
      <c r="J148">
        <v>7.0608291201518396</v>
      </c>
      <c r="K148">
        <v>0.17469088644932401</v>
      </c>
      <c r="L148">
        <f t="shared" si="7"/>
        <v>0.35916810575352082</v>
      </c>
      <c r="N148">
        <v>281.7</v>
      </c>
      <c r="O148">
        <f>'nm to eV'!$G$14/N148</f>
        <v>4.401268740573979</v>
      </c>
      <c r="P148">
        <v>14419.4944536408</v>
      </c>
      <c r="Q148">
        <f t="shared" si="8"/>
        <v>0.59351853941360777</v>
      </c>
    </row>
    <row r="149" spans="8:17">
      <c r="H149" s="2"/>
      <c r="J149">
        <v>7.0775068302965796</v>
      </c>
      <c r="K149">
        <v>0.16103822914937599</v>
      </c>
      <c r="L149">
        <f t="shared" si="7"/>
        <v>0.33109795761590294</v>
      </c>
      <c r="N149">
        <v>282.39999999999998</v>
      </c>
      <c r="O149">
        <f>'nm to eV'!$G$14/N149</f>
        <v>4.3903590800980528</v>
      </c>
      <c r="P149">
        <v>14185.5963611968</v>
      </c>
      <c r="Q149">
        <f t="shared" si="8"/>
        <v>0.58389109688118668</v>
      </c>
    </row>
    <row r="150" spans="8:17">
      <c r="H150" s="2"/>
      <c r="J150">
        <v>7.0941919058366496</v>
      </c>
      <c r="K150">
        <v>0.14787919497833599</v>
      </c>
      <c r="L150">
        <f t="shared" si="7"/>
        <v>0.30404270892592999</v>
      </c>
      <c r="N150">
        <v>283.10000000000002</v>
      </c>
      <c r="O150">
        <f>'nm to eV'!$G$14/N150</f>
        <v>4.3795033706099957</v>
      </c>
      <c r="P150">
        <v>13936.5069230381</v>
      </c>
      <c r="Q150">
        <f t="shared" si="8"/>
        <v>0.57363836576120064</v>
      </c>
    </row>
    <row r="151" spans="8:17">
      <c r="H151" s="2"/>
      <c r="J151">
        <v>7.1108868019038098</v>
      </c>
      <c r="K151">
        <v>0.13537832497917501</v>
      </c>
      <c r="L151">
        <f t="shared" si="7"/>
        <v>0.278340659499487</v>
      </c>
      <c r="N151">
        <v>283.8</v>
      </c>
      <c r="O151">
        <f>'nm to eV'!$G$14/N151</f>
        <v>4.3687012128953135</v>
      </c>
      <c r="P151">
        <v>13673.431024518901</v>
      </c>
      <c r="Q151">
        <f t="shared" si="8"/>
        <v>0.56280994014988439</v>
      </c>
    </row>
    <row r="152" spans="8:17">
      <c r="H152" s="2"/>
      <c r="J152">
        <v>7.1275890633663002</v>
      </c>
      <c r="K152">
        <v>0.123371078108924</v>
      </c>
      <c r="L152">
        <f t="shared" si="7"/>
        <v>0.25365350952069293</v>
      </c>
      <c r="N152">
        <v>284.5</v>
      </c>
      <c r="O152">
        <f>'nm to eV'!$G$14/N152</f>
        <v>4.3579522116685059</v>
      </c>
      <c r="P152">
        <v>13397.5894907151</v>
      </c>
      <c r="Q152">
        <f t="shared" si="8"/>
        <v>0.55145607023584553</v>
      </c>
    </row>
    <row r="153" spans="8:17">
      <c r="H153" s="2"/>
      <c r="J153">
        <v>7.14430605561944</v>
      </c>
      <c r="K153">
        <v>0.11235107749649</v>
      </c>
      <c r="L153">
        <f t="shared" si="7"/>
        <v>0.23099615843719065</v>
      </c>
      <c r="N153">
        <v>285.2</v>
      </c>
      <c r="O153">
        <f>'nm to eV'!$G$14/N153</f>
        <v>4.3472559755248597</v>
      </c>
      <c r="P153">
        <v>13110.211065777699</v>
      </c>
      <c r="Q153">
        <f t="shared" si="8"/>
        <v>0.53962733216349501</v>
      </c>
    </row>
    <row r="154" spans="8:17">
      <c r="H154" s="2"/>
      <c r="J154">
        <v>7.1638176016149897</v>
      </c>
      <c r="K154">
        <v>0.10005659201213001</v>
      </c>
      <c r="L154">
        <f t="shared" si="7"/>
        <v>0.20571843987736924</v>
      </c>
      <c r="N154">
        <v>285.89999999999998</v>
      </c>
      <c r="O154">
        <f>'nm to eV'!$G$14/N154</f>
        <v>4.336612116892935</v>
      </c>
      <c r="P154">
        <v>12812.524758498001</v>
      </c>
      <c r="Q154">
        <f t="shared" si="8"/>
        <v>0.52737431297006088</v>
      </c>
    </row>
    <row r="155" spans="8:17">
      <c r="H155" s="2"/>
      <c r="J155">
        <v>7.1861365907947796</v>
      </c>
      <c r="K155">
        <v>8.7351462131434798E-2</v>
      </c>
      <c r="L155">
        <f t="shared" si="7"/>
        <v>0.1795964278746108</v>
      </c>
      <c r="N155">
        <v>286.60000000000002</v>
      </c>
      <c r="O155">
        <f>'nm to eV'!$G$14/N155</f>
        <v>4.3260202519877522</v>
      </c>
      <c r="P155">
        <v>12505.7526013648</v>
      </c>
      <c r="Q155">
        <f t="shared" si="8"/>
        <v>0.51474731254228334</v>
      </c>
    </row>
    <row r="156" spans="8:17">
      <c r="H156" s="2"/>
      <c r="J156">
        <v>7.2084721521140498</v>
      </c>
      <c r="K156">
        <v>7.5756984290784604E-2</v>
      </c>
      <c r="L156">
        <f t="shared" si="7"/>
        <v>0.15575793962905746</v>
      </c>
      <c r="N156">
        <v>287.3</v>
      </c>
      <c r="O156">
        <f>'nm to eV'!$G$14/N156</f>
        <v>4.315480000764671</v>
      </c>
      <c r="P156">
        <v>12191.1028628148</v>
      </c>
      <c r="Q156">
        <f t="shared" si="8"/>
        <v>0.50179606422692247</v>
      </c>
    </row>
    <row r="157" spans="8:17">
      <c r="H157" s="2"/>
      <c r="J157">
        <v>7.23362276752606</v>
      </c>
      <c r="K157">
        <v>6.4261939287005104E-2</v>
      </c>
      <c r="L157">
        <f t="shared" si="7"/>
        <v>0.13212388736980216</v>
      </c>
      <c r="N157">
        <v>288</v>
      </c>
      <c r="O157">
        <f>'nm to eV'!$G$14/N157</f>
        <v>4.3049909868739231</v>
      </c>
      <c r="P157">
        <v>11869.7637448765</v>
      </c>
      <c r="Q157">
        <f t="shared" si="8"/>
        <v>0.4885694754204723</v>
      </c>
    </row>
    <row r="158" spans="8:17">
      <c r="H158" s="2"/>
      <c r="J158">
        <v>7.2615906466493998</v>
      </c>
      <c r="K158">
        <v>5.3014414058768902E-2</v>
      </c>
      <c r="L158">
        <f t="shared" si="7"/>
        <v>0.10899874093113879</v>
      </c>
      <c r="N158">
        <v>288.7</v>
      </c>
      <c r="O158">
        <f>'nm to eV'!$G$14/N158</f>
        <v>4.2945528376158295</v>
      </c>
      <c r="P158">
        <v>11542.8975910836</v>
      </c>
      <c r="Q158">
        <f t="shared" si="8"/>
        <v>0.47511538916199586</v>
      </c>
    </row>
    <row r="159" spans="8:17">
      <c r="H159" s="2"/>
      <c r="J159">
        <v>7.2923799632080897</v>
      </c>
      <c r="K159">
        <v>4.2294128379124399E-2</v>
      </c>
      <c r="L159">
        <f t="shared" si="7"/>
        <v>8.6957610000067187E-2</v>
      </c>
      <c r="N159">
        <v>289.39999999999998</v>
      </c>
      <c r="O159">
        <f>'nm to eV'!$G$14/N159</f>
        <v>4.2841651838966479</v>
      </c>
      <c r="P159">
        <v>11211.635622468601</v>
      </c>
      <c r="Q159">
        <f t="shared" si="8"/>
        <v>0.46148036746218801</v>
      </c>
    </row>
    <row r="160" spans="8:17">
      <c r="H160" s="2"/>
      <c r="J160">
        <v>7.3316114345085701</v>
      </c>
      <c r="K160">
        <v>3.1670578432454001E-2</v>
      </c>
      <c r="L160">
        <f t="shared" si="7"/>
        <v>6.5115369753433586E-2</v>
      </c>
      <c r="N160">
        <v>290.10000000000002</v>
      </c>
      <c r="O160">
        <f>'nm to eV'!$G$14/N160</f>
        <v>4.2738276601850735</v>
      </c>
      <c r="P160">
        <v>10877.073212724101</v>
      </c>
      <c r="Q160">
        <f t="shared" si="8"/>
        <v>0.44770949682503364</v>
      </c>
    </row>
    <row r="161" spans="8:17">
      <c r="H161" s="2"/>
      <c r="J161">
        <v>7.38490517523402</v>
      </c>
      <c r="K161">
        <v>2.0672873056229099E-2</v>
      </c>
      <c r="L161">
        <f t="shared" si="7"/>
        <v>4.2503858140548904E-2</v>
      </c>
      <c r="N161">
        <v>290.8</v>
      </c>
      <c r="O161">
        <f>'nm to eV'!$G$14/N161</f>
        <v>4.2635399044693596</v>
      </c>
      <c r="P161">
        <v>10540.26570729</v>
      </c>
      <c r="Q161">
        <f t="shared" si="8"/>
        <v>0.43384621615791463</v>
      </c>
    </row>
    <row r="162" spans="8:17">
      <c r="H162" s="2"/>
      <c r="J162">
        <v>7.4466820937212699</v>
      </c>
      <c r="K162">
        <v>1.2521234658234799E-2</v>
      </c>
      <c r="L162">
        <f t="shared" si="7"/>
        <v>2.5743919590207845E-2</v>
      </c>
      <c r="N162">
        <v>291.5</v>
      </c>
      <c r="O162">
        <f>'nm to eV'!$G$14/N162</f>
        <v>4.2533015582150595</v>
      </c>
      <c r="P162">
        <v>10202.224785246301</v>
      </c>
      <c r="Q162">
        <f t="shared" si="8"/>
        <v>0.41993216702405284</v>
      </c>
    </row>
    <row r="163" spans="8:17">
      <c r="H163" s="2"/>
      <c r="J163">
        <v>7.5085058829060296</v>
      </c>
      <c r="K163">
        <v>7.5108343532976898E-3</v>
      </c>
      <c r="L163">
        <f t="shared" si="7"/>
        <v>1.5442432070347083E-2</v>
      </c>
      <c r="N163">
        <v>292.2</v>
      </c>
      <c r="O163">
        <f>'nm to eV'!$G$14/N163</f>
        <v>4.243112266323374</v>
      </c>
      <c r="P163">
        <v>9863.9153575046003</v>
      </c>
      <c r="Q163">
        <f t="shared" si="8"/>
        <v>0.40600706596945874</v>
      </c>
    </row>
    <row r="164" spans="8:17">
      <c r="H164" s="2"/>
      <c r="J164">
        <v>7.57035712492792</v>
      </c>
      <c r="K164">
        <v>4.3403020742939198E-3</v>
      </c>
      <c r="L164">
        <f t="shared" si="7"/>
        <v>8.9237515826244562E-3</v>
      </c>
      <c r="N164">
        <v>292.89999999999998</v>
      </c>
      <c r="O164">
        <f>'nm to eV'!$G$14/N164</f>
        <v>4.2329716770900987</v>
      </c>
      <c r="P164">
        <v>9526.2529899170004</v>
      </c>
      <c r="Q164">
        <f t="shared" si="8"/>
        <v>0.39210859845592316</v>
      </c>
    </row>
    <row r="165" spans="8:17">
      <c r="H165" s="2"/>
      <c r="J165">
        <v>7.6322364893683101</v>
      </c>
      <c r="K165">
        <v>3.0545126511243299E-3</v>
      </c>
      <c r="L165">
        <f t="shared" si="7"/>
        <v>6.2801417131897316E-3</v>
      </c>
      <c r="N165">
        <v>293.60000000000002</v>
      </c>
      <c r="O165">
        <f>'nm to eV'!$G$14/N165</f>
        <v>4.2228794421651559</v>
      </c>
      <c r="P165">
        <v>9190.1018355862998</v>
      </c>
      <c r="Q165">
        <f t="shared" si="8"/>
        <v>0.37827233375316305</v>
      </c>
    </row>
    <row r="166" spans="8:17">
      <c r="H166" s="2"/>
      <c r="J166">
        <v>7.69412388878541</v>
      </c>
      <c r="K166">
        <v>2.30722118676451E-3</v>
      </c>
      <c r="L166">
        <f t="shared" si="7"/>
        <v>4.7436948775515589E-3</v>
      </c>
      <c r="N166">
        <v>294.3</v>
      </c>
      <c r="O166">
        <f>'nm to eV'!$G$14/N166</f>
        <v>4.2128352165127074</v>
      </c>
      <c r="P166">
        <v>8856.2730568665993</v>
      </c>
      <c r="Q166">
        <f t="shared" si="8"/>
        <v>0.36453165998703679</v>
      </c>
    </row>
    <row r="167" spans="8:17">
      <c r="H167" s="2"/>
      <c r="J167">
        <v>7.75601932317924</v>
      </c>
      <c r="K167">
        <v>2.0984276812145899E-3</v>
      </c>
      <c r="L167">
        <f t="shared" si="7"/>
        <v>4.3144110757102052E-3</v>
      </c>
      <c r="N167">
        <v>295</v>
      </c>
      <c r="O167">
        <f>'nm to eV'!$G$14/N167</f>
        <v>4.2028386583718298</v>
      </c>
      <c r="P167">
        <v>8525.5237142943006</v>
      </c>
      <c r="Q167">
        <f t="shared" si="8"/>
        <v>0.3509177384070083</v>
      </c>
    </row>
    <row r="168" spans="8:17">
      <c r="H168" s="2"/>
      <c r="J168">
        <v>7.81791810548002</v>
      </c>
      <c r="K168">
        <v>2.1140083251687202E-3</v>
      </c>
      <c r="L168">
        <f t="shared" si="7"/>
        <v>4.3464452046173725E-3</v>
      </c>
      <c r="N168">
        <v>295.7</v>
      </c>
      <c r="O168">
        <f>'nm to eV'!$G$14/N168</f>
        <v>4.1928894292177548</v>
      </c>
      <c r="P168">
        <v>8198.5560969736998</v>
      </c>
      <c r="Q168">
        <f t="shared" si="8"/>
        <v>0.33745947582425379</v>
      </c>
    </row>
    <row r="169" spans="8:17">
      <c r="H169" s="2"/>
      <c r="J169">
        <v>7.8798168877808097</v>
      </c>
      <c r="K169">
        <v>2.1295889691227399E-3</v>
      </c>
      <c r="L169">
        <f t="shared" si="7"/>
        <v>4.3784793335243134E-3</v>
      </c>
      <c r="N169">
        <v>296.39999999999998</v>
      </c>
      <c r="O169">
        <f>'nm to eV'!$G$14/N169</f>
        <v>4.1829871937236502</v>
      </c>
      <c r="P169">
        <v>7876.0174667466999</v>
      </c>
      <c r="Q169">
        <f t="shared" si="8"/>
        <v>0.32418351408147161</v>
      </c>
    </row>
    <row r="170" spans="8:17">
      <c r="H170" s="2"/>
      <c r="J170">
        <v>7.9417156700816003</v>
      </c>
      <c r="K170">
        <v>2.1451696130768598E-3</v>
      </c>
      <c r="L170">
        <f t="shared" si="7"/>
        <v>4.410513462431459E-3</v>
      </c>
      <c r="N170">
        <v>297.10000000000002</v>
      </c>
      <c r="O170">
        <f>'nm to eV'!$G$14/N170</f>
        <v>4.1731316197229544</v>
      </c>
      <c r="P170">
        <v>7558.5001867794999</v>
      </c>
      <c r="Q170">
        <f t="shared" si="8"/>
        <v>0.31111423534561888</v>
      </c>
    </row>
    <row r="171" spans="8:17">
      <c r="H171" s="2"/>
      <c r="J171">
        <v>8.0036104348940302</v>
      </c>
      <c r="K171">
        <v>1.8915012776259399E-3</v>
      </c>
      <c r="L171">
        <f t="shared" si="7"/>
        <v>3.8889660744400112E-3</v>
      </c>
      <c r="N171">
        <v>297.8</v>
      </c>
      <c r="O171">
        <f>'nm to eV'!$G$14/N171</f>
        <v>4.1633223781722295</v>
      </c>
      <c r="P171">
        <v>7246.5422039768</v>
      </c>
      <c r="Q171">
        <f t="shared" si="8"/>
        <v>0.29827378196448634</v>
      </c>
    </row>
    <row r="172" spans="8:17">
      <c r="H172" s="2"/>
      <c r="J172">
        <v>8.0655132346831806</v>
      </c>
      <c r="K172">
        <v>2.1763309009850099E-3</v>
      </c>
      <c r="L172">
        <f t="shared" si="7"/>
        <v>4.4745817202455672E-3</v>
      </c>
      <c r="N172">
        <v>298.5</v>
      </c>
      <c r="O172">
        <f>'nm to eV'!$G$14/N172</f>
        <v>4.1535591431145393</v>
      </c>
      <c r="P172">
        <v>6940.6278538539</v>
      </c>
      <c r="Q172">
        <f t="shared" si="8"/>
        <v>0.28568208959591218</v>
      </c>
    </row>
    <row r="173" spans="8:17">
      <c r="H173" s="2"/>
      <c r="J173">
        <v>8.1217807630703298</v>
      </c>
      <c r="K173">
        <v>1.9162600511453099E-3</v>
      </c>
      <c r="L173">
        <f t="shared" si="7"/>
        <v>3.9398706291450571E-3</v>
      </c>
      <c r="N173">
        <v>299.2</v>
      </c>
      <c r="O173">
        <f>'nm to eV'!$G$14/N173</f>
        <v>4.1438415916433486</v>
      </c>
      <c r="P173">
        <v>6641.1889561297003</v>
      </c>
      <c r="Q173">
        <f t="shared" si="8"/>
        <v>0.27335693230331276</v>
      </c>
    </row>
    <row r="174" spans="8:17">
      <c r="H174" s="2"/>
      <c r="N174">
        <v>299.89999999999998</v>
      </c>
      <c r="O174">
        <f>'nm to eV'!$G$14/N174</f>
        <v>4.1341694038669221</v>
      </c>
      <c r="P174">
        <v>6348.6061693068004</v>
      </c>
      <c r="Q174">
        <f t="shared" si="8"/>
        <v>0.26131397831134084</v>
      </c>
    </row>
    <row r="175" spans="8:17">
      <c r="H175" s="2"/>
      <c r="N175">
        <v>300.60000000000002</v>
      </c>
      <c r="O175">
        <f>'nm to eV'!$G$14/N175</f>
        <v>4.12454226287322</v>
      </c>
      <c r="P175">
        <v>6063.2105728524002</v>
      </c>
      <c r="Q175">
        <f t="shared" si="8"/>
        <v>0.24956685512978422</v>
      </c>
    </row>
    <row r="176" spans="8:17">
      <c r="H176" s="2"/>
      <c r="N176">
        <v>301.3</v>
      </c>
      <c r="O176">
        <f>'nm to eV'!$G$14/N176</f>
        <v>4.1149598546952868</v>
      </c>
      <c r="P176">
        <v>5785.2854462376999</v>
      </c>
      <c r="Q176">
        <f t="shared" si="8"/>
        <v>0.23812722278032625</v>
      </c>
    </row>
    <row r="177" spans="8:17">
      <c r="H177" s="2"/>
      <c r="N177">
        <v>302</v>
      </c>
      <c r="O177">
        <f>'nm to eV'!$G$14/N177</f>
        <v>4.1054218682771193</v>
      </c>
      <c r="P177">
        <v>5515.0682150010998</v>
      </c>
      <c r="Q177">
        <f t="shared" si="8"/>
        <v>0.22700485389814665</v>
      </c>
    </row>
    <row r="178" spans="8:17">
      <c r="H178" s="2"/>
      <c r="N178">
        <v>302.7</v>
      </c>
      <c r="O178">
        <f>'nm to eV'!$G$14/N178</f>
        <v>4.0959279954400065</v>
      </c>
      <c r="P178">
        <v>5252.752535138</v>
      </c>
      <c r="Q178">
        <f t="shared" si="8"/>
        <v>0.2162077195271615</v>
      </c>
    </row>
    <row r="179" spans="8:17">
      <c r="H179" s="2"/>
      <c r="N179">
        <v>303.39999999999998</v>
      </c>
      <c r="O179">
        <f>'nm to eV'!$G$14/N179</f>
        <v>4.0864779308493411</v>
      </c>
      <c r="P179">
        <v>4998.4904884411999</v>
      </c>
      <c r="Q179">
        <f t="shared" si="8"/>
        <v>0.20574207948208378</v>
      </c>
    </row>
    <row r="180" spans="8:17">
      <c r="H180" s="2"/>
      <c r="N180">
        <v>304.10000000000002</v>
      </c>
      <c r="O180">
        <f>'nm to eV'!$G$14/N180</f>
        <v>4.0770713719818801</v>
      </c>
      <c r="P180">
        <v>4752.3948628991002</v>
      </c>
      <c r="Q180">
        <f t="shared" si="8"/>
        <v>0.19561257621153427</v>
      </c>
    </row>
    <row r="181" spans="8:17">
      <c r="H181" s="2"/>
      <c r="N181">
        <v>304.8</v>
      </c>
      <c r="O181">
        <f>'nm to eV'!$G$14/N181</f>
        <v>4.0677080190934705</v>
      </c>
      <c r="P181">
        <v>4514.5414938567001</v>
      </c>
      <c r="Q181">
        <f t="shared" si="8"/>
        <v>0.18582233116220059</v>
      </c>
    </row>
    <row r="182" spans="8:17">
      <c r="H182" s="2"/>
      <c r="N182">
        <v>305.5</v>
      </c>
      <c r="O182">
        <f>'nm to eV'!$G$14/N182</f>
        <v>4.0583875751872007</v>
      </c>
      <c r="P182">
        <v>4284.9716433406002</v>
      </c>
      <c r="Q182">
        <f t="shared" si="8"/>
        <v>0.17637304271385884</v>
      </c>
    </row>
    <row r="183" spans="8:17">
      <c r="H183" s="2"/>
      <c r="N183">
        <v>306.2</v>
      </c>
      <c r="O183">
        <f>'nm to eV'!$G$14/N183</f>
        <v>4.0491097459820047</v>
      </c>
      <c r="P183">
        <v>4063.6943967000998</v>
      </c>
      <c r="Q183">
        <f t="shared" si="8"/>
        <v>0.16726508482714014</v>
      </c>
    </row>
    <row r="184" spans="8:17">
      <c r="N184">
        <v>306.89999999999998</v>
      </c>
      <c r="O184">
        <f>'nm to eV'!$G$14/N184</f>
        <v>4.039874239881688</v>
      </c>
      <c r="P184">
        <v>3850.6890575094999</v>
      </c>
      <c r="Q184">
        <f t="shared" si="8"/>
        <v>0.15849760561972698</v>
      </c>
    </row>
    <row r="185" spans="8:17">
      <c r="N185">
        <v>307.60000000000002</v>
      </c>
      <c r="O185">
        <f>'nm to eV'!$G$14/N185</f>
        <v>4.030680767944375</v>
      </c>
      <c r="P185">
        <v>3645.9075234744</v>
      </c>
      <c r="Q185">
        <f t="shared" si="8"/>
        <v>0.15006862516065811</v>
      </c>
    </row>
    <row r="186" spans="8:17">
      <c r="N186">
        <v>308.3</v>
      </c>
      <c r="O186">
        <f>'nm to eV'!$G$14/N186</f>
        <v>4.0215290438523832</v>
      </c>
      <c r="P186">
        <v>3449.2766278808999</v>
      </c>
      <c r="Q186">
        <f t="shared" si="8"/>
        <v>0.14197513184635005</v>
      </c>
    </row>
    <row r="187" spans="8:17">
      <c r="N187">
        <v>309</v>
      </c>
      <c r="O187">
        <f>'nm to eV'!$G$14/N187</f>
        <v>4.0124187838824916</v>
      </c>
      <c r="P187">
        <v>3260.7004328836001</v>
      </c>
      <c r="Q187">
        <f t="shared" si="8"/>
        <v>0.13421317679426337</v>
      </c>
    </row>
    <row r="188" spans="8:17">
      <c r="N188">
        <v>309.7</v>
      </c>
      <c r="O188">
        <f>'nm to eV'!$G$14/N188</f>
        <v>4.0033497068766222</v>
      </c>
      <c r="P188">
        <v>3080.0624626500999</v>
      </c>
      <c r="Q188">
        <f t="shared" si="8"/>
        <v>0.12677796576101139</v>
      </c>
    </row>
    <row r="189" spans="8:17">
      <c r="N189">
        <v>310.39999999999998</v>
      </c>
      <c r="O189">
        <f>'nm to eV'!$G$14/N189</f>
        <v>3.994321534212919</v>
      </c>
      <c r="P189">
        <v>2907.2278660348002</v>
      </c>
      <c r="Q189">
        <f t="shared" si="8"/>
        <v>0.11966394815983593</v>
      </c>
    </row>
    <row r="190" spans="8:17">
      <c r="N190">
        <v>311.10000000000002</v>
      </c>
      <c r="O190">
        <f>'nm to eV'!$G$14/N190</f>
        <v>3.9853339897772093</v>
      </c>
      <c r="P190">
        <v>2742.0455000409002</v>
      </c>
      <c r="Q190">
        <f t="shared" si="8"/>
        <v>0.11286490281765824</v>
      </c>
    </row>
    <row r="191" spans="8:17">
      <c r="N191">
        <v>311.8</v>
      </c>
      <c r="O191">
        <f>'nm to eV'!$G$14/N191</f>
        <v>3.9763867999348617</v>
      </c>
      <c r="P191">
        <v>2584.3499268390001</v>
      </c>
      <c r="Q191">
        <f t="shared" si="8"/>
        <v>0.10637402017404715</v>
      </c>
    </row>
    <row r="192" spans="8:17">
      <c r="N192">
        <v>312.5</v>
      </c>
      <c r="O192">
        <f>'nm to eV'!$G$14/N192</f>
        <v>3.9674796935030079</v>
      </c>
      <c r="P192">
        <v>2433.963318523</v>
      </c>
      <c r="Q192">
        <f t="shared" si="8"/>
        <v>0.10018398068257649</v>
      </c>
    </row>
    <row r="193" spans="14:17">
      <c r="N193">
        <v>313.2</v>
      </c>
      <c r="O193">
        <f>'nm to eV'!$G$14/N193</f>
        <v>3.9586124017231481</v>
      </c>
      <c r="P193">
        <v>2290.6972651151</v>
      </c>
      <c r="Q193">
        <f t="shared" si="8"/>
        <v>9.4287029229834035E-2</v>
      </c>
    </row>
    <row r="194" spans="14:17">
      <c r="N194">
        <v>313.89999999999998</v>
      </c>
      <c r="O194">
        <f>'nm to eV'!$G$14/N194</f>
        <v>3.949784658234119</v>
      </c>
      <c r="P194">
        <v>2154.3544825539002</v>
      </c>
      <c r="Q194">
        <f t="shared" si="8"/>
        <v>8.867504543765066E-2</v>
      </c>
    </row>
    <row r="195" spans="14:17">
      <c r="N195">
        <v>314.60000000000002</v>
      </c>
      <c r="O195">
        <f>'nm to eV'!$G$14/N195</f>
        <v>3.9409961990454221</v>
      </c>
      <c r="P195">
        <v>2024.7304185293999</v>
      </c>
      <c r="Q195">
        <f t="shared" si="8"/>
        <v>8.3339609760621616E-2</v>
      </c>
    </row>
    <row r="196" spans="14:17">
      <c r="N196">
        <v>315.3</v>
      </c>
      <c r="O196">
        <f>'nm to eV'!$G$14/N196</f>
        <v>3.9322467625109097</v>
      </c>
      <c r="P196">
        <v>1901.6147550572</v>
      </c>
      <c r="Q196">
        <f t="shared" si="8"/>
        <v>7.8272065333326701E-2</v>
      </c>
    </row>
    <row r="197" spans="14:17">
      <c r="N197">
        <v>316</v>
      </c>
      <c r="O197">
        <f>'nm to eV'!$G$14/N197</f>
        <v>3.9235360893028162</v>
      </c>
      <c r="P197">
        <v>1784.7928076119999</v>
      </c>
      <c r="Q197">
        <f t="shared" si="8"/>
        <v>7.3463575559843591E-2</v>
      </c>
    </row>
    <row r="198" spans="14:17">
      <c r="N198">
        <v>316.7</v>
      </c>
      <c r="O198">
        <f>'nm to eV'!$G$14/N198</f>
        <v>3.9148639223861381</v>
      </c>
      <c r="P198">
        <v>1674.0468214694999</v>
      </c>
      <c r="Q198">
        <f t="shared" ref="Q198:Q261" si="9">P198/LARGE($P$5:$P$317,1)</f>
        <v>6.8905177472272636E-2</v>
      </c>
    </row>
    <row r="199" spans="14:17">
      <c r="N199">
        <v>317.39999999999998</v>
      </c>
      <c r="O199">
        <f>'nm to eV'!$G$14/N199</f>
        <v>3.9062300069933524</v>
      </c>
      <c r="P199">
        <v>1569.1571666428999</v>
      </c>
      <c r="Q199">
        <f t="shared" si="9"/>
        <v>6.458783091532988E-2</v>
      </c>
    </row>
    <row r="200" spans="14:17">
      <c r="N200">
        <v>318.10000000000002</v>
      </c>
      <c r="O200">
        <f>'nm to eV'!$G$14/N200</f>
        <v>3.8976340905994649</v>
      </c>
      <c r="P200">
        <v>1469.9034334411999</v>
      </c>
      <c r="Q200">
        <f t="shared" si="9"/>
        <v>6.0502463640449672E-2</v>
      </c>
    </row>
    <row r="201" spans="14:17">
      <c r="N201">
        <v>318.8</v>
      </c>
      <c r="O201">
        <f>'nm to eV'!$G$14/N201</f>
        <v>3.8890759228973959</v>
      </c>
      <c r="P201">
        <v>1376.0654312339</v>
      </c>
      <c r="Q201">
        <f t="shared" si="9"/>
        <v>5.6640012415781031E-2</v>
      </c>
    </row>
    <row r="202" spans="14:17">
      <c r="N202">
        <v>319.5</v>
      </c>
      <c r="O202">
        <f>'nm to eV'!$G$14/N202</f>
        <v>3.8805552557736775</v>
      </c>
      <c r="P202">
        <v>1287.4240934734</v>
      </c>
      <c r="Q202">
        <f t="shared" si="9"/>
        <v>5.2991460277672153E-2</v>
      </c>
    </row>
    <row r="203" spans="14:17">
      <c r="N203">
        <v>320.2</v>
      </c>
      <c r="O203">
        <f>'nm to eV'!$G$14/N203</f>
        <v>3.8720718432844783</v>
      </c>
      <c r="P203">
        <v>1203.7622924259999</v>
      </c>
      <c r="Q203">
        <f t="shared" si="9"/>
        <v>4.9547870065684708E-2</v>
      </c>
    </row>
    <row r="204" spans="14:17">
      <c r="N204">
        <v>320.89999999999998</v>
      </c>
      <c r="O204">
        <f>'nm to eV'!$G$14/N204</f>
        <v>3.8636254416319415</v>
      </c>
      <c r="P204">
        <v>1124.8655673746</v>
      </c>
      <c r="Q204">
        <f t="shared" si="9"/>
        <v>4.6300414396030456E-2</v>
      </c>
    </row>
    <row r="205" spans="14:17">
      <c r="N205">
        <v>321.60000000000002</v>
      </c>
      <c r="O205">
        <f>'nm to eV'!$G$14/N205</f>
        <v>3.8552158091408266</v>
      </c>
      <c r="P205">
        <v>1050.5227703139001</v>
      </c>
      <c r="Q205">
        <f t="shared" si="9"/>
        <v>4.3240402238929623E-2</v>
      </c>
    </row>
    <row r="206" spans="14:17">
      <c r="N206">
        <v>322.3</v>
      </c>
      <c r="O206">
        <f>'nm to eV'!$G$14/N206</f>
        <v>3.8468427062354635</v>
      </c>
      <c r="P206">
        <v>980.52663334190004</v>
      </c>
      <c r="Q206">
        <f t="shared" si="9"/>
        <v>4.0359302272923059E-2</v>
      </c>
    </row>
    <row r="207" spans="14:17">
      <c r="N207">
        <v>323</v>
      </c>
      <c r="O207">
        <f>'nm to eV'!$G$14/N207</f>
        <v>3.8385058954169966</v>
      </c>
      <c r="P207">
        <v>914.67426208990003</v>
      </c>
      <c r="Q207">
        <f t="shared" si="9"/>
        <v>3.7648763194866743E-2</v>
      </c>
    </row>
    <row r="208" spans="14:17">
      <c r="N208">
        <v>323.7</v>
      </c>
      <c r="O208">
        <f>'nm to eV'!$G$14/N208</f>
        <v>3.830205141240933</v>
      </c>
      <c r="P208">
        <v>852.76755960549997</v>
      </c>
      <c r="Q208">
        <f t="shared" si="9"/>
        <v>3.5100631167313129E-2</v>
      </c>
    </row>
    <row r="209" spans="14:17">
      <c r="N209">
        <v>324.39999999999998</v>
      </c>
      <c r="O209">
        <f>'nm to eV'!$G$14/N209</f>
        <v>3.8219402102949753</v>
      </c>
      <c r="P209">
        <v>794.61358514480003</v>
      </c>
      <c r="Q209">
        <f t="shared" si="9"/>
        <v>3.2706964586700374E-2</v>
      </c>
    </row>
    <row r="210" spans="14:17">
      <c r="N210">
        <v>325.10000000000002</v>
      </c>
      <c r="O210">
        <f>'nm to eV'!$G$14/N210</f>
        <v>3.813710871177145</v>
      </c>
      <c r="P210">
        <v>740.0248523171</v>
      </c>
      <c r="Q210">
        <f t="shared" si="9"/>
        <v>3.0460046355239384E-2</v>
      </c>
    </row>
    <row r="211" spans="14:17">
      <c r="N211">
        <v>325.8</v>
      </c>
      <c r="O211">
        <f>'nm to eV'!$G$14/N211</f>
        <v>3.8055168944741862</v>
      </c>
      <c r="P211">
        <v>688.81957098340001</v>
      </c>
      <c r="Q211">
        <f t="shared" si="9"/>
        <v>2.8352393837659827E-2</v>
      </c>
    </row>
    <row r="212" spans="14:17">
      <c r="N212">
        <v>326.5</v>
      </c>
      <c r="O212">
        <f>'nm to eV'!$G$14/N212</f>
        <v>3.7973580527402446</v>
      </c>
      <c r="P212">
        <v>640.82183723729997</v>
      </c>
      <c r="Q212">
        <f t="shared" si="9"/>
        <v>2.637676668098405E-2</v>
      </c>
    </row>
    <row r="213" spans="14:17">
      <c r="N213">
        <v>327.2</v>
      </c>
      <c r="O213">
        <f>'nm to eV'!$G$14/N213</f>
        <v>3.7892341204758249</v>
      </c>
      <c r="P213">
        <v>595.86177569109998</v>
      </c>
      <c r="Q213">
        <f t="shared" si="9"/>
        <v>2.4526172671142817E-2</v>
      </c>
    </row>
    <row r="214" spans="14:17">
      <c r="N214">
        <v>327.9</v>
      </c>
      <c r="O214">
        <f>'nm to eV'!$G$14/N214</f>
        <v>3.7811448741070142</v>
      </c>
      <c r="P214">
        <v>553.77563816839995</v>
      </c>
      <c r="Q214">
        <f t="shared" si="9"/>
        <v>2.2793871795245869E-2</v>
      </c>
    </row>
    <row r="215" spans="14:17">
      <c r="N215">
        <v>328.6</v>
      </c>
      <c r="O215">
        <f>'nm to eV'!$G$14/N215</f>
        <v>3.7730900919649719</v>
      </c>
      <c r="P215">
        <v>514.40586275839996</v>
      </c>
      <c r="Q215">
        <f t="shared" si="9"/>
        <v>2.1173378672306661E-2</v>
      </c>
    </row>
    <row r="216" spans="14:17">
      <c r="N216">
        <v>329.3</v>
      </c>
      <c r="O216">
        <f>'nm to eV'!$G$14/N216</f>
        <v>3.7650695542656845</v>
      </c>
      <c r="P216">
        <v>477.60109703019998</v>
      </c>
      <c r="Q216">
        <f t="shared" si="9"/>
        <v>1.9658463508762509E-2</v>
      </c>
    </row>
    <row r="217" spans="14:17">
      <c r="N217">
        <v>330</v>
      </c>
      <c r="O217">
        <f>'nm to eV'!$G$14/N217</f>
        <v>3.7570830430899695</v>
      </c>
      <c r="P217">
        <v>443.21618903230001</v>
      </c>
      <c r="Q217">
        <f t="shared" si="9"/>
        <v>1.8243151728006422E-2</v>
      </c>
    </row>
    <row r="218" spans="14:17">
      <c r="N218">
        <v>330.7</v>
      </c>
      <c r="O218">
        <f>'nm to eV'!$G$14/N218</f>
        <v>3.7491303423637437</v>
      </c>
      <c r="P218">
        <v>411.1121495241</v>
      </c>
      <c r="Q218">
        <f t="shared" si="9"/>
        <v>1.6921722415803832E-2</v>
      </c>
    </row>
    <row r="219" spans="14:17">
      <c r="N219">
        <v>331.4</v>
      </c>
      <c r="O219">
        <f>'nm to eV'!$G$14/N219</f>
        <v>3.7412112378385336</v>
      </c>
      <c r="P219">
        <v>381.15608869869999</v>
      </c>
      <c r="Q219">
        <f t="shared" si="9"/>
        <v>1.5688705715749731E-2</v>
      </c>
    </row>
    <row r="220" spans="14:17">
      <c r="N220">
        <v>332.1</v>
      </c>
      <c r="O220">
        <f>'nm to eV'!$G$14/N220</f>
        <v>3.7333255170722368</v>
      </c>
      <c r="P220">
        <v>353.2211304672</v>
      </c>
      <c r="Q220">
        <f t="shared" si="9"/>
        <v>1.4538879301138244E-2</v>
      </c>
    </row>
    <row r="221" spans="14:17">
      <c r="N221">
        <v>332.8</v>
      </c>
      <c r="O221">
        <f>'nm to eV'!$G$14/N221</f>
        <v>3.7254729694101258</v>
      </c>
      <c r="P221">
        <v>327.18630718179998</v>
      </c>
      <c r="Q221">
        <f t="shared" si="9"/>
        <v>1.3467264041676738E-2</v>
      </c>
    </row>
    <row r="222" spans="14:17">
      <c r="N222">
        <v>333.5</v>
      </c>
      <c r="O222">
        <f>'nm to eV'!$G$14/N222</f>
        <v>3.7176533859660865</v>
      </c>
      <c r="P222">
        <v>302.93643748429997</v>
      </c>
      <c r="Q222">
        <f t="shared" si="9"/>
        <v>1.2469118975627183E-2</v>
      </c>
    </row>
    <row r="223" spans="14:17">
      <c r="N223">
        <v>334.2</v>
      </c>
      <c r="O223">
        <f>'nm to eV'!$G$14/N223</f>
        <v>3.7098665596040994</v>
      </c>
      <c r="P223">
        <v>280.36198977570001</v>
      </c>
      <c r="Q223">
        <f t="shared" si="9"/>
        <v>1.153993569009985E-2</v>
      </c>
    </row>
    <row r="224" spans="14:17">
      <c r="N224">
        <v>334.9</v>
      </c>
      <c r="O224">
        <f>'nm to eV'!$G$14/N224</f>
        <v>3.7021122849199464</v>
      </c>
      <c r="P224">
        <v>259.35893361749999</v>
      </c>
      <c r="Q224">
        <f t="shared" si="9"/>
        <v>1.0675432204605642E-2</v>
      </c>
    </row>
    <row r="225" spans="14:17">
      <c r="N225">
        <v>335.6</v>
      </c>
      <c r="O225">
        <f>'nm to eV'!$G$14/N225</f>
        <v>3.6943903582231519</v>
      </c>
      <c r="P225">
        <v>239.8285811927</v>
      </c>
      <c r="Q225">
        <f t="shared" si="9"/>
        <v>9.8715464454573031E-3</v>
      </c>
    </row>
    <row r="226" spans="14:17">
      <c r="N226">
        <v>336.3</v>
      </c>
      <c r="O226">
        <f>'nm to eV'!$G$14/N226</f>
        <v>3.686700577519149</v>
      </c>
      <c r="P226">
        <v>221.67742077650001</v>
      </c>
      <c r="Q226">
        <f t="shared" si="9"/>
        <v>9.1244293912831186E-3</v>
      </c>
    </row>
    <row r="227" spans="14:17">
      <c r="N227">
        <v>337</v>
      </c>
      <c r="O227">
        <f>'nm to eV'!$G$14/N227</f>
        <v>3.6790427424916614</v>
      </c>
      <c r="P227">
        <v>204.81694400059999</v>
      </c>
      <c r="Q227">
        <f t="shared" si="9"/>
        <v>8.4304379630799932E-3</v>
      </c>
    </row>
    <row r="228" spans="14:17">
      <c r="N228">
        <v>337.7</v>
      </c>
      <c r="O228">
        <f>'nm to eV'!$G$14/N228</f>
        <v>3.6714166544853124</v>
      </c>
      <c r="P228">
        <v>189.16346852629999</v>
      </c>
      <c r="Q228">
        <f t="shared" si="9"/>
        <v>7.7861277252888571E-3</v>
      </c>
    </row>
    <row r="229" spans="14:17">
      <c r="N229">
        <v>338.4</v>
      </c>
      <c r="O229">
        <f>'nm to eV'!$G$14/N229</f>
        <v>3.6638221164884457</v>
      </c>
      <c r="P229">
        <v>174.6379575917</v>
      </c>
      <c r="Q229">
        <f t="shared" si="9"/>
        <v>7.188245458205394E-3</v>
      </c>
    </row>
    <row r="230" spans="14:17">
      <c r="N230">
        <v>339.1</v>
      </c>
      <c r="O230">
        <f>'nm to eV'!$G$14/N230</f>
        <v>3.6562589331161601</v>
      </c>
      <c r="P230">
        <v>161.16583774649999</v>
      </c>
      <c r="Q230">
        <f t="shared" si="9"/>
        <v>6.6337216557908595E-3</v>
      </c>
    </row>
    <row r="231" spans="14:17">
      <c r="N231">
        <v>339.8</v>
      </c>
      <c r="O231">
        <f>'nm to eV'!$G$14/N231</f>
        <v>3.6487269105935547</v>
      </c>
      <c r="P231">
        <v>148.67681594890001</v>
      </c>
      <c r="Q231">
        <f t="shared" si="9"/>
        <v>6.119662997226401E-3</v>
      </c>
    </row>
    <row r="232" spans="14:17">
      <c r="N232">
        <v>340.5</v>
      </c>
      <c r="O232">
        <f>'nm to eV'!$G$14/N232</f>
        <v>3.6412258567391773</v>
      </c>
      <c r="P232">
        <v>137.1046970699</v>
      </c>
      <c r="Q232">
        <f t="shared" si="9"/>
        <v>5.643344835236294E-3</v>
      </c>
    </row>
    <row r="233" spans="14:17">
      <c r="N233">
        <v>341.2</v>
      </c>
      <c r="O233">
        <f>'nm to eV'!$G$14/N233</f>
        <v>3.633755580948681</v>
      </c>
      <c r="P233">
        <v>126.38720272570001</v>
      </c>
      <c r="Q233">
        <f t="shared" si="9"/>
        <v>5.202203739076915E-3</v>
      </c>
    </row>
    <row r="234" spans="14:17">
      <c r="N234">
        <v>341.9</v>
      </c>
      <c r="O234">
        <f>'nm to eV'!$G$14/N234</f>
        <v>3.6263158941786782</v>
      </c>
      <c r="P234">
        <v>116.4657922419</v>
      </c>
      <c r="Q234">
        <f t="shared" si="9"/>
        <v>4.7938301252723739E-3</v>
      </c>
    </row>
    <row r="235" spans="14:17">
      <c r="N235">
        <v>342.6</v>
      </c>
      <c r="O235">
        <f>'nm to eV'!$G$14/N235</f>
        <v>3.6189066089307933</v>
      </c>
      <c r="P235">
        <v>107.2854864521</v>
      </c>
      <c r="Q235">
        <f t="shared" si="9"/>
        <v>4.4159610050164529E-3</v>
      </c>
    </row>
    <row r="236" spans="14:17">
      <c r="N236">
        <v>343.3</v>
      </c>
      <c r="O236">
        <f>'nm to eV'!$G$14/N236</f>
        <v>3.6115275392359156</v>
      </c>
      <c r="P236">
        <v>98.794694928300004</v>
      </c>
      <c r="Q236">
        <f t="shared" si="9"/>
        <v>4.0664728728303208E-3</v>
      </c>
    </row>
    <row r="237" spans="14:17">
      <c r="N237">
        <v>344</v>
      </c>
      <c r="O237">
        <f>'nm to eV'!$G$14/N237</f>
        <v>3.6041785006386333</v>
      </c>
      <c r="P237">
        <v>90.945047155099999</v>
      </c>
      <c r="Q237">
        <f t="shared" si="9"/>
        <v>3.7433747575503769E-3</v>
      </c>
    </row>
    <row r="238" spans="14:17">
      <c r="N238">
        <v>344.7</v>
      </c>
      <c r="O238">
        <f>'nm to eV'!$G$14/N238</f>
        <v>3.596859310181868</v>
      </c>
      <c r="P238">
        <v>83.6912280727</v>
      </c>
      <c r="Q238">
        <f t="shared" si="9"/>
        <v>3.4448014531395861E-3</v>
      </c>
    </row>
    <row r="239" spans="14:17">
      <c r="N239">
        <v>345.4</v>
      </c>
      <c r="O239">
        <f>'nm to eV'!$G$14/N239</f>
        <v>3.5895697863916909</v>
      </c>
      <c r="P239">
        <v>76.990818339</v>
      </c>
      <c r="Q239">
        <f t="shared" si="9"/>
        <v>3.1690069437409411E-3</v>
      </c>
    </row>
    <row r="240" spans="14:17">
      <c r="N240">
        <v>346.1</v>
      </c>
      <c r="O240">
        <f>'nm to eV'!$G$14/N240</f>
        <v>3.5823097492623224</v>
      </c>
      <c r="P240">
        <v>70.804139591899997</v>
      </c>
      <c r="Q240">
        <f t="shared" si="9"/>
        <v>2.9143580345433739E-3</v>
      </c>
    </row>
    <row r="241" spans="14:17">
      <c r="N241">
        <v>346.8</v>
      </c>
      <c r="O241">
        <f>'nm to eV'!$G$14/N241</f>
        <v>3.5750790202413203</v>
      </c>
      <c r="P241">
        <v>65.094104928999997</v>
      </c>
      <c r="Q241">
        <f t="shared" si="9"/>
        <v>2.6793281974002428E-3</v>
      </c>
    </row>
    <row r="242" spans="14:17">
      <c r="N242">
        <v>347.5</v>
      </c>
      <c r="O242">
        <f>'nm to eV'!$G$14/N242</f>
        <v>3.5678774222149352</v>
      </c>
      <c r="P242">
        <v>59.826074767199998</v>
      </c>
      <c r="Q242">
        <f t="shared" si="9"/>
        <v>2.4624916378890383E-3</v>
      </c>
    </row>
    <row r="243" spans="14:17">
      <c r="N243">
        <v>348.2</v>
      </c>
      <c r="O243">
        <f>'nm to eV'!$G$14/N243</f>
        <v>3.560704779493653</v>
      </c>
      <c r="P243">
        <v>54.9677181928</v>
      </c>
      <c r="Q243">
        <f t="shared" si="9"/>
        <v>2.2625175883646933E-3</v>
      </c>
    </row>
    <row r="244" spans="14:17">
      <c r="N244">
        <v>348.9</v>
      </c>
      <c r="O244">
        <f>'nm to eV'!$G$14/N244</f>
        <v>3.5535609177979075</v>
      </c>
      <c r="P244">
        <v>50.488879866399998</v>
      </c>
      <c r="Q244">
        <f t="shared" si="9"/>
        <v>2.0781648296531404E-3</v>
      </c>
    </row>
    <row r="245" spans="14:17">
      <c r="N245">
        <v>349.6</v>
      </c>
      <c r="O245">
        <f>'nm to eV'!$G$14/N245</f>
        <v>3.5464456642439641</v>
      </c>
      <c r="P245">
        <v>46.361452510100001</v>
      </c>
      <c r="Q245">
        <f t="shared" si="9"/>
        <v>1.9082764425170425E-3</v>
      </c>
    </row>
    <row r="246" spans="14:17">
      <c r="N246">
        <v>350.3</v>
      </c>
      <c r="O246">
        <f>'nm to eV'!$G$14/N246</f>
        <v>3.5393588473299737</v>
      </c>
      <c r="P246">
        <v>42.559254966399997</v>
      </c>
      <c r="Q246">
        <f t="shared" si="9"/>
        <v>1.7517747884573857E-3</v>
      </c>
    </row>
    <row r="247" spans="14:17">
      <c r="N247">
        <v>351</v>
      </c>
      <c r="O247">
        <f>'nm to eV'!$G$14/N247</f>
        <v>3.5323002969221933</v>
      </c>
      <c r="P247">
        <v>39.057915788000003</v>
      </c>
      <c r="Q247">
        <f t="shared" si="9"/>
        <v>1.6076567181715789E-3</v>
      </c>
    </row>
    <row r="248" spans="14:17">
      <c r="N248">
        <v>351.7</v>
      </c>
      <c r="O248">
        <f>'nm to eV'!$G$14/N248</f>
        <v>3.5252698442413704</v>
      </c>
      <c r="P248">
        <v>35.834762291099999</v>
      </c>
      <c r="Q248">
        <f t="shared" si="9"/>
        <v>1.4749890048938129E-3</v>
      </c>
    </row>
    <row r="249" spans="14:17">
      <c r="N249">
        <v>352.4</v>
      </c>
      <c r="O249">
        <f>'nm to eV'!$G$14/N249</f>
        <v>3.5182673218492906</v>
      </c>
      <c r="P249">
        <v>32.8687149836</v>
      </c>
      <c r="Q249">
        <f t="shared" si="9"/>
        <v>1.3529039989708365E-3</v>
      </c>
    </row>
    <row r="250" spans="14:17">
      <c r="N250">
        <v>353.1</v>
      </c>
      <c r="O250">
        <f>'nm to eV'!$G$14/N250</f>
        <v>3.511292563635485</v>
      </c>
      <c r="P250">
        <v>30.140187255699999</v>
      </c>
      <c r="Q250">
        <f t="shared" si="9"/>
        <v>1.2405954990425436E-3</v>
      </c>
    </row>
    <row r="251" spans="14:17">
      <c r="N251">
        <v>353.8</v>
      </c>
      <c r="O251">
        <f>'nm to eV'!$G$14/N251</f>
        <v>3.5043454048040981</v>
      </c>
      <c r="P251">
        <v>27.630990208899998</v>
      </c>
      <c r="Q251">
        <f t="shared" si="9"/>
        <v>1.1373148347234383E-3</v>
      </c>
    </row>
    <row r="252" spans="14:17">
      <c r="N252">
        <v>354.5</v>
      </c>
      <c r="O252">
        <f>'nm to eV'!$G$14/N252</f>
        <v>3.4974256818609026</v>
      </c>
      <c r="P252">
        <v>25.324242482799999</v>
      </c>
      <c r="Q252">
        <f t="shared" si="9"/>
        <v>1.0423671549977566E-3</v>
      </c>
    </row>
    <row r="253" spans="14:17">
      <c r="N253">
        <v>355.2</v>
      </c>
      <c r="O253">
        <f>'nm to eV'!$G$14/N253</f>
        <v>3.4905332326004785</v>
      </c>
      <c r="P253">
        <v>23.2042849286</v>
      </c>
      <c r="Q253">
        <f t="shared" si="9"/>
        <v>9.5510791610884153E-4</v>
      </c>
    </row>
    <row r="254" spans="14:17">
      <c r="N254">
        <v>355.9</v>
      </c>
      <c r="O254">
        <f>'nm to eV'!$G$14/N254</f>
        <v>3.4836678960935377</v>
      </c>
      <c r="P254">
        <v>21.256599971</v>
      </c>
      <c r="Q254">
        <f t="shared" si="9"/>
        <v>8.7493956242701537E-4</v>
      </c>
    </row>
    <row r="255" spans="14:17">
      <c r="N255">
        <v>356.6</v>
      </c>
      <c r="O255">
        <f>'nm to eV'!$G$14/N255</f>
        <v>3.4768295126743967</v>
      </c>
      <c r="P255">
        <v>19.467735491700001</v>
      </c>
      <c r="Q255">
        <f t="shared" si="9"/>
        <v>8.0130839343031429E-4</v>
      </c>
    </row>
    <row r="256" spans="14:17">
      <c r="N256">
        <v>357.3</v>
      </c>
      <c r="O256">
        <f>'nm to eV'!$G$14/N256</f>
        <v>3.4700179239286029</v>
      </c>
      <c r="P256">
        <v>17.825233064500001</v>
      </c>
      <c r="Q256">
        <f t="shared" si="9"/>
        <v>7.3370160980074626E-4</v>
      </c>
    </row>
    <row r="257" spans="14:17">
      <c r="N257">
        <v>358</v>
      </c>
      <c r="O257">
        <f>'nm to eV'!$G$14/N257</f>
        <v>3.4632329726806983</v>
      </c>
      <c r="P257">
        <v>16.317560367999999</v>
      </c>
      <c r="Q257">
        <f t="shared" si="9"/>
        <v>6.7164453147408425E-4</v>
      </c>
    </row>
    <row r="258" spans="14:17">
      <c r="N258">
        <v>358.7</v>
      </c>
      <c r="O258">
        <f>'nm to eV'!$G$14/N258</f>
        <v>3.4564745029821298</v>
      </c>
      <c r="P258">
        <v>14.9340476016</v>
      </c>
      <c r="Q258">
        <f t="shared" si="9"/>
        <v>6.1469798046885973E-4</v>
      </c>
    </row>
    <row r="259" spans="14:17">
      <c r="N259">
        <v>359.4</v>
      </c>
      <c r="O259">
        <f>'nm to eV'!$G$14/N259</f>
        <v>3.4497423600993042</v>
      </c>
      <c r="P259">
        <v>13.664827728200001</v>
      </c>
      <c r="Q259">
        <f t="shared" si="9"/>
        <v>5.624558212255523E-4</v>
      </c>
    </row>
    <row r="260" spans="14:17">
      <c r="N260">
        <v>360.1</v>
      </c>
      <c r="O260">
        <f>'nm to eV'!$G$14/N260</f>
        <v>3.4430363905017769</v>
      </c>
      <c r="P260">
        <v>12.500780370699999</v>
      </c>
      <c r="Q260">
        <f t="shared" si="9"/>
        <v>5.1454265133926485E-4</v>
      </c>
    </row>
    <row r="261" spans="14:17">
      <c r="N261">
        <v>360.8</v>
      </c>
      <c r="O261">
        <f>'nm to eV'!$G$14/N261</f>
        <v>3.4363564418505819</v>
      </c>
      <c r="P261">
        <v>11.4334791875</v>
      </c>
      <c r="Q261">
        <f t="shared" si="9"/>
        <v>4.70611635490971E-4</v>
      </c>
    </row>
    <row r="262" spans="14:17">
      <c r="N262">
        <v>361.5</v>
      </c>
      <c r="O262">
        <f>'nm to eV'!$G$14/N262</f>
        <v>3.4297023629866943</v>
      </c>
      <c r="P262">
        <v>10.455142559</v>
      </c>
      <c r="Q262">
        <f t="shared" ref="Q262:Q317" si="10">P262/LARGE($P$5:$P$317,1)</f>
        <v>4.3034247566230995E-4</v>
      </c>
    </row>
    <row r="263" spans="14:17">
      <c r="N263">
        <v>362.2</v>
      </c>
      <c r="O263">
        <f>'nm to eV'!$G$14/N263</f>
        <v>3.4230740039196301</v>
      </c>
      <c r="P263">
        <v>9.5585874167</v>
      </c>
      <c r="Q263">
        <f t="shared" si="10"/>
        <v>3.9343951070244625E-4</v>
      </c>
    </row>
    <row r="264" spans="14:17">
      <c r="N264">
        <v>362.9</v>
      </c>
      <c r="O264">
        <f>'nm to eV'!$G$14/N264</f>
        <v>3.4164712158161752</v>
      </c>
      <c r="P264">
        <v>8.7371860528000003</v>
      </c>
      <c r="Q264">
        <f t="shared" si="10"/>
        <v>3.5962993857482017E-4</v>
      </c>
    </row>
    <row r="265" spans="14:17">
      <c r="N265">
        <v>363.6</v>
      </c>
      <c r="O265">
        <f>'nm to eV'!$G$14/N265</f>
        <v>3.409893850989246</v>
      </c>
      <c r="P265">
        <v>7.9848257517999999</v>
      </c>
      <c r="Q265">
        <f t="shared" si="10"/>
        <v>3.28662154759795E-4</v>
      </c>
    </row>
    <row r="266" spans="14:17">
      <c r="N266">
        <v>364.3</v>
      </c>
      <c r="O266">
        <f>'nm to eV'!$G$14/N266</f>
        <v>3.4033417628868787</v>
      </c>
      <c r="P266">
        <v>7.2958710897000003</v>
      </c>
      <c r="Q266">
        <f t="shared" si="10"/>
        <v>3.0030420045796847E-4</v>
      </c>
    </row>
    <row r="267" spans="14:17">
      <c r="N267">
        <v>365</v>
      </c>
      <c r="O267">
        <f>'nm to eV'!$G$14/N267</f>
        <v>3.3968148060813421</v>
      </c>
      <c r="P267">
        <v>6.6651287532000003</v>
      </c>
      <c r="Q267">
        <f t="shared" si="10"/>
        <v>2.7434231451880614E-4</v>
      </c>
    </row>
    <row r="268" spans="14:17">
      <c r="N268">
        <v>365.7</v>
      </c>
      <c r="O268">
        <f>'nm to eV'!$G$14/N268</f>
        <v>3.390312836258381</v>
      </c>
      <c r="P268">
        <v>6.0878147349000002</v>
      </c>
      <c r="Q268">
        <f t="shared" si="10"/>
        <v>2.5057958316743742E-4</v>
      </c>
    </row>
    <row r="269" spans="14:17">
      <c r="N269">
        <v>366.4</v>
      </c>
      <c r="O269">
        <f>'nm to eV'!$G$14/N269</f>
        <v>3.3838357102065775</v>
      </c>
      <c r="P269">
        <v>5.5595237660999999</v>
      </c>
      <c r="Q269">
        <f t="shared" si="10"/>
        <v>2.2883468183295224E-4</v>
      </c>
    </row>
    <row r="270" spans="14:17">
      <c r="N270">
        <v>367.1</v>
      </c>
      <c r="O270">
        <f>'nm to eV'!$G$14/N270</f>
        <v>3.3773832858068369</v>
      </c>
      <c r="P270">
        <v>5.0762008567999999</v>
      </c>
      <c r="Q270">
        <f t="shared" si="10"/>
        <v>2.0894070371082455E-4</v>
      </c>
    </row>
    <row r="271" spans="14:17">
      <c r="N271">
        <v>367.8</v>
      </c>
      <c r="O271">
        <f>'nm to eV'!$G$14/N271</f>
        <v>3.3709554220219955</v>
      </c>
      <c r="P271">
        <v>4.6341148136000001</v>
      </c>
      <c r="Q271">
        <f t="shared" si="10"/>
        <v>1.9074406973736686E-4</v>
      </c>
    </row>
    <row r="272" spans="14:17">
      <c r="N272">
        <v>368.5</v>
      </c>
      <c r="O272">
        <f>'nm to eV'!$G$14/N272</f>
        <v>3.3645519788865399</v>
      </c>
      <c r="P272">
        <v>4.2298336172999997</v>
      </c>
      <c r="Q272">
        <f t="shared" si="10"/>
        <v>1.7410351511100287E-4</v>
      </c>
    </row>
    <row r="273" spans="14:17">
      <c r="N273">
        <v>369.2</v>
      </c>
      <c r="O273">
        <f>'nm to eV'!$G$14/N273</f>
        <v>3.3581728174964516</v>
      </c>
      <c r="P273">
        <v>3.8602015425</v>
      </c>
      <c r="Q273">
        <f t="shared" si="10"/>
        <v>1.5888914751572807E-4</v>
      </c>
    </row>
    <row r="274" spans="14:17">
      <c r="N274">
        <v>369.9</v>
      </c>
      <c r="O274">
        <f>'nm to eV'!$G$14/N274</f>
        <v>3.3518177999991621</v>
      </c>
      <c r="P274">
        <v>3.5223179106</v>
      </c>
      <c r="Q274">
        <f t="shared" si="10"/>
        <v>1.4498157257669E-4</v>
      </c>
    </row>
    <row r="275" spans="14:17">
      <c r="N275">
        <v>370.6</v>
      </c>
      <c r="O275">
        <f>'nm to eV'!$G$14/N275</f>
        <v>3.3454867895836209</v>
      </c>
      <c r="P275">
        <v>3.2135173721000001</v>
      </c>
      <c r="Q275">
        <f t="shared" si="10"/>
        <v>1.3227108226304525E-4</v>
      </c>
    </row>
    <row r="276" spans="14:17">
      <c r="N276">
        <v>371.3</v>
      </c>
      <c r="O276">
        <f>'nm to eV'!$G$14/N276</f>
        <v>3.3391796504704816</v>
      </c>
      <c r="P276">
        <v>2.9313516179999999</v>
      </c>
      <c r="Q276">
        <f t="shared" si="10"/>
        <v>1.2065690211377613E-4</v>
      </c>
    </row>
    <row r="277" spans="14:17">
      <c r="N277">
        <v>372</v>
      </c>
      <c r="O277">
        <f>'nm to eV'!$G$14/N277</f>
        <v>3.3328962479023923</v>
      </c>
      <c r="P277">
        <v>2.6735724276999999</v>
      </c>
      <c r="Q277">
        <f t="shared" si="10"/>
        <v>1.1004649347497339E-4</v>
      </c>
    </row>
    <row r="278" spans="14:17">
      <c r="N278">
        <v>372.7</v>
      </c>
      <c r="O278">
        <f>'nm to eV'!$G$14/N278</f>
        <v>3.3266364481343973</v>
      </c>
      <c r="P278">
        <v>2.4381159649000002</v>
      </c>
      <c r="Q278">
        <f t="shared" si="10"/>
        <v>1.0035490710585036E-4</v>
      </c>
    </row>
    <row r="279" spans="14:17">
      <c r="N279">
        <v>373.4</v>
      </c>
      <c r="O279">
        <f>'nm to eV'!$G$14/N279</f>
        <v>3.3204001184244509</v>
      </c>
      <c r="P279">
        <v>2.2230882360000002</v>
      </c>
      <c r="Q279">
        <f t="shared" si="10"/>
        <v>9.1504184634236282E-5</v>
      </c>
    </row>
    <row r="280" spans="14:17">
      <c r="N280">
        <v>374.1</v>
      </c>
      <c r="O280">
        <f>'nm to eV'!$G$14/N280</f>
        <v>3.3141871270240304</v>
      </c>
      <c r="P280">
        <v>2.0267516347000001</v>
      </c>
      <c r="Q280">
        <f t="shared" si="10"/>
        <v>8.3422804720976895E-5</v>
      </c>
    </row>
    <row r="281" spans="14:17">
      <c r="N281">
        <v>374.8</v>
      </c>
      <c r="O281">
        <f>'nm to eV'!$G$14/N281</f>
        <v>3.307997343168863</v>
      </c>
      <c r="P281">
        <v>1.847512496</v>
      </c>
      <c r="Q281">
        <f t="shared" si="10"/>
        <v>7.6045170772089281E-5</v>
      </c>
    </row>
    <row r="282" spans="14:17">
      <c r="N282">
        <v>375.5</v>
      </c>
      <c r="O282">
        <f>'nm to eV'!$G$14/N282</f>
        <v>3.301830637069747</v>
      </c>
      <c r="P282">
        <v>1.6839095910999999</v>
      </c>
      <c r="Q282">
        <f t="shared" si="10"/>
        <v>6.9311137379153356E-5</v>
      </c>
    </row>
    <row r="283" spans="14:17">
      <c r="N283">
        <v>376.2</v>
      </c>
      <c r="O283">
        <f>'nm to eV'!$G$14/N283</f>
        <v>3.295686879903482</v>
      </c>
      <c r="P283">
        <v>1.5346034971</v>
      </c>
      <c r="Q283">
        <f t="shared" si="10"/>
        <v>6.3165572767208454E-5</v>
      </c>
    </row>
    <row r="284" spans="14:17">
      <c r="N284">
        <v>376.9</v>
      </c>
      <c r="O284">
        <f>'nm to eV'!$G$14/N284</f>
        <v>3.2895659438039</v>
      </c>
      <c r="P284">
        <v>1.3983667792000001</v>
      </c>
      <c r="Q284">
        <f t="shared" si="10"/>
        <v>5.7557954685834216E-5</v>
      </c>
    </row>
    <row r="285" spans="14:17">
      <c r="N285">
        <v>377.6</v>
      </c>
      <c r="O285">
        <f>'nm to eV'!$G$14/N285</f>
        <v>3.2834677018529921</v>
      </c>
      <c r="P285">
        <v>1.2740749285999999</v>
      </c>
      <c r="Q285">
        <f t="shared" si="10"/>
        <v>5.2441997405480312E-5</v>
      </c>
    </row>
    <row r="286" spans="14:17">
      <c r="N286">
        <v>378.3</v>
      </c>
      <c r="O286">
        <f>'nm to eV'!$G$14/N286</f>
        <v>3.2773920280721383</v>
      </c>
      <c r="P286">
        <v>1.1606980009000001</v>
      </c>
      <c r="Q286">
        <f t="shared" si="10"/>
        <v>4.7775307546966188E-5</v>
      </c>
    </row>
    <row r="287" spans="14:17">
      <c r="N287">
        <v>379</v>
      </c>
      <c r="O287">
        <f>'nm to eV'!$G$14/N287</f>
        <v>3.27133879741343</v>
      </c>
      <c r="P287">
        <v>1.0572929046999999</v>
      </c>
      <c r="Q287">
        <f t="shared" si="10"/>
        <v>4.3519066673760569E-5</v>
      </c>
    </row>
    <row r="288" spans="14:17">
      <c r="N288">
        <v>379.7</v>
      </c>
      <c r="O288">
        <f>'nm to eV'!$G$14/N288</f>
        <v>3.2653078857510929</v>
      </c>
      <c r="P288">
        <v>0.962996293</v>
      </c>
      <c r="Q288">
        <f t="shared" si="10"/>
        <v>3.9637738696016879E-5</v>
      </c>
    </row>
    <row r="289" spans="14:17">
      <c r="N289">
        <v>380.4</v>
      </c>
      <c r="O289">
        <f>'nm to eV'!$G$14/N289</f>
        <v>3.2592991698730023</v>
      </c>
      <c r="P289">
        <v>0.87701801310000005</v>
      </c>
      <c r="Q289">
        <f t="shared" si="10"/>
        <v>3.6098800262939024E-5</v>
      </c>
    </row>
    <row r="290" spans="14:17">
      <c r="N290">
        <v>381.1</v>
      </c>
      <c r="O290">
        <f>'nm to eV'!$G$14/N290</f>
        <v>3.2533125274722905</v>
      </c>
      <c r="P290">
        <v>0.79863507310000004</v>
      </c>
      <c r="Q290">
        <f t="shared" si="10"/>
        <v>3.287249241883856E-5</v>
      </c>
    </row>
    <row r="291" spans="14:17">
      <c r="N291">
        <v>381.8</v>
      </c>
      <c r="O291">
        <f>'nm to eV'!$G$14/N291</f>
        <v>3.2473478371390514</v>
      </c>
      <c r="P291">
        <v>0.72718608760000003</v>
      </c>
      <c r="Q291">
        <f t="shared" si="10"/>
        <v>2.9931591983467416E-5</v>
      </c>
    </row>
    <row r="292" spans="14:17">
      <c r="N292">
        <v>382.5</v>
      </c>
      <c r="O292">
        <f>'nm to eV'!$G$14/N292</f>
        <v>3.2414049783521306</v>
      </c>
      <c r="P292">
        <v>0.66206616549999997</v>
      </c>
      <c r="Q292">
        <f t="shared" si="10"/>
        <v>2.7251201129559138E-5</v>
      </c>
    </row>
    <row r="293" spans="14:17">
      <c r="N293">
        <v>383.2</v>
      </c>
      <c r="O293">
        <f>'nm to eV'!$G$14/N293</f>
        <v>3.235483831471007</v>
      </c>
      <c r="P293">
        <v>0.6027222069</v>
      </c>
      <c r="Q293">
        <f t="shared" si="10"/>
        <v>2.4808553799270772E-5</v>
      </c>
    </row>
    <row r="294" spans="14:17">
      <c r="N294">
        <v>383.9</v>
      </c>
      <c r="O294">
        <f>'nm to eV'!$G$14/N294</f>
        <v>3.2295842777277675</v>
      </c>
      <c r="P294">
        <v>0.54864857850000004</v>
      </c>
      <c r="Q294">
        <f t="shared" si="10"/>
        <v>2.2582837700003591E-5</v>
      </c>
    </row>
    <row r="295" spans="14:17">
      <c r="N295">
        <v>384.6</v>
      </c>
      <c r="O295">
        <f>'nm to eV'!$G$14/N295</f>
        <v>3.2237061992191625</v>
      </c>
      <c r="P295">
        <v>0.49938313769999998</v>
      </c>
      <c r="Q295">
        <f t="shared" si="10"/>
        <v>2.0555030653009599E-5</v>
      </c>
    </row>
    <row r="296" spans="14:17">
      <c r="N296">
        <v>385.3</v>
      </c>
      <c r="O296">
        <f>'nm to eV'!$G$14/N296</f>
        <v>3.2178494788987537</v>
      </c>
      <c r="P296">
        <v>0.45450357860000001</v>
      </c>
      <c r="Q296">
        <f t="shared" si="10"/>
        <v>1.870775019167324E-5</v>
      </c>
    </row>
    <row r="297" spans="14:17">
      <c r="N297">
        <v>386</v>
      </c>
      <c r="O297">
        <f>'nm to eV'!$G$14/N297</f>
        <v>3.2120140005691447</v>
      </c>
      <c r="P297">
        <v>0.4136240766</v>
      </c>
      <c r="Q297">
        <f t="shared" si="10"/>
        <v>1.7025115450420607E-5</v>
      </c>
    </row>
    <row r="298" spans="14:17">
      <c r="N298">
        <v>386.7</v>
      </c>
      <c r="O298">
        <f>'nm to eV'!$G$14/N298</f>
        <v>3.206199648874295</v>
      </c>
      <c r="P298">
        <v>0.37639220509999999</v>
      </c>
      <c r="Q298">
        <f t="shared" si="10"/>
        <v>1.5492620253493945E-5</v>
      </c>
    </row>
    <row r="299" spans="14:17">
      <c r="N299">
        <v>387.4</v>
      </c>
      <c r="O299">
        <f>'nm to eV'!$G$14/N299</f>
        <v>3.2004063092919206</v>
      </c>
      <c r="P299">
        <v>0.34248610730000001</v>
      </c>
      <c r="Q299">
        <f t="shared" si="10"/>
        <v>1.409701670385703E-5</v>
      </c>
    </row>
    <row r="300" spans="14:17">
      <c r="N300">
        <v>388.1</v>
      </c>
      <c r="O300">
        <f>'nm to eV'!$G$14/N300</f>
        <v>3.1946338681259725</v>
      </c>
      <c r="P300">
        <v>0.31161189859999999</v>
      </c>
      <c r="Q300">
        <f t="shared" si="10"/>
        <v>1.2826208263790799E-5</v>
      </c>
    </row>
    <row r="301" spans="14:17">
      <c r="N301">
        <v>388.8</v>
      </c>
      <c r="O301">
        <f>'nm to eV'!$G$14/N301</f>
        <v>3.1888822124992022</v>
      </c>
      <c r="P301">
        <v>0.28350128479999998</v>
      </c>
      <c r="Q301">
        <f t="shared" si="10"/>
        <v>1.1669151717998836E-5</v>
      </c>
    </row>
    <row r="302" spans="14:17">
      <c r="N302">
        <v>389.5</v>
      </c>
      <c r="O302">
        <f>'nm to eV'!$G$14/N302</f>
        <v>3.1831512303458021</v>
      </c>
      <c r="P302">
        <v>0.25790937759999999</v>
      </c>
      <c r="Q302">
        <f t="shared" si="10"/>
        <v>1.0615767257747012E-5</v>
      </c>
    </row>
    <row r="303" spans="14:17">
      <c r="N303">
        <v>390.2</v>
      </c>
      <c r="O303">
        <f>'nm to eV'!$G$14/N303</f>
        <v>3.1774408104041258</v>
      </c>
      <c r="P303">
        <v>0.2346126908</v>
      </c>
      <c r="Q303">
        <f t="shared" si="10"/>
        <v>9.6568560027673975E-6</v>
      </c>
    </row>
    <row r="304" spans="14:17">
      <c r="N304">
        <v>390.9</v>
      </c>
      <c r="O304">
        <f>'nm to eV'!$G$14/N304</f>
        <v>3.1717508422094909</v>
      </c>
      <c r="P304">
        <v>0.21340730499999999</v>
      </c>
      <c r="Q304">
        <f t="shared" si="10"/>
        <v>8.7840244587641166E-6</v>
      </c>
    </row>
    <row r="305" spans="14:17">
      <c r="N305">
        <v>391.6</v>
      </c>
      <c r="O305">
        <f>'nm to eV'!$G$14/N305</f>
        <v>3.1660812160870528</v>
      </c>
      <c r="P305">
        <v>0.1941071842</v>
      </c>
      <c r="Q305">
        <f t="shared" si="10"/>
        <v>7.9896152272511554E-6</v>
      </c>
    </row>
    <row r="306" spans="14:17">
      <c r="N306">
        <v>392.3</v>
      </c>
      <c r="O306">
        <f>'nm to eV'!$G$14/N306</f>
        <v>3.1604318231447612</v>
      </c>
      <c r="P306">
        <v>0.1765426356</v>
      </c>
      <c r="Q306">
        <f t="shared" si="10"/>
        <v>7.2666436096228319E-6</v>
      </c>
    </row>
    <row r="307" spans="14:17">
      <c r="N307">
        <v>393</v>
      </c>
      <c r="O307">
        <f>'nm to eV'!$G$14/N307</f>
        <v>3.1548025552663868</v>
      </c>
      <c r="P307">
        <v>0.1605588973</v>
      </c>
      <c r="Q307">
        <f t="shared" si="10"/>
        <v>6.6087394756959977E-6</v>
      </c>
    </row>
    <row r="308" spans="14:17">
      <c r="N308">
        <v>393.7</v>
      </c>
      <c r="O308">
        <f>'nm to eV'!$G$14/N308</f>
        <v>3.1491933051046228</v>
      </c>
      <c r="P308">
        <v>0.14601484619999999</v>
      </c>
      <c r="Q308">
        <f t="shared" si="10"/>
        <v>6.0100940797855101E-6</v>
      </c>
    </row>
    <row r="309" spans="14:17">
      <c r="N309">
        <v>394.4</v>
      </c>
      <c r="O309">
        <f>'nm to eV'!$G$14/N309</f>
        <v>3.1436039660742647</v>
      </c>
      <c r="P309">
        <v>0.13278181529999999</v>
      </c>
      <c r="Q309">
        <f t="shared" si="10"/>
        <v>5.465411379775867E-6</v>
      </c>
    </row>
    <row r="310" spans="14:17">
      <c r="N310">
        <v>395.1</v>
      </c>
      <c r="O310">
        <f>'nm to eV'!$G$14/N310</f>
        <v>3.1380344323454565</v>
      </c>
      <c r="P310">
        <v>0.12074251079999999</v>
      </c>
      <c r="Q310">
        <f t="shared" si="10"/>
        <v>4.9698634640449182E-6</v>
      </c>
    </row>
    <row r="311" spans="14:17">
      <c r="N311">
        <v>395.8</v>
      </c>
      <c r="O311">
        <f>'nm to eV'!$G$14/N311</f>
        <v>3.1324845988370131</v>
      </c>
      <c r="P311">
        <v>0.10979002190000001</v>
      </c>
      <c r="Q311">
        <f t="shared" si="10"/>
        <v>4.5190497939976709E-6</v>
      </c>
    </row>
    <row r="312" spans="14:17">
      <c r="N312">
        <v>396.5</v>
      </c>
      <c r="O312">
        <f>'nm to eV'!$G$14/N312</f>
        <v>3.1269543612098105</v>
      </c>
      <c r="P312">
        <v>9.9826915099999997E-2</v>
      </c>
      <c r="Q312">
        <f t="shared" si="10"/>
        <v>4.1089599246912795E-6</v>
      </c>
    </row>
    <row r="313" spans="14:17">
      <c r="N313">
        <v>397.2</v>
      </c>
      <c r="O313">
        <f>'nm to eV'!$G$14/N313</f>
        <v>3.1214436158602465</v>
      </c>
      <c r="P313">
        <v>9.07644056E-2</v>
      </c>
      <c r="Q313">
        <f t="shared" si="10"/>
        <v>3.7359393989609996E-6</v>
      </c>
    </row>
    <row r="314" spans="14:17">
      <c r="N314">
        <v>397.9</v>
      </c>
      <c r="O314">
        <f>'nm to eV'!$G$14/N314</f>
        <v>3.1159522599137723</v>
      </c>
      <c r="P314">
        <v>8.2521600000000001E-2</v>
      </c>
      <c r="Q314">
        <f t="shared" si="10"/>
        <v>3.3966585763141938E-6</v>
      </c>
    </row>
    <row r="315" spans="14:17">
      <c r="N315">
        <v>398.6</v>
      </c>
      <c r="O315">
        <f>'nm to eV'!$G$14/N315</f>
        <v>3.1104801912184894</v>
      </c>
      <c r="P315">
        <v>7.5024804200000003E-2</v>
      </c>
      <c r="Q315">
        <f t="shared" si="10"/>
        <v>3.0880841455112743E-6</v>
      </c>
    </row>
    <row r="316" spans="14:17">
      <c r="N316">
        <v>399.3</v>
      </c>
      <c r="O316">
        <f>'nm to eV'!$G$14/N316</f>
        <v>3.1050273083388178</v>
      </c>
      <c r="P316">
        <v>6.8206890699999995E-2</v>
      </c>
      <c r="Q316">
        <f t="shared" si="10"/>
        <v>2.8074530821006839E-6</v>
      </c>
    </row>
    <row r="317" spans="14:17">
      <c r="N317">
        <v>400</v>
      </c>
      <c r="O317">
        <f>'nm to eV'!$G$14/N317</f>
        <v>3.0995935105492247</v>
      </c>
      <c r="P317">
        <v>6.2006720799999998E-2</v>
      </c>
      <c r="Q317">
        <f t="shared" si="10"/>
        <v>2.5522488656841324E-6</v>
      </c>
    </row>
  </sheetData>
  <mergeCells count="4">
    <mergeCell ref="J2:L3"/>
    <mergeCell ref="F5:H5"/>
    <mergeCell ref="C2:E3"/>
    <mergeCell ref="N2:Q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8707-6AB5-4F17-A7D5-4A3B02545EA3}">
  <sheetPr>
    <tabColor rgb="FFCCFFFF"/>
  </sheetPr>
  <dimension ref="A1"/>
  <sheetViews>
    <sheetView showGridLines="0" topLeftCell="D2" zoomScale="85" zoomScaleNormal="85" workbookViewId="0">
      <selection activeCell="K31" sqref="K31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7A6D-F720-49A7-B6AB-5A93EA236AC9}">
  <sheetPr>
    <tabColor rgb="FF9999FF"/>
  </sheetPr>
  <dimension ref="C2:Q295"/>
  <sheetViews>
    <sheetView workbookViewId="0">
      <selection activeCell="B1" sqref="B1:J1048576"/>
    </sheetView>
  </sheetViews>
  <sheetFormatPr defaultRowHeight="15"/>
  <cols>
    <col min="3" max="3" width="12" bestFit="1" customWidth="1"/>
    <col min="4" max="4" width="12.28515625" bestFit="1" customWidth="1"/>
    <col min="5" max="5" width="13.28515625" bestFit="1" customWidth="1"/>
    <col min="6" max="6" width="18.28515625" bestFit="1" customWidth="1"/>
    <col min="7" max="7" width="18.28515625" customWidth="1"/>
  </cols>
  <sheetData>
    <row r="2" spans="3:17" ht="15" customHeight="1">
      <c r="C2" s="101" t="s">
        <v>92</v>
      </c>
      <c r="D2" s="102"/>
      <c r="E2" s="102"/>
      <c r="F2" t="s">
        <v>42</v>
      </c>
      <c r="J2" s="101" t="s">
        <v>49</v>
      </c>
      <c r="K2" s="102"/>
      <c r="L2" s="102"/>
      <c r="N2" s="101" t="s">
        <v>98</v>
      </c>
      <c r="O2" s="102"/>
      <c r="P2" s="102"/>
      <c r="Q2" s="102"/>
    </row>
    <row r="3" spans="3:17" ht="15" customHeight="1" thickBot="1">
      <c r="C3" s="115"/>
      <c r="D3" s="106"/>
      <c r="E3" s="106"/>
      <c r="F3">
        <f>LARGE(D6:D1000,1)</f>
        <v>0.47424677637114299</v>
      </c>
      <c r="J3" s="101"/>
      <c r="K3" s="102"/>
      <c r="L3" s="102"/>
      <c r="N3" s="101"/>
      <c r="O3" s="102"/>
      <c r="P3" s="102"/>
      <c r="Q3" s="102"/>
    </row>
    <row r="4" spans="3:17" ht="29.25" thickBot="1">
      <c r="C4" s="107" t="s">
        <v>43</v>
      </c>
      <c r="D4" s="108"/>
      <c r="E4" s="22" t="s">
        <v>14</v>
      </c>
      <c r="J4" s="37" t="s">
        <v>44</v>
      </c>
      <c r="K4" s="30" t="s">
        <v>6</v>
      </c>
      <c r="L4" s="37" t="s">
        <v>2</v>
      </c>
      <c r="N4" s="30" t="s">
        <v>99</v>
      </c>
      <c r="O4" s="37" t="s">
        <v>100</v>
      </c>
      <c r="P4" s="30" t="s">
        <v>6</v>
      </c>
      <c r="Q4" s="37" t="s">
        <v>2</v>
      </c>
    </row>
    <row r="5" spans="3:17" ht="28.5" customHeight="1" thickBot="1">
      <c r="C5" s="37" t="s">
        <v>44</v>
      </c>
      <c r="D5" s="30" t="s">
        <v>6</v>
      </c>
      <c r="E5" s="37" t="s">
        <v>2</v>
      </c>
      <c r="F5" s="100" t="s">
        <v>46</v>
      </c>
      <c r="G5" s="100"/>
      <c r="H5" s="100"/>
      <c r="J5">
        <v>2.7333472328623598</v>
      </c>
      <c r="K5">
        <v>4.2686115839224399E-4</v>
      </c>
      <c r="L5">
        <f>K5/LARGE($K$5:$K$1000,1)</f>
        <v>1.3926744629437276E-3</v>
      </c>
      <c r="N5">
        <v>197</v>
      </c>
      <c r="O5">
        <f>'nm to eV'!$G$14/N5</f>
        <v>6.2935908843639083</v>
      </c>
      <c r="P5">
        <v>18287.6205877791</v>
      </c>
      <c r="Q5" s="2">
        <f t="shared" ref="Q5:Q68" si="0">P5/LARGE($P$5:$P$295,1)</f>
        <v>1</v>
      </c>
    </row>
    <row r="6" spans="3:17" ht="15.75" thickBot="1">
      <c r="C6" s="1">
        <v>3.0657641418983701</v>
      </c>
      <c r="D6" s="1">
        <v>8.5467744144640501E-4</v>
      </c>
      <c r="E6" s="1">
        <f>D6/$F$3</f>
        <v>1.8021787053277491E-3</v>
      </c>
      <c r="F6" s="29" t="s">
        <v>14</v>
      </c>
      <c r="G6" s="30" t="s">
        <v>6</v>
      </c>
      <c r="H6" s="29" t="s">
        <v>50</v>
      </c>
      <c r="J6">
        <v>2.78093889702388</v>
      </c>
      <c r="K6">
        <v>7.6833106701029697E-4</v>
      </c>
      <c r="L6">
        <f t="shared" ref="L6:L69" si="1">K6/LARGE($K$5:$K$1000,1)</f>
        <v>2.5067519849821711E-3</v>
      </c>
      <c r="N6">
        <v>197.7</v>
      </c>
      <c r="O6">
        <f>'nm to eV'!$G$14/N6</f>
        <v>6.2713070521987353</v>
      </c>
      <c r="P6">
        <v>17456.660772360399</v>
      </c>
      <c r="Q6" s="2">
        <f t="shared" si="0"/>
        <v>0.95456162208581696</v>
      </c>
    </row>
    <row r="7" spans="3:17">
      <c r="C7" s="1">
        <v>3.1186653883029698</v>
      </c>
      <c r="D7" s="1">
        <v>8.5467744144640501E-4</v>
      </c>
      <c r="E7" s="1">
        <f t="shared" ref="E7:E70" si="2">D7/$F$3</f>
        <v>1.8021787053277491E-3</v>
      </c>
      <c r="F7">
        <v>3.7759287498873002</v>
      </c>
      <c r="G7" s="2">
        <v>1.7485543594217E-6</v>
      </c>
      <c r="H7" s="2">
        <f>G7/$F$3</f>
        <v>3.6870136952776898E-6</v>
      </c>
      <c r="J7">
        <v>2.83201287807527</v>
      </c>
      <c r="K7">
        <v>7.6833106701029697E-4</v>
      </c>
      <c r="L7">
        <f t="shared" si="1"/>
        <v>2.5067519849821711E-3</v>
      </c>
      <c r="N7">
        <v>198.4</v>
      </c>
      <c r="O7">
        <f>'nm to eV'!$G$14/N7</f>
        <v>6.2491804648169849</v>
      </c>
      <c r="P7">
        <v>16595.577555169799</v>
      </c>
      <c r="Q7" s="2">
        <f t="shared" si="0"/>
        <v>0.90747604235949497</v>
      </c>
    </row>
    <row r="8" spans="3:17">
      <c r="C8" s="1">
        <v>3.1715666347075699</v>
      </c>
      <c r="D8" s="1">
        <v>8.5467744144640501E-4</v>
      </c>
      <c r="E8" s="1">
        <f t="shared" si="2"/>
        <v>1.8021787053277491E-3</v>
      </c>
      <c r="F8" s="36">
        <f>F7+0.0002</f>
        <v>3.7761287498873002</v>
      </c>
      <c r="H8" s="2">
        <f t="shared" ref="H8:H35" si="3">G8/$F$3</f>
        <v>0</v>
      </c>
      <c r="J8">
        <v>2.8830868591266499</v>
      </c>
      <c r="K8">
        <v>7.6833106701029697E-4</v>
      </c>
      <c r="L8">
        <f t="shared" si="1"/>
        <v>2.5067519849821711E-3</v>
      </c>
      <c r="N8">
        <v>199.1</v>
      </c>
      <c r="O8">
        <f>'nm to eV'!$G$14/N8</f>
        <v>6.2272094636850328</v>
      </c>
      <c r="P8">
        <v>15717.9600442756</v>
      </c>
      <c r="Q8" s="2">
        <f t="shared" si="0"/>
        <v>0.85948633770208993</v>
      </c>
    </row>
    <row r="9" spans="3:17">
      <c r="C9" s="1">
        <v>3.2244678811121701</v>
      </c>
      <c r="D9" s="1">
        <v>5.7787849734169895E-4</v>
      </c>
      <c r="E9" s="1">
        <f t="shared" si="2"/>
        <v>1.2185185564433955E-3</v>
      </c>
      <c r="F9" s="36">
        <f>F10-0.0002</f>
        <v>4.3396285791727998</v>
      </c>
      <c r="H9" s="2">
        <f t="shared" si="3"/>
        <v>0</v>
      </c>
      <c r="J9">
        <v>2.9341608401780399</v>
      </c>
      <c r="K9">
        <v>7.6833106701029697E-4</v>
      </c>
      <c r="L9">
        <f t="shared" si="1"/>
        <v>2.5067519849821711E-3</v>
      </c>
      <c r="N9">
        <v>199.8</v>
      </c>
      <c r="O9">
        <f>'nm to eV'!$G$14/N9</f>
        <v>6.2053924135119614</v>
      </c>
      <c r="P9">
        <v>14836.588830545101</v>
      </c>
      <c r="Q9" s="2">
        <f t="shared" si="0"/>
        <v>0.81129137381928251</v>
      </c>
    </row>
    <row r="10" spans="3:17">
      <c r="C10" s="1">
        <v>3.2773691275167698</v>
      </c>
      <c r="D10" s="1">
        <v>8.5467744144640501E-4</v>
      </c>
      <c r="E10" s="1">
        <f t="shared" si="2"/>
        <v>1.8021787053277491E-3</v>
      </c>
      <c r="F10">
        <v>4.3398285791728002</v>
      </c>
      <c r="G10">
        <v>0.33358158729397003</v>
      </c>
      <c r="H10" s="2">
        <f t="shared" si="3"/>
        <v>0.70339241912508199</v>
      </c>
      <c r="J10">
        <v>2.9852348212294202</v>
      </c>
      <c r="K10">
        <v>7.6833106701029697E-4</v>
      </c>
      <c r="L10">
        <f t="shared" si="1"/>
        <v>2.5067519849821711E-3</v>
      </c>
      <c r="N10">
        <v>200.5</v>
      </c>
      <c r="O10">
        <f>'nm to eV'!$G$14/N10</f>
        <v>6.1837277018438401</v>
      </c>
      <c r="P10">
        <v>13963.224647169</v>
      </c>
      <c r="Q10" s="2">
        <f t="shared" si="0"/>
        <v>0.76353424876389198</v>
      </c>
    </row>
    <row r="11" spans="3:17">
      <c r="C11" s="1">
        <v>3.3302703739213801</v>
      </c>
      <c r="D11" s="1">
        <v>8.5467744144640501E-4</v>
      </c>
      <c r="E11" s="1">
        <f t="shared" si="2"/>
        <v>1.8021787053277491E-3</v>
      </c>
      <c r="F11" s="36">
        <f>F10+0.0002</f>
        <v>4.3400285791728006</v>
      </c>
      <c r="H11" s="2">
        <f t="shared" si="3"/>
        <v>0</v>
      </c>
      <c r="J11">
        <v>3.0363088022808098</v>
      </c>
      <c r="K11">
        <v>7.6833106701029697E-4</v>
      </c>
      <c r="L11">
        <f t="shared" si="1"/>
        <v>2.5067519849821711E-3</v>
      </c>
      <c r="N11">
        <v>201.2</v>
      </c>
      <c r="O11">
        <f>'nm to eV'!$G$14/N11</f>
        <v>6.1622137386664511</v>
      </c>
      <c r="P11">
        <v>13108.446145243001</v>
      </c>
      <c r="Q11" s="2">
        <f t="shared" si="0"/>
        <v>0.71679342221277609</v>
      </c>
    </row>
    <row r="12" spans="3:17">
      <c r="C12" s="1">
        <v>3.3831716203259798</v>
      </c>
      <c r="D12" s="1">
        <v>8.5467744144640501E-4</v>
      </c>
      <c r="E12" s="1">
        <f t="shared" si="2"/>
        <v>1.8021787053277491E-3</v>
      </c>
      <c r="F12" s="36">
        <f>F13-0.0002</f>
        <v>4.4171628343488996</v>
      </c>
      <c r="H12" s="2">
        <f t="shared" si="3"/>
        <v>0</v>
      </c>
      <c r="J12">
        <v>3.0873827833321998</v>
      </c>
      <c r="K12">
        <v>7.6833106701029697E-4</v>
      </c>
      <c r="L12">
        <f t="shared" si="1"/>
        <v>2.5067519849821711E-3</v>
      </c>
      <c r="N12">
        <v>201.9</v>
      </c>
      <c r="O12">
        <f>'nm to eV'!$G$14/N12</f>
        <v>6.1408489560162947</v>
      </c>
      <c r="P12">
        <v>12281.536094077401</v>
      </c>
      <c r="Q12" s="2">
        <f t="shared" si="0"/>
        <v>0.6715764926949912</v>
      </c>
    </row>
    <row r="13" spans="3:17">
      <c r="C13" s="1">
        <v>3.43607286673058</v>
      </c>
      <c r="D13" s="1">
        <v>1.17760954290202E-3</v>
      </c>
      <c r="E13" s="1">
        <f t="shared" si="2"/>
        <v>2.4831155456930911E-3</v>
      </c>
      <c r="F13">
        <v>4.4173628343489</v>
      </c>
      <c r="G13">
        <v>0.10075056285455</v>
      </c>
      <c r="H13" s="2">
        <f t="shared" si="3"/>
        <v>0.21244332671162566</v>
      </c>
      <c r="J13">
        <v>3.1384567643835801</v>
      </c>
      <c r="K13">
        <v>1.15464045857816E-3</v>
      </c>
      <c r="L13">
        <f t="shared" si="1"/>
        <v>3.7671225149649417E-3</v>
      </c>
      <c r="N13">
        <v>202.6</v>
      </c>
      <c r="O13">
        <f>'nm to eV'!$G$14/N13</f>
        <v>6.1196318075996539</v>
      </c>
      <c r="P13">
        <v>11490.4135676562</v>
      </c>
      <c r="Q13" s="2">
        <f t="shared" si="0"/>
        <v>0.62831648942535434</v>
      </c>
    </row>
    <row r="14" spans="3:17">
      <c r="C14" s="1">
        <v>3.4889741131351801</v>
      </c>
      <c r="D14" s="1">
        <v>2.14640584726877E-3</v>
      </c>
      <c r="E14" s="1">
        <f t="shared" si="2"/>
        <v>4.5259260667889168E-3</v>
      </c>
      <c r="F14" s="36">
        <f>F13+0.0002</f>
        <v>4.4175628343489004</v>
      </c>
      <c r="H14" s="2">
        <f t="shared" si="3"/>
        <v>0</v>
      </c>
      <c r="J14">
        <v>3.1895307454349702</v>
      </c>
      <c r="K14">
        <v>1.7892916018682401E-3</v>
      </c>
      <c r="L14">
        <f t="shared" si="1"/>
        <v>5.837731242793842E-3</v>
      </c>
      <c r="N14">
        <v>203.3</v>
      </c>
      <c r="O14">
        <f>'nm to eV'!$G$14/N14</f>
        <v>6.0985607684195271</v>
      </c>
      <c r="P14">
        <v>10741.6082962203</v>
      </c>
      <c r="Q14" s="2">
        <f t="shared" si="0"/>
        <v>0.58737046980286189</v>
      </c>
    </row>
    <row r="15" spans="3:17">
      <c r="C15" s="1">
        <v>3.5418753595397798</v>
      </c>
      <c r="D15" s="1">
        <v>3.76106635454676E-3</v>
      </c>
      <c r="E15" s="1">
        <f t="shared" si="2"/>
        <v>7.930610268615447E-3</v>
      </c>
      <c r="F15" s="36">
        <f>F16-0.0002</f>
        <v>4.4409614044762993</v>
      </c>
      <c r="H15" s="2">
        <f t="shared" si="3"/>
        <v>0</v>
      </c>
      <c r="J15">
        <v>3.2406047264863602</v>
      </c>
      <c r="K15">
        <v>2.9758133045411001E-3</v>
      </c>
      <c r="L15">
        <f t="shared" si="1"/>
        <v>9.7088692991699442E-3</v>
      </c>
      <c r="N15">
        <v>204</v>
      </c>
      <c r="O15">
        <f>'nm to eV'!$G$14/N15</f>
        <v>6.077634334410245</v>
      </c>
      <c r="P15">
        <v>10040.272358428199</v>
      </c>
      <c r="Q15" s="2">
        <f t="shared" si="0"/>
        <v>0.54902015875907439</v>
      </c>
    </row>
    <row r="16" spans="3:17">
      <c r="C16" s="1">
        <v>3.5947766059443902</v>
      </c>
      <c r="D16" s="1">
        <v>6.6213221102961999E-3</v>
      </c>
      <c r="E16" s="1">
        <f t="shared" si="2"/>
        <v>1.3961765140422144E-2</v>
      </c>
      <c r="F16">
        <v>4.4411614044762997</v>
      </c>
      <c r="G16" s="2">
        <v>5.0616443140845001E-4</v>
      </c>
      <c r="H16" s="2">
        <f t="shared" si="3"/>
        <v>1.0673017859637035E-3</v>
      </c>
      <c r="J16">
        <v>3.2916787075377401</v>
      </c>
      <c r="K16">
        <v>5.1005149581645403E-3</v>
      </c>
      <c r="L16">
        <f t="shared" si="1"/>
        <v>1.6640907214075813E-2</v>
      </c>
      <c r="N16">
        <v>204.7</v>
      </c>
      <c r="O16">
        <f>'nm to eV'!$G$14/N16</f>
        <v>6.0568510220795799</v>
      </c>
      <c r="P16">
        <v>9390.2237552850002</v>
      </c>
      <c r="Q16" s="2">
        <f t="shared" si="0"/>
        <v>0.51347433145896071</v>
      </c>
    </row>
    <row r="17" spans="3:17">
      <c r="C17" s="1">
        <v>3.6476778523489899</v>
      </c>
      <c r="D17" s="1">
        <v>1.13269041600777E-2</v>
      </c>
      <c r="E17" s="1">
        <f t="shared" si="2"/>
        <v>2.3883987671459311E-2</v>
      </c>
      <c r="F17" s="36">
        <f>F16+0.0002</f>
        <v>4.4413614044763001</v>
      </c>
      <c r="H17" s="2">
        <f t="shared" si="3"/>
        <v>0</v>
      </c>
      <c r="J17">
        <v>3.3427526885891301</v>
      </c>
      <c r="K17">
        <v>8.6600800661830093E-3</v>
      </c>
      <c r="L17">
        <f t="shared" si="1"/>
        <v>2.8254321383203756E-2</v>
      </c>
      <c r="N17">
        <v>205.4</v>
      </c>
      <c r="O17">
        <f>'nm to eV'!$G$14/N17</f>
        <v>6.036209368158179</v>
      </c>
      <c r="P17">
        <v>8794.0161130913002</v>
      </c>
      <c r="Q17" s="2">
        <f t="shared" si="0"/>
        <v>0.48087262478356513</v>
      </c>
    </row>
    <row r="18" spans="3:17">
      <c r="C18" s="1">
        <v>3.70057909875359</v>
      </c>
      <c r="D18" s="1">
        <v>1.89850082803103E-2</v>
      </c>
      <c r="E18" s="1">
        <f t="shared" si="2"/>
        <v>4.0031918457264823E-2</v>
      </c>
      <c r="F18" s="36">
        <f>F19-0.0002</f>
        <v>5.4322437668425998</v>
      </c>
      <c r="H18" s="2">
        <f t="shared" si="3"/>
        <v>0</v>
      </c>
      <c r="J18">
        <v>3.3938266696405099</v>
      </c>
      <c r="K18">
        <v>1.4344346827824799E-2</v>
      </c>
      <c r="L18">
        <f t="shared" si="1"/>
        <v>4.6799773467237175E-2</v>
      </c>
      <c r="N18">
        <v>206.1</v>
      </c>
      <c r="O18">
        <f>'nm to eV'!$G$14/N18</f>
        <v>6.0157079292561377</v>
      </c>
      <c r="P18">
        <v>8253.0287657726003</v>
      </c>
      <c r="Q18" s="2">
        <f t="shared" si="0"/>
        <v>0.45129046319387095</v>
      </c>
    </row>
    <row r="19" spans="3:17">
      <c r="C19" s="1">
        <v>3.7486711409395901</v>
      </c>
      <c r="D19" s="1">
        <v>2.9329087339633901E-2</v>
      </c>
      <c r="E19" s="1">
        <f t="shared" si="2"/>
        <v>6.1843514391505559E-2</v>
      </c>
      <c r="F19">
        <v>5.4324437668426002</v>
      </c>
      <c r="G19" s="2">
        <v>3.2967023887775001E-3</v>
      </c>
      <c r="H19" s="2">
        <f t="shared" si="3"/>
        <v>6.9514492307218524E-3</v>
      </c>
      <c r="J19">
        <v>3.43793601691217</v>
      </c>
      <c r="K19">
        <v>2.1332407786008398E-2</v>
      </c>
      <c r="L19">
        <f t="shared" si="1"/>
        <v>6.9598976089963335E-2</v>
      </c>
      <c r="N19">
        <v>206.8</v>
      </c>
      <c r="O19">
        <f>'nm to eV'!$G$14/N19</f>
        <v>5.9953452815265464</v>
      </c>
      <c r="P19">
        <v>7767.5717146978996</v>
      </c>
      <c r="Q19" s="2">
        <f t="shared" si="0"/>
        <v>0.42474479812254323</v>
      </c>
    </row>
    <row r="20" spans="3:17">
      <c r="C20" s="1">
        <v>3.7871447746883899</v>
      </c>
      <c r="D20" s="1">
        <v>4.04369264484317E-2</v>
      </c>
      <c r="E20" s="1">
        <f t="shared" si="2"/>
        <v>8.5265579995816312E-2</v>
      </c>
      <c r="F20" s="36">
        <f>F19+0.0002</f>
        <v>5.4326437668426006</v>
      </c>
      <c r="H20" s="2">
        <f t="shared" si="3"/>
        <v>0</v>
      </c>
      <c r="J20">
        <v>3.4704376412175901</v>
      </c>
      <c r="K20">
        <v>2.8237688160284501E-2</v>
      </c>
      <c r="L20">
        <f t="shared" si="1"/>
        <v>9.2128099313407152E-2</v>
      </c>
      <c r="N20">
        <v>207.5</v>
      </c>
      <c r="O20">
        <f>'nm to eV'!$G$14/N20</f>
        <v>5.9751200203358552</v>
      </c>
      <c r="P20">
        <v>7337.0003996527003</v>
      </c>
      <c r="Q20" s="2">
        <f t="shared" si="0"/>
        <v>0.40120038385724877</v>
      </c>
    </row>
    <row r="21" spans="3:17">
      <c r="C21" s="1">
        <v>3.8184046021092999</v>
      </c>
      <c r="D21" s="1">
        <v>5.2024037803040699E-2</v>
      </c>
      <c r="E21" s="1">
        <f t="shared" si="2"/>
        <v>0.10969824233939962</v>
      </c>
      <c r="F21" s="36">
        <f>F22-0.0002</f>
        <v>5.5578406079119995</v>
      </c>
      <c r="H21" s="2">
        <f t="shared" si="3"/>
        <v>0</v>
      </c>
      <c r="J21">
        <v>3.49597463174329</v>
      </c>
      <c r="K21">
        <v>3.4884969048049198E-2</v>
      </c>
      <c r="L21">
        <f t="shared" si="1"/>
        <v>0.1138154750757553</v>
      </c>
      <c r="N21">
        <v>208.2</v>
      </c>
      <c r="O21">
        <f>'nm to eV'!$G$14/N21</f>
        <v>5.9550307599408745</v>
      </c>
      <c r="P21">
        <v>6959.8357810917996</v>
      </c>
      <c r="Q21" s="2">
        <f t="shared" si="0"/>
        <v>0.38057634385431122</v>
      </c>
    </row>
    <row r="22" spans="3:17">
      <c r="C22" s="1">
        <v>3.8448552253116</v>
      </c>
      <c r="D22" s="1">
        <v>6.3678811121764101E-2</v>
      </c>
      <c r="E22" s="1">
        <f t="shared" si="2"/>
        <v>0.13427357716382116</v>
      </c>
      <c r="F22">
        <v>5.5580406079119999</v>
      </c>
      <c r="G22" s="2">
        <v>4.5920951730681003E-2</v>
      </c>
      <c r="H22" s="2">
        <f t="shared" si="3"/>
        <v>9.6829233257125003E-2</v>
      </c>
      <c r="J22">
        <v>3.5191900776757401</v>
      </c>
      <c r="K22">
        <v>4.2230366193432997E-2</v>
      </c>
      <c r="L22">
        <f t="shared" si="1"/>
        <v>0.13778052043871528</v>
      </c>
      <c r="N22">
        <v>208.9</v>
      </c>
      <c r="O22">
        <f>'nm to eV'!$G$14/N22</f>
        <v>5.9350761331722826</v>
      </c>
      <c r="P22">
        <v>6633.8858776000998</v>
      </c>
      <c r="Q22" s="2">
        <f t="shared" si="0"/>
        <v>0.3627528166257597</v>
      </c>
    </row>
    <row r="23" spans="3:17">
      <c r="C23" s="1">
        <v>3.8689012464046</v>
      </c>
      <c r="D23" s="1">
        <v>7.5857964662375002E-2</v>
      </c>
      <c r="E23" s="1">
        <f t="shared" si="2"/>
        <v>0.15995462371474078</v>
      </c>
      <c r="F23" s="36">
        <f>F22+0.0002</f>
        <v>5.5582406079120004</v>
      </c>
      <c r="H23" s="2">
        <f t="shared" si="3"/>
        <v>0</v>
      </c>
      <c r="J23">
        <v>3.5400839790149399</v>
      </c>
      <c r="K23">
        <v>4.9257058090773402E-2</v>
      </c>
      <c r="L23">
        <f t="shared" si="1"/>
        <v>0.16070576011443979</v>
      </c>
      <c r="N23">
        <v>209.6</v>
      </c>
      <c r="O23">
        <f>'nm to eV'!$G$14/N23</f>
        <v>5.9152547911244753</v>
      </c>
      <c r="P23">
        <v>6356.3655760989996</v>
      </c>
      <c r="Q23" s="2">
        <f t="shared" si="0"/>
        <v>0.34757750717699765</v>
      </c>
    </row>
    <row r="24" spans="3:17">
      <c r="C24" s="1">
        <v>3.8905426653883</v>
      </c>
      <c r="D24" s="1">
        <v>8.8138611149157706E-2</v>
      </c>
      <c r="E24" s="1">
        <f t="shared" si="2"/>
        <v>0.1858496789869182</v>
      </c>
      <c r="F24" s="36">
        <f>F25-0.0002</f>
        <v>5.7816831471711998</v>
      </c>
      <c r="H24" s="2">
        <f t="shared" si="3"/>
        <v>0</v>
      </c>
      <c r="J24">
        <v>3.5586563357609</v>
      </c>
      <c r="K24">
        <v>5.6693513878455302E-2</v>
      </c>
      <c r="L24">
        <f t="shared" si="1"/>
        <v>0.18496789281660986</v>
      </c>
      <c r="N24">
        <v>210.3</v>
      </c>
      <c r="O24">
        <f>'nm to eV'!$G$14/N24</f>
        <v>5.8955654028515925</v>
      </c>
      <c r="P24">
        <v>6124.0121959764001</v>
      </c>
      <c r="Q24" s="2">
        <f t="shared" si="0"/>
        <v>0.33487200626137431</v>
      </c>
    </row>
    <row r="25" spans="3:17">
      <c r="C25" s="1">
        <v>3.9097794822626999</v>
      </c>
      <c r="D25" s="1">
        <v>9.9810299958909707E-2</v>
      </c>
      <c r="E25" s="1">
        <f t="shared" si="2"/>
        <v>0.21046068193154929</v>
      </c>
      <c r="F25">
        <v>5.7818831471712002</v>
      </c>
      <c r="G25">
        <v>9.9635975940628001E-3</v>
      </c>
      <c r="H25" s="2">
        <f t="shared" si="3"/>
        <v>2.1009310111293918E-2</v>
      </c>
      <c r="J25">
        <v>3.5749071479136099</v>
      </c>
      <c r="K25">
        <v>6.3497617983511306E-2</v>
      </c>
      <c r="L25">
        <f t="shared" si="1"/>
        <v>0.20716691899648695</v>
      </c>
      <c r="N25">
        <v>211</v>
      </c>
      <c r="O25">
        <f>'nm to eV'!$G$14/N25</f>
        <v>5.8760066550696202</v>
      </c>
      <c r="P25">
        <v>5933.1949108948002</v>
      </c>
      <c r="Q25" s="2">
        <f t="shared" si="0"/>
        <v>0.32443777376154237</v>
      </c>
    </row>
    <row r="26" spans="3:17">
      <c r="C26" s="1">
        <v>3.9290162991370998</v>
      </c>
      <c r="D26" s="1">
        <v>0.11325811532666701</v>
      </c>
      <c r="E26" s="1">
        <f t="shared" si="2"/>
        <v>0.23881683749818852</v>
      </c>
      <c r="F26" s="36">
        <f>F25+0.0002</f>
        <v>5.7820831471712006</v>
      </c>
      <c r="H26" s="2">
        <f t="shared" si="3"/>
        <v>0</v>
      </c>
      <c r="J26">
        <v>3.5911579600663202</v>
      </c>
      <c r="K26">
        <v>7.0959367838498294E-2</v>
      </c>
      <c r="L26">
        <f t="shared" si="1"/>
        <v>0.23151157595954891</v>
      </c>
      <c r="N26">
        <v>211.7</v>
      </c>
      <c r="O26">
        <f>'nm to eV'!$G$14/N26</f>
        <v>5.8565772518643833</v>
      </c>
      <c r="P26">
        <v>5780.0166912942996</v>
      </c>
      <c r="Q26" s="2">
        <f t="shared" si="0"/>
        <v>0.31606171308895475</v>
      </c>
    </row>
    <row r="27" spans="3:17">
      <c r="C27" s="1">
        <v>3.9458485139022001</v>
      </c>
      <c r="D27" s="1">
        <v>0.12535269141213501</v>
      </c>
      <c r="E27" s="1">
        <f t="shared" si="2"/>
        <v>0.26431954344806058</v>
      </c>
      <c r="F27" s="36">
        <f>F28-0.0002</f>
        <v>5.8363834554035998</v>
      </c>
      <c r="H27" s="2">
        <f t="shared" si="3"/>
        <v>0</v>
      </c>
      <c r="J27">
        <v>3.6074087722190402</v>
      </c>
      <c r="K27">
        <v>7.8775234635755906E-2</v>
      </c>
      <c r="L27">
        <f t="shared" si="1"/>
        <v>0.25701157257509538</v>
      </c>
      <c r="N27">
        <v>212.4</v>
      </c>
      <c r="O27">
        <f>'nm to eV'!$G$14/N27</f>
        <v>5.8372759144053195</v>
      </c>
      <c r="P27">
        <v>5660.4079127794002</v>
      </c>
      <c r="Q27" s="2">
        <f t="shared" si="0"/>
        <v>0.30952128985889116</v>
      </c>
    </row>
    <row r="28" spans="3:17">
      <c r="C28" s="1">
        <v>3.960276126558</v>
      </c>
      <c r="D28" s="1">
        <v>0.13651691549102801</v>
      </c>
      <c r="E28" s="1">
        <f t="shared" si="2"/>
        <v>0.28786050278640291</v>
      </c>
      <c r="F28">
        <v>5.8365834554036002</v>
      </c>
      <c r="G28" s="2">
        <v>4.1340222990024003E-2</v>
      </c>
      <c r="H28" s="2">
        <f t="shared" si="3"/>
        <v>8.7170277268624738E-2</v>
      </c>
      <c r="J28">
        <v>3.62133803977851</v>
      </c>
      <c r="K28">
        <v>8.6161102288827798E-2</v>
      </c>
      <c r="L28">
        <f t="shared" si="1"/>
        <v>0.28110865675548219</v>
      </c>
      <c r="N28">
        <v>213.1</v>
      </c>
      <c r="O28">
        <f>'nm to eV'!$G$14/N28</f>
        <v>5.8181013806648991</v>
      </c>
      <c r="P28">
        <v>5570.2111743800997</v>
      </c>
      <c r="Q28" s="2">
        <f t="shared" si="0"/>
        <v>0.3045891699055947</v>
      </c>
    </row>
    <row r="29" spans="3:17">
      <c r="C29" s="1">
        <v>3.9747037392137998</v>
      </c>
      <c r="D29" s="1">
        <v>0.148019449390494</v>
      </c>
      <c r="E29" s="1">
        <f t="shared" si="2"/>
        <v>0.31211482452893841</v>
      </c>
      <c r="F29" s="36">
        <f>F28+0.0002</f>
        <v>5.8367834554036007</v>
      </c>
      <c r="H29" s="2">
        <f t="shared" si="3"/>
        <v>0</v>
      </c>
      <c r="J29">
        <v>3.6352673073379802</v>
      </c>
      <c r="K29">
        <v>9.3951675018780295E-2</v>
      </c>
      <c r="L29">
        <f t="shared" si="1"/>
        <v>0.30652612911013666</v>
      </c>
      <c r="N29">
        <v>213.8</v>
      </c>
      <c r="O29">
        <f>'nm to eV'!$G$14/N29</f>
        <v>5.799052405143545</v>
      </c>
      <c r="P29">
        <v>5505.2571862253999</v>
      </c>
      <c r="Q29" s="2">
        <f t="shared" si="0"/>
        <v>0.30103736895680938</v>
      </c>
    </row>
    <row r="30" spans="3:17">
      <c r="C30" s="1">
        <v>3.9891313518696001</v>
      </c>
      <c r="D30" s="1">
        <v>0.16036775784139101</v>
      </c>
      <c r="E30" s="1">
        <f t="shared" si="2"/>
        <v>0.33815255228195384</v>
      </c>
      <c r="F30" s="36">
        <f>F31-0.0002</f>
        <v>6.0571366425026998</v>
      </c>
      <c r="H30" s="2">
        <f t="shared" si="3"/>
        <v>0</v>
      </c>
      <c r="J30">
        <v>3.64919657489745</v>
      </c>
      <c r="K30">
        <v>0.10214695282561299</v>
      </c>
      <c r="L30">
        <f t="shared" si="1"/>
        <v>0.33326398963905746</v>
      </c>
      <c r="N30">
        <v>214.5</v>
      </c>
      <c r="O30">
        <f>'nm to eV'!$G$14/N30</f>
        <v>5.7801277585999529</v>
      </c>
      <c r="P30">
        <v>5461.4318235220999</v>
      </c>
      <c r="Q30" s="2">
        <f t="shared" si="0"/>
        <v>0.29864091926599573</v>
      </c>
    </row>
    <row r="31" spans="3:17">
      <c r="C31" s="1">
        <v>4.0035589645253999</v>
      </c>
      <c r="D31" s="1">
        <v>0.17305437611286101</v>
      </c>
      <c r="E31" s="1">
        <f t="shared" si="2"/>
        <v>0.36490364243916246</v>
      </c>
      <c r="F31">
        <v>6.0573366425027002</v>
      </c>
      <c r="G31" s="2">
        <v>0.25975579711933</v>
      </c>
      <c r="H31" s="2">
        <f t="shared" si="3"/>
        <v>0.54772285245023256</v>
      </c>
      <c r="J31">
        <v>3.66312584245691</v>
      </c>
      <c r="K31">
        <v>0.110544583170887</v>
      </c>
      <c r="L31">
        <f t="shared" si="1"/>
        <v>0.36066204425511533</v>
      </c>
      <c r="N31">
        <v>215.2</v>
      </c>
      <c r="O31">
        <f>'nm to eV'!$G$14/N31</f>
        <v>5.7613262277866637</v>
      </c>
      <c r="P31">
        <v>5434.7346115414002</v>
      </c>
      <c r="Q31" s="2">
        <f t="shared" si="0"/>
        <v>0.29718106767663477</v>
      </c>
    </row>
    <row r="32" spans="3:17">
      <c r="C32" s="1">
        <v>4.0179865771812002</v>
      </c>
      <c r="D32" s="1">
        <v>0.18591014929461699</v>
      </c>
      <c r="E32" s="1">
        <f t="shared" si="2"/>
        <v>0.3920114137984666</v>
      </c>
      <c r="F32" s="36">
        <f>F31+0.0002</f>
        <v>6.0575366425027006</v>
      </c>
      <c r="H32" s="2">
        <f t="shared" si="3"/>
        <v>0</v>
      </c>
      <c r="J32">
        <v>3.6747335654231401</v>
      </c>
      <c r="K32">
        <v>0.11838574403544901</v>
      </c>
      <c r="L32">
        <f t="shared" si="1"/>
        <v>0.38624456513155142</v>
      </c>
      <c r="N32">
        <v>215.9</v>
      </c>
      <c r="O32">
        <f>'nm to eV'!$G$14/N32</f>
        <v>5.7426466151907825</v>
      </c>
      <c r="P32">
        <v>5421.3290154478</v>
      </c>
      <c r="Q32" s="2">
        <f t="shared" si="0"/>
        <v>0.2964480255605621</v>
      </c>
    </row>
    <row r="33" spans="3:17">
      <c r="C33" s="1">
        <v>4.0324141898369996</v>
      </c>
      <c r="D33" s="1">
        <v>0.199442542117518</v>
      </c>
      <c r="E33" s="1">
        <f t="shared" si="2"/>
        <v>0.4205459099661551</v>
      </c>
      <c r="F33" s="36">
        <f>F34-0.0002</f>
        <v>6.1539218848083994</v>
      </c>
      <c r="H33" s="2">
        <f t="shared" si="3"/>
        <v>0</v>
      </c>
      <c r="J33">
        <v>3.68634128838936</v>
      </c>
      <c r="K33">
        <v>0.126530433707672</v>
      </c>
      <c r="L33">
        <f t="shared" si="1"/>
        <v>0.41281737713868993</v>
      </c>
      <c r="N33">
        <v>216.6</v>
      </c>
      <c r="O33">
        <f>'nm to eV'!$G$14/N33</f>
        <v>5.7240877387797324</v>
      </c>
      <c r="P33">
        <v>5417.5849711033998</v>
      </c>
      <c r="Q33" s="2">
        <f t="shared" si="0"/>
        <v>0.29624329447887604</v>
      </c>
    </row>
    <row r="34" spans="3:17">
      <c r="C34" s="1">
        <v>4.0468418024927999</v>
      </c>
      <c r="D34" s="1">
        <v>0.21331324476099101</v>
      </c>
      <c r="E34" s="1">
        <f t="shared" si="2"/>
        <v>0.44979376853803471</v>
      </c>
      <c r="F34">
        <v>6.1541218848083998</v>
      </c>
      <c r="G34" s="2">
        <v>5.1517440772756999E-4</v>
      </c>
      <c r="H34" s="2">
        <f t="shared" si="3"/>
        <v>1.0863002837248541E-3</v>
      </c>
      <c r="J34">
        <v>3.7002705559488298</v>
      </c>
      <c r="K34">
        <v>0.135130416591386</v>
      </c>
      <c r="L34">
        <f t="shared" si="1"/>
        <v>0.44087562584188061</v>
      </c>
      <c r="N34">
        <v>217.3</v>
      </c>
      <c r="O34">
        <f>'nm to eV'!$G$14/N34</f>
        <v>5.7056484317519089</v>
      </c>
      <c r="P34">
        <v>5420.1141202992003</v>
      </c>
      <c r="Q34" s="2">
        <f t="shared" si="0"/>
        <v>0.29638159290778648</v>
      </c>
    </row>
    <row r="35" spans="3:17">
      <c r="C35" s="1">
        <v>4.06126941514861</v>
      </c>
      <c r="D35" s="1">
        <v>0.22718394740446499</v>
      </c>
      <c r="E35" s="1">
        <f t="shared" si="2"/>
        <v>0.47904162710991638</v>
      </c>
      <c r="F35" s="36">
        <f>F34+0.0002</f>
        <v>6.1543218848084003</v>
      </c>
      <c r="H35" s="2">
        <f t="shared" si="3"/>
        <v>0</v>
      </c>
      <c r="J35">
        <v>3.7141998235083</v>
      </c>
      <c r="K35">
        <v>0.14443863335964099</v>
      </c>
      <c r="L35">
        <f t="shared" si="1"/>
        <v>0.47124455385003938</v>
      </c>
      <c r="N35">
        <v>218</v>
      </c>
      <c r="O35">
        <f>'nm to eV'!$G$14/N35</f>
        <v>5.6873275422921559</v>
      </c>
      <c r="P35">
        <v>5425.7982172050997</v>
      </c>
      <c r="Q35" s="2">
        <f t="shared" si="0"/>
        <v>0.2966924095544145</v>
      </c>
    </row>
    <row r="36" spans="3:17">
      <c r="C36" s="1">
        <v>4.0756970278044102</v>
      </c>
      <c r="D36" s="1">
        <v>0.24156211477879699</v>
      </c>
      <c r="E36" s="1">
        <f t="shared" si="2"/>
        <v>0.50935952928808481</v>
      </c>
      <c r="F36" s="36"/>
      <c r="H36" s="2"/>
      <c r="J36">
        <v>3.7258075464745199</v>
      </c>
      <c r="K36">
        <v>0.152532734897254</v>
      </c>
      <c r="L36">
        <f t="shared" si="1"/>
        <v>0.49765231733539472</v>
      </c>
      <c r="N36">
        <v>218.7</v>
      </c>
      <c r="O36">
        <f>'nm to eV'!$G$14/N36</f>
        <v>5.6691239333319157</v>
      </c>
      <c r="P36">
        <v>5431.8111617940003</v>
      </c>
      <c r="Q36" s="2">
        <f t="shared" si="0"/>
        <v>0.29702120818406891</v>
      </c>
    </row>
    <row r="37" spans="3:17">
      <c r="C37" s="1">
        <v>4.0901246404602096</v>
      </c>
      <c r="D37" s="1">
        <v>0.25577112724284301</v>
      </c>
      <c r="E37" s="1">
        <f t="shared" si="2"/>
        <v>0.5393207502641576</v>
      </c>
      <c r="G37" s="2"/>
      <c r="H37" s="2"/>
      <c r="J37">
        <v>3.7350937248474998</v>
      </c>
      <c r="K37">
        <v>0.15905860426195501</v>
      </c>
      <c r="L37">
        <f t="shared" si="1"/>
        <v>0.5189435766454642</v>
      </c>
      <c r="N37">
        <v>219.4</v>
      </c>
      <c r="O37">
        <f>'nm to eV'!$G$14/N37</f>
        <v>5.6510364823139918</v>
      </c>
      <c r="P37">
        <v>5435.6350984367</v>
      </c>
      <c r="Q37" s="2">
        <f t="shared" si="0"/>
        <v>0.29723030792038208</v>
      </c>
    </row>
    <row r="38" spans="3:17">
      <c r="C38" s="1">
        <v>4.1045522531160099</v>
      </c>
      <c r="D38" s="1">
        <v>0.269980139706889</v>
      </c>
      <c r="E38" s="1">
        <f t="shared" si="2"/>
        <v>0.56928197124023039</v>
      </c>
      <c r="F38" s="36"/>
      <c r="H38" s="2"/>
      <c r="J38">
        <v>3.7443799032204801</v>
      </c>
      <c r="K38">
        <v>0.16573623803048601</v>
      </c>
      <c r="L38">
        <f t="shared" si="1"/>
        <v>0.54072998152088325</v>
      </c>
      <c r="N38">
        <v>220.1</v>
      </c>
      <c r="O38">
        <f>'nm to eV'!$G$14/N38</f>
        <v>5.6330640809617902</v>
      </c>
      <c r="P38">
        <v>5435.0709997082004</v>
      </c>
      <c r="Q38" s="2">
        <f t="shared" si="0"/>
        <v>0.29719946198688335</v>
      </c>
    </row>
    <row r="39" spans="3:17">
      <c r="C39" s="1">
        <v>4.1189798657718102</v>
      </c>
      <c r="D39" s="1">
        <v>0.28452746199150802</v>
      </c>
      <c r="E39" s="1">
        <f t="shared" si="2"/>
        <v>0.59995655462049646</v>
      </c>
      <c r="F39" s="36"/>
      <c r="H39" s="2"/>
      <c r="J39">
        <v>3.7536660815934599</v>
      </c>
      <c r="K39">
        <v>0.17241387179901599</v>
      </c>
      <c r="L39">
        <f t="shared" si="1"/>
        <v>0.56251638639629897</v>
      </c>
      <c r="N39">
        <v>220.8</v>
      </c>
      <c r="O39">
        <f>'nm to eV'!$G$14/N39</f>
        <v>5.6152056350529431</v>
      </c>
      <c r="P39">
        <v>5428.2441407206998</v>
      </c>
      <c r="Q39" s="2">
        <f t="shared" si="0"/>
        <v>0.29682615705337756</v>
      </c>
    </row>
    <row r="40" spans="3:17">
      <c r="C40" s="1">
        <v>4.1334074784276096</v>
      </c>
      <c r="D40" s="1">
        <v>0.298567319545267</v>
      </c>
      <c r="E40" s="1">
        <f t="shared" si="2"/>
        <v>0.62956109439447161</v>
      </c>
      <c r="H40" s="2"/>
      <c r="J40">
        <v>3.7606307153732002</v>
      </c>
      <c r="K40">
        <v>0.177725625933075</v>
      </c>
      <c r="L40">
        <f t="shared" si="1"/>
        <v>0.57984648118356508</v>
      </c>
      <c r="N40">
        <v>221.5</v>
      </c>
      <c r="O40">
        <f>'nm to eV'!$G$14/N40</f>
        <v>5.5974600641972456</v>
      </c>
      <c r="P40">
        <v>5413.6048602634</v>
      </c>
      <c r="Q40" s="2">
        <f t="shared" si="0"/>
        <v>0.29602565485643878</v>
      </c>
    </row>
    <row r="41" spans="3:17">
      <c r="C41" s="1">
        <v>4.1478350910834099</v>
      </c>
      <c r="D41" s="1">
        <v>0.312438022188741</v>
      </c>
      <c r="E41" s="1">
        <f t="shared" si="2"/>
        <v>0.65880895296635333</v>
      </c>
      <c r="F41" s="36"/>
      <c r="H41" s="2"/>
      <c r="J41">
        <v>3.7745599829326699</v>
      </c>
      <c r="K41">
        <v>0.18855148673963201</v>
      </c>
      <c r="L41">
        <f t="shared" si="1"/>
        <v>0.61516686484522654</v>
      </c>
      <c r="N41">
        <v>222.2</v>
      </c>
      <c r="O41">
        <f>'nm to eV'!$G$14/N41</f>
        <v>5.579826301618767</v>
      </c>
      <c r="P41">
        <v>5389.9250024356998</v>
      </c>
      <c r="Q41" s="2">
        <f t="shared" si="0"/>
        <v>0.294730797621511</v>
      </c>
    </row>
    <row r="42" spans="3:17">
      <c r="C42" s="1">
        <v>4.1622627037392101</v>
      </c>
      <c r="D42" s="1">
        <v>0.32597041501164198</v>
      </c>
      <c r="E42" s="1">
        <f t="shared" si="2"/>
        <v>0.68734344913404177</v>
      </c>
      <c r="F42" s="36"/>
      <c r="H42" s="2"/>
      <c r="J42">
        <v>3.7861677058988898</v>
      </c>
      <c r="K42">
        <v>0.19608911879653401</v>
      </c>
      <c r="L42">
        <f t="shared" si="1"/>
        <v>0.63975909459096336</v>
      </c>
      <c r="N42">
        <v>222.9</v>
      </c>
      <c r="O42">
        <f>'nm to eV'!$G$14/N42</f>
        <v>5.5623032939420813</v>
      </c>
      <c r="P42">
        <v>5356.2904358133001</v>
      </c>
      <c r="Q42" s="2">
        <f t="shared" si="0"/>
        <v>0.2928915989974496</v>
      </c>
    </row>
    <row r="43" spans="3:17">
      <c r="C43" s="1">
        <v>4.1766903163950104</v>
      </c>
      <c r="D43" s="1">
        <v>0.33899534310368401</v>
      </c>
      <c r="E43" s="1">
        <f t="shared" si="2"/>
        <v>0.71480790169544151</v>
      </c>
      <c r="H43" s="2"/>
      <c r="J43">
        <v>3.7954538842718701</v>
      </c>
      <c r="K43">
        <v>0.20261498816123499</v>
      </c>
      <c r="L43">
        <f t="shared" si="1"/>
        <v>0.66105035390103273</v>
      </c>
      <c r="N43">
        <v>223.6</v>
      </c>
      <c r="O43">
        <f>'nm to eV'!$G$14/N43</f>
        <v>5.5448900009825133</v>
      </c>
      <c r="P43">
        <v>5312.0900551172999</v>
      </c>
      <c r="Q43" s="2">
        <f t="shared" si="0"/>
        <v>0.29047464264799772</v>
      </c>
    </row>
    <row r="44" spans="3:17">
      <c r="C44" s="1">
        <v>4.1911179290508098</v>
      </c>
      <c r="D44" s="1">
        <v>0.35168196137515401</v>
      </c>
      <c r="E44" s="1">
        <f t="shared" si="2"/>
        <v>0.74155899185265017</v>
      </c>
      <c r="F44" s="36"/>
      <c r="H44" s="2"/>
      <c r="J44">
        <v>3.80474006264485</v>
      </c>
      <c r="K44">
        <v>0.209292621929766</v>
      </c>
      <c r="L44">
        <f t="shared" si="1"/>
        <v>0.68283675877645189</v>
      </c>
      <c r="N44">
        <v>224.3</v>
      </c>
      <c r="O44">
        <f>'nm to eV'!$G$14/N44</f>
        <v>5.5275853955403029</v>
      </c>
      <c r="P44">
        <v>5257.0016809011004</v>
      </c>
      <c r="Q44" s="2">
        <f t="shared" si="0"/>
        <v>0.28746231122129406</v>
      </c>
    </row>
    <row r="45" spans="3:17">
      <c r="C45" s="1">
        <v>4.2055455417066101</v>
      </c>
      <c r="D45" s="1">
        <v>0.36369196000547799</v>
      </c>
      <c r="E45" s="1">
        <f t="shared" si="2"/>
        <v>0.76688335720147227</v>
      </c>
      <c r="F45" s="36"/>
      <c r="H45" s="2"/>
      <c r="J45">
        <v>3.8140262410178298</v>
      </c>
      <c r="K45">
        <v>0.215970255698296</v>
      </c>
      <c r="L45">
        <f t="shared" si="1"/>
        <v>0.70462316365186761</v>
      </c>
      <c r="N45">
        <v>225</v>
      </c>
      <c r="O45">
        <f>'nm to eV'!$G$14/N45</f>
        <v>5.5103884631986215</v>
      </c>
      <c r="P45">
        <v>5190.9752837034002</v>
      </c>
      <c r="Q45" s="2">
        <f t="shared" si="0"/>
        <v>0.28385186901637305</v>
      </c>
    </row>
    <row r="46" spans="3:17">
      <c r="C46" s="1">
        <v>4.2199731543624104</v>
      </c>
      <c r="D46" s="1">
        <v>0.37502533899465801</v>
      </c>
      <c r="E46" s="1">
        <f t="shared" si="2"/>
        <v>0.79078099774191235</v>
      </c>
      <c r="G46" s="2"/>
      <c r="H46" s="2"/>
      <c r="J46">
        <v>3.8233124193908101</v>
      </c>
      <c r="K46">
        <v>0.22249612506299701</v>
      </c>
      <c r="L46">
        <f t="shared" si="1"/>
        <v>0.72591442296193709</v>
      </c>
      <c r="N46">
        <v>225.7</v>
      </c>
      <c r="O46">
        <f>'nm to eV'!$G$14/N46</f>
        <v>5.4932982021253434</v>
      </c>
      <c r="P46">
        <v>5114.2139682036004</v>
      </c>
      <c r="Q46" s="2">
        <f t="shared" si="0"/>
        <v>0.27965442216256547</v>
      </c>
    </row>
    <row r="47" spans="3:17">
      <c r="C47" s="1">
        <v>4.2368053691275103</v>
      </c>
      <c r="D47" s="1">
        <v>0.38690847144226798</v>
      </c>
      <c r="E47" s="1">
        <f t="shared" si="2"/>
        <v>0.81583785218916383</v>
      </c>
      <c r="F47" s="36"/>
      <c r="H47" s="2"/>
      <c r="J47">
        <v>3.83492014235703</v>
      </c>
      <c r="K47">
        <v>0.23053963846600001</v>
      </c>
      <c r="L47">
        <f t="shared" si="1"/>
        <v>0.7521571379255092</v>
      </c>
      <c r="N47">
        <v>226.4</v>
      </c>
      <c r="O47">
        <f>'nm to eV'!$G$14/N47</f>
        <v>5.4763136228784886</v>
      </c>
      <c r="P47">
        <v>5027.1531581083</v>
      </c>
      <c r="Q47" s="2">
        <f t="shared" si="0"/>
        <v>0.27489378041163809</v>
      </c>
    </row>
    <row r="48" spans="3:17">
      <c r="C48" s="1">
        <v>4.2560421860019098</v>
      </c>
      <c r="D48" s="1">
        <v>0.39921449116559299</v>
      </c>
      <c r="E48" s="1">
        <f t="shared" si="2"/>
        <v>0.8417864096416543</v>
      </c>
      <c r="F48" s="36"/>
      <c r="H48" s="2"/>
      <c r="J48">
        <v>3.8465278653232602</v>
      </c>
      <c r="K48">
        <v>0.23827962306134201</v>
      </c>
      <c r="L48">
        <f t="shared" si="1"/>
        <v>0.77740956175837894</v>
      </c>
      <c r="N48">
        <v>227.1</v>
      </c>
      <c r="O48">
        <f>'nm to eV'!$G$14/N48</f>
        <v>5.4594337482152797</v>
      </c>
      <c r="P48">
        <v>4930.4384221409</v>
      </c>
      <c r="Q48" s="2">
        <f t="shared" si="0"/>
        <v>0.26960524462300572</v>
      </c>
    </row>
    <row r="49" spans="3:17">
      <c r="C49" s="1">
        <v>4.2776836049856097</v>
      </c>
      <c r="D49" s="1">
        <v>0.41068319408300202</v>
      </c>
      <c r="E49" s="1">
        <f t="shared" si="2"/>
        <v>0.86596939514377125</v>
      </c>
      <c r="H49" s="2"/>
      <c r="J49">
        <v>3.8581355882894801</v>
      </c>
      <c r="K49">
        <v>0.24601960765668501</v>
      </c>
      <c r="L49">
        <f t="shared" si="1"/>
        <v>0.80266198559125179</v>
      </c>
      <c r="N49">
        <v>227.8</v>
      </c>
      <c r="O49">
        <f>'nm to eV'!$G$14/N49</f>
        <v>5.4426576129046964</v>
      </c>
      <c r="P49">
        <v>4824.9023743646003</v>
      </c>
      <c r="Q49" s="2">
        <f t="shared" si="0"/>
        <v>0.26383434363182784</v>
      </c>
    </row>
    <row r="50" spans="3:17">
      <c r="C50" s="1">
        <v>4.3089434324065197</v>
      </c>
      <c r="D50" s="1">
        <v>0.42281160115052702</v>
      </c>
      <c r="E50" s="1">
        <f t="shared" si="2"/>
        <v>0.89154343733406194</v>
      </c>
      <c r="F50" s="36"/>
      <c r="H50" s="2"/>
      <c r="J50">
        <v>3.8720648558489499</v>
      </c>
      <c r="K50">
        <v>0.25451841427117899</v>
      </c>
      <c r="L50">
        <f t="shared" si="1"/>
        <v>0.83039013725087596</v>
      </c>
      <c r="N50">
        <v>228.5</v>
      </c>
      <c r="O50">
        <f>'nm to eV'!$G$14/N50</f>
        <v>5.4259842635435005</v>
      </c>
      <c r="P50">
        <v>4711.5410674729001</v>
      </c>
      <c r="Q50" s="2">
        <f t="shared" si="0"/>
        <v>0.25763554339165579</v>
      </c>
    </row>
    <row r="51" spans="3:17">
      <c r="C51" s="1">
        <v>4.3546308724832201</v>
      </c>
      <c r="D51" s="1">
        <v>0.429846907646524</v>
      </c>
      <c r="E51" s="1">
        <f t="shared" si="2"/>
        <v>0.90637813278487767</v>
      </c>
      <c r="H51" s="2"/>
      <c r="J51">
        <v>3.8859941234084201</v>
      </c>
      <c r="K51">
        <v>0.262814868347232</v>
      </c>
      <c r="L51">
        <f t="shared" si="1"/>
        <v>0.85745809482336421</v>
      </c>
      <c r="N51">
        <v>229.2</v>
      </c>
      <c r="O51">
        <f>'nm to eV'!$G$14/N51</f>
        <v>5.4094127583756109</v>
      </c>
      <c r="P51">
        <v>4591.4902754396999</v>
      </c>
      <c r="Q51" s="2">
        <f t="shared" si="0"/>
        <v>0.25107095006706409</v>
      </c>
    </row>
    <row r="52" spans="3:17">
      <c r="C52" s="1">
        <v>4.4003183125599197</v>
      </c>
      <c r="D52" s="1">
        <v>0.42458772770853298</v>
      </c>
      <c r="E52" s="1">
        <f t="shared" si="2"/>
        <v>0.89528858995607152</v>
      </c>
      <c r="H52" s="2"/>
      <c r="J52">
        <v>3.8999233909678899</v>
      </c>
      <c r="K52">
        <v>0.27060544107718498</v>
      </c>
      <c r="L52">
        <f t="shared" si="1"/>
        <v>0.88287556717802029</v>
      </c>
      <c r="N52">
        <v>229.9</v>
      </c>
      <c r="O52">
        <f>'nm to eV'!$G$14/N52</f>
        <v>5.3929421671147884</v>
      </c>
      <c r="P52">
        <v>4466.0020323729004</v>
      </c>
      <c r="Q52" s="2">
        <f t="shared" si="0"/>
        <v>0.2442090271359498</v>
      </c>
    </row>
    <row r="53" spans="3:17">
      <c r="C53" s="1">
        <v>4.4315781399808198</v>
      </c>
      <c r="D53" s="1">
        <v>0.41382947541432602</v>
      </c>
      <c r="E53" s="1">
        <f t="shared" si="2"/>
        <v>0.87260366550275781</v>
      </c>
      <c r="H53" s="2"/>
      <c r="J53">
        <v>3.9138526585273601</v>
      </c>
      <c r="K53">
        <v>0.27778895619181598</v>
      </c>
      <c r="L53">
        <f t="shared" si="1"/>
        <v>0.90631245727127141</v>
      </c>
      <c r="N53">
        <v>230.6</v>
      </c>
      <c r="O53">
        <f>'nm to eV'!$G$14/N53</f>
        <v>5.3765715707705546</v>
      </c>
      <c r="P53">
        <v>4336.4217583028003</v>
      </c>
      <c r="Q53" s="2">
        <f t="shared" si="0"/>
        <v>0.23712334458648279</v>
      </c>
    </row>
    <row r="54" spans="3:17">
      <c r="C54" s="1">
        <v>4.4532195589645198</v>
      </c>
      <c r="D54" s="1">
        <v>0.40289361046431998</v>
      </c>
      <c r="E54" s="1">
        <f t="shared" si="2"/>
        <v>0.84954422578724631</v>
      </c>
      <c r="H54" s="2"/>
      <c r="J54">
        <v>3.9301034706800699</v>
      </c>
      <c r="K54">
        <v>0.28502305944105799</v>
      </c>
      <c r="L54">
        <f t="shared" si="1"/>
        <v>0.92991439588630898</v>
      </c>
      <c r="N54">
        <v>231.3</v>
      </c>
      <c r="O54">
        <f>'nm to eV'!$G$14/N54</f>
        <v>5.3603000614772585</v>
      </c>
      <c r="P54">
        <v>4204.1662610627</v>
      </c>
      <c r="Q54" s="2">
        <f t="shared" si="0"/>
        <v>0.22989137602035442</v>
      </c>
    </row>
    <row r="55" spans="3:17">
      <c r="C55" s="1">
        <v>4.4724563758389202</v>
      </c>
      <c r="D55" s="1">
        <v>0.39147565401999701</v>
      </c>
      <c r="E55" s="1">
        <f t="shared" si="2"/>
        <v>0.82546824464575852</v>
      </c>
      <c r="H55" s="2"/>
      <c r="J55">
        <v>3.9486758274260301</v>
      </c>
      <c r="K55">
        <v>0.29238363302682502</v>
      </c>
      <c r="L55">
        <f t="shared" si="1"/>
        <v>0.95392895580580461</v>
      </c>
      <c r="N55">
        <v>232</v>
      </c>
      <c r="O55">
        <f>'nm to eV'!$G$14/N55</f>
        <v>5.3441267423262495</v>
      </c>
      <c r="P55">
        <v>4070.7028577574001</v>
      </c>
      <c r="Q55" s="2">
        <f t="shared" si="0"/>
        <v>0.22259335697710675</v>
      </c>
    </row>
    <row r="56" spans="3:17">
      <c r="C56" s="1">
        <v>4.4892885906040201</v>
      </c>
      <c r="D56" s="1">
        <v>0.37959252157238699</v>
      </c>
      <c r="E56" s="1">
        <f t="shared" si="2"/>
        <v>0.80041139019850693</v>
      </c>
      <c r="H56" s="2"/>
      <c r="J56">
        <v>3.9695697287652298</v>
      </c>
      <c r="K56">
        <v>0.29901573747420601</v>
      </c>
      <c r="L56">
        <f t="shared" si="1"/>
        <v>0.97556681701161552</v>
      </c>
      <c r="N56">
        <v>232.7</v>
      </c>
      <c r="O56">
        <f>'nm to eV'!$G$14/N56</f>
        <v>5.3280507272010746</v>
      </c>
      <c r="P56">
        <v>3937.5298110638</v>
      </c>
      <c r="Q56" s="2">
        <f t="shared" si="0"/>
        <v>0.21531121515584684</v>
      </c>
    </row>
    <row r="57" spans="3:17">
      <c r="C57" s="1">
        <v>4.5037162032598204</v>
      </c>
      <c r="D57" s="1">
        <v>0.36876660731406602</v>
      </c>
      <c r="E57" s="1">
        <f t="shared" si="2"/>
        <v>0.77758379326435578</v>
      </c>
      <c r="H57" s="2"/>
      <c r="J57">
        <v>4.0067144422571497</v>
      </c>
      <c r="K57">
        <v>0.30611831157346198</v>
      </c>
      <c r="L57">
        <f t="shared" si="1"/>
        <v>0.99873962947001671</v>
      </c>
      <c r="N57">
        <v>233.4</v>
      </c>
      <c r="O57">
        <f>'nm to eV'!$G$14/N57</f>
        <v>5.3120711406156378</v>
      </c>
      <c r="P57">
        <v>3806.1582263761002</v>
      </c>
      <c r="Q57" s="2">
        <f t="shared" si="0"/>
        <v>0.20812758051857258</v>
      </c>
    </row>
    <row r="58" spans="3:17">
      <c r="C58" s="1">
        <v>4.5181438159156198</v>
      </c>
      <c r="D58" s="1">
        <v>0.357433228324887</v>
      </c>
      <c r="E58" s="1">
        <f t="shared" si="2"/>
        <v>0.75368615272391792</v>
      </c>
      <c r="H58" s="2"/>
      <c r="J58">
        <v>4.0577884233085397</v>
      </c>
      <c r="K58">
        <v>0.30650462096503001</v>
      </c>
      <c r="L58">
        <f t="shared" si="1"/>
        <v>1</v>
      </c>
      <c r="N58">
        <v>234.1</v>
      </c>
      <c r="O58">
        <f>'nm to eV'!$G$14/N58</f>
        <v>5.2961871175552755</v>
      </c>
      <c r="P58">
        <v>3678.0955071402</v>
      </c>
      <c r="Q58" s="2">
        <f t="shared" si="0"/>
        <v>0.20112488059808759</v>
      </c>
    </row>
    <row r="59" spans="3:17">
      <c r="C59" s="1">
        <v>4.53257142857142</v>
      </c>
      <c r="D59" s="1">
        <v>0.344746610053417</v>
      </c>
      <c r="E59" s="1">
        <f t="shared" si="2"/>
        <v>0.72693506256670926</v>
      </c>
      <c r="H59" s="2"/>
      <c r="J59">
        <v>4.0949331368004502</v>
      </c>
      <c r="K59">
        <v>0.30004773542025198</v>
      </c>
      <c r="L59">
        <f t="shared" si="1"/>
        <v>0.9789338068559994</v>
      </c>
      <c r="N59">
        <v>234.8</v>
      </c>
      <c r="O59">
        <f>'nm to eV'!$G$14/N59</f>
        <v>5.2803978033206551</v>
      </c>
      <c r="P59">
        <v>3554.8304190938002</v>
      </c>
      <c r="Q59" s="2">
        <f t="shared" si="0"/>
        <v>0.19438452378377502</v>
      </c>
    </row>
    <row r="60" spans="3:17">
      <c r="C60" s="1">
        <v>4.5469990412272203</v>
      </c>
      <c r="D60" s="1">
        <v>0.33205999178194701</v>
      </c>
      <c r="E60" s="1">
        <f t="shared" si="2"/>
        <v>0.7001839724095007</v>
      </c>
      <c r="H60" s="2"/>
      <c r="J60">
        <v>4.1158270381396598</v>
      </c>
      <c r="K60">
        <v>0.29382539486321202</v>
      </c>
      <c r="L60">
        <f t="shared" si="1"/>
        <v>0.95863283867663251</v>
      </c>
      <c r="N60">
        <v>235.5</v>
      </c>
      <c r="O60">
        <f>'nm to eV'!$G$14/N60</f>
        <v>5.2647023533744797</v>
      </c>
      <c r="P60">
        <v>3437.8197708437001</v>
      </c>
      <c r="Q60" s="2">
        <f t="shared" si="0"/>
        <v>0.18798617099159748</v>
      </c>
    </row>
    <row r="61" spans="3:17">
      <c r="C61" s="1">
        <v>4.5614266538830197</v>
      </c>
      <c r="D61" s="1">
        <v>0.31869675386933299</v>
      </c>
      <c r="E61" s="1">
        <f t="shared" si="2"/>
        <v>0.67200615744390979</v>
      </c>
      <c r="H61" s="2"/>
      <c r="J61">
        <v>4.1343993948856097</v>
      </c>
      <c r="K61">
        <v>0.28699599669085102</v>
      </c>
      <c r="L61">
        <f t="shared" si="1"/>
        <v>0.93635128823586389</v>
      </c>
      <c r="N61">
        <v>236.2</v>
      </c>
      <c r="O61">
        <f>'nm to eV'!$G$14/N61</f>
        <v>5.2490999331908972</v>
      </c>
      <c r="P61">
        <v>3328.4766793684998</v>
      </c>
      <c r="Q61" s="2">
        <f t="shared" si="0"/>
        <v>0.18200709400067006</v>
      </c>
    </row>
    <row r="62" spans="3:17">
      <c r="C62" s="1">
        <v>4.5758542665388298</v>
      </c>
      <c r="D62" s="1">
        <v>0.304995206136145</v>
      </c>
      <c r="E62" s="1">
        <f t="shared" si="2"/>
        <v>0.64311498007412371</v>
      </c>
      <c r="H62" s="2"/>
      <c r="J62">
        <v>4.1506502070383302</v>
      </c>
      <c r="K62">
        <v>0.28021718665310003</v>
      </c>
      <c r="L62">
        <f t="shared" si="1"/>
        <v>0.91423478631687849</v>
      </c>
      <c r="N62">
        <v>236.9</v>
      </c>
      <c r="O62">
        <f>'nm to eV'!$G$14/N62</f>
        <v>5.2335897181075977</v>
      </c>
      <c r="P62">
        <v>3228.1603554946</v>
      </c>
      <c r="Q62" s="2">
        <f t="shared" si="0"/>
        <v>0.17652161690470838</v>
      </c>
    </row>
    <row r="63" spans="3:17">
      <c r="C63" s="1">
        <v>4.59028187919463</v>
      </c>
      <c r="D63" s="1">
        <v>0.29095534858238598</v>
      </c>
      <c r="E63" s="1">
        <f t="shared" si="2"/>
        <v>0.61351044030014845</v>
      </c>
      <c r="H63" s="2"/>
      <c r="J63">
        <v>4.1645794745978</v>
      </c>
      <c r="K63">
        <v>0.27353955288456899</v>
      </c>
      <c r="L63">
        <f t="shared" si="1"/>
        <v>0.89244838144145933</v>
      </c>
      <c r="N63">
        <v>237.6</v>
      </c>
      <c r="O63">
        <f>'nm to eV'!$G$14/N63</f>
        <v>5.2181708931805133</v>
      </c>
      <c r="P63">
        <v>3138.1673167674999</v>
      </c>
      <c r="Q63" s="2">
        <f t="shared" si="0"/>
        <v>0.17160063561601963</v>
      </c>
    </row>
    <row r="64" spans="3:17">
      <c r="C64" s="1">
        <v>4.6047094918504303</v>
      </c>
      <c r="D64" s="1">
        <v>0.27674633611833999</v>
      </c>
      <c r="E64" s="1">
        <f t="shared" si="2"/>
        <v>0.58354921932407566</v>
      </c>
      <c r="H64" s="2"/>
      <c r="J64">
        <v>4.1785087421572698</v>
      </c>
      <c r="K64">
        <v>0.26665956657759798</v>
      </c>
      <c r="L64">
        <f t="shared" si="1"/>
        <v>0.87000178247890736</v>
      </c>
      <c r="N64">
        <v>238.3</v>
      </c>
      <c r="O64">
        <f>'nm to eV'!$G$14/N64</f>
        <v>5.2028426530410821</v>
      </c>
      <c r="P64">
        <v>3059.7239137768001</v>
      </c>
      <c r="Q64" s="2">
        <f t="shared" si="0"/>
        <v>0.16731120919150597</v>
      </c>
    </row>
    <row r="65" spans="3:17">
      <c r="C65" s="1">
        <v>4.6191371045062297</v>
      </c>
      <c r="D65" s="1">
        <v>0.26236816874400698</v>
      </c>
      <c r="E65" s="1">
        <f t="shared" si="2"/>
        <v>0.55323131714590523</v>
      </c>
      <c r="H65" s="2"/>
      <c r="J65">
        <v>4.1924380097167404</v>
      </c>
      <c r="K65">
        <v>0.25907134638608598</v>
      </c>
      <c r="L65">
        <f t="shared" si="1"/>
        <v>0.8452445042113873</v>
      </c>
      <c r="N65">
        <v>239</v>
      </c>
      <c r="O65">
        <f>'nm to eV'!$G$14/N65</f>
        <v>5.1876042017560247</v>
      </c>
      <c r="P65">
        <v>2993.9800410015</v>
      </c>
      <c r="Q65" s="2">
        <f t="shared" si="0"/>
        <v>0.16371621593036875</v>
      </c>
    </row>
    <row r="66" spans="3:17">
      <c r="C66" s="1">
        <v>4.63356471716203</v>
      </c>
      <c r="D66" s="1">
        <v>0.24815915627996099</v>
      </c>
      <c r="E66" s="1">
        <f t="shared" si="2"/>
        <v>0.52327009616983244</v>
      </c>
      <c r="H66" s="2"/>
      <c r="J66">
        <v>4.2063672772762004</v>
      </c>
      <c r="K66">
        <v>0.25138194992535401</v>
      </c>
      <c r="L66">
        <f t="shared" si="1"/>
        <v>0.82015712890030101</v>
      </c>
      <c r="N66">
        <v>239.7</v>
      </c>
      <c r="O66">
        <f>'nm to eV'!$G$14/N66</f>
        <v>5.1724547526895703</v>
      </c>
      <c r="P66">
        <v>2942.0038944866001</v>
      </c>
      <c r="Q66" s="2">
        <f t="shared" si="0"/>
        <v>0.16087406671443227</v>
      </c>
    </row>
    <row r="67" spans="3:17">
      <c r="C67" s="1">
        <v>4.6479923298178303</v>
      </c>
      <c r="D67" s="1">
        <v>0.23378098890562901</v>
      </c>
      <c r="E67" s="1">
        <f t="shared" si="2"/>
        <v>0.49295219399166407</v>
      </c>
      <c r="H67" s="2"/>
      <c r="J67">
        <v>4.2202965448356702</v>
      </c>
      <c r="K67">
        <v>0.24318667211851999</v>
      </c>
      <c r="L67">
        <f t="shared" si="1"/>
        <v>0.79341926837137589</v>
      </c>
      <c r="N67">
        <v>240.4</v>
      </c>
      <c r="O67">
        <f>'nm to eV'!$G$14/N67</f>
        <v>5.1573935283680941</v>
      </c>
      <c r="P67">
        <v>2904.7776358331998</v>
      </c>
      <c r="Q67" s="2">
        <f t="shared" si="0"/>
        <v>0.15883846790732026</v>
      </c>
    </row>
    <row r="68" spans="3:17">
      <c r="C68" s="1">
        <v>4.6624199424736297</v>
      </c>
      <c r="D68" s="1">
        <v>0.219910286262155</v>
      </c>
      <c r="E68" s="1">
        <f t="shared" si="2"/>
        <v>0.46370433541978234</v>
      </c>
      <c r="H68" s="2"/>
      <c r="J68">
        <v>4.23422581239514</v>
      </c>
      <c r="K68">
        <v>0.234789041773247</v>
      </c>
      <c r="L68">
        <f t="shared" si="1"/>
        <v>0.7660212137553214</v>
      </c>
      <c r="N68">
        <v>241.1</v>
      </c>
      <c r="O68">
        <f>'nm to eV'!$G$14/N68</f>
        <v>5.1424197603471171</v>
      </c>
      <c r="P68">
        <v>2883.1938245606002</v>
      </c>
      <c r="Q68" s="2">
        <f t="shared" si="0"/>
        <v>0.15765822626959602</v>
      </c>
    </row>
    <row r="69" spans="3:17">
      <c r="C69" s="1">
        <v>4.67684755512943</v>
      </c>
      <c r="D69" s="1">
        <v>0.20620873852896801</v>
      </c>
      <c r="E69" s="1">
        <f t="shared" si="2"/>
        <v>0.43481315804999832</v>
      </c>
      <c r="H69" s="2"/>
      <c r="J69">
        <v>4.2481550799546097</v>
      </c>
      <c r="K69">
        <v>0.22608788262031301</v>
      </c>
      <c r="L69">
        <f t="shared" si="1"/>
        <v>0.73763286800856431</v>
      </c>
      <c r="N69">
        <v>241.8</v>
      </c>
      <c r="O69">
        <f>'nm to eV'!$G$14/N69</f>
        <v>5.1275326890806028</v>
      </c>
      <c r="P69">
        <v>2878.0524882599998</v>
      </c>
      <c r="Q69" s="2">
        <f t="shared" ref="Q69:Q132" si="4">P69/LARGE($P$5:$P$295,1)</f>
        <v>0.1573770887494948</v>
      </c>
    </row>
    <row r="70" spans="3:17">
      <c r="C70" s="1">
        <v>4.6912751677852302</v>
      </c>
      <c r="D70" s="1">
        <v>0.192338035885495</v>
      </c>
      <c r="E70" s="1">
        <f t="shared" si="2"/>
        <v>0.4055652994781187</v>
      </c>
      <c r="H70" s="2"/>
      <c r="J70">
        <v>4.2620843475140804</v>
      </c>
      <c r="K70">
        <v>0.21748789973659899</v>
      </c>
      <c r="L70">
        <f t="shared" ref="L70:L133" si="5">K70/LARGE($K$5:$K$1000,1)</f>
        <v>0.70957461930537358</v>
      </c>
      <c r="N70">
        <v>242.5</v>
      </c>
      <c r="O70">
        <f>'nm to eV'!$G$14/N70</f>
        <v>5.1127315637925355</v>
      </c>
      <c r="P70">
        <v>2890.0587113585002</v>
      </c>
      <c r="Q70" s="2">
        <f t="shared" si="4"/>
        <v>0.15803361063220073</v>
      </c>
    </row>
    <row r="71" spans="3:17">
      <c r="C71" s="1">
        <v>4.7057027804410296</v>
      </c>
      <c r="D71" s="1">
        <v>0.179313107793453</v>
      </c>
      <c r="E71" s="1">
        <f t="shared" ref="E71:E125" si="6">D71/$F$3</f>
        <v>0.37810084691671897</v>
      </c>
      <c r="H71" s="2"/>
      <c r="J71">
        <v>4.2760136150735502</v>
      </c>
      <c r="K71">
        <v>0.208584388045225</v>
      </c>
      <c r="L71">
        <f t="shared" si="5"/>
        <v>0.68052607947148369</v>
      </c>
      <c r="N71">
        <v>243.2</v>
      </c>
      <c r="O71">
        <f>'nm to eV'!$G$14/N71</f>
        <v>5.098015642350699</v>
      </c>
      <c r="P71">
        <v>2919.8206379462999</v>
      </c>
      <c r="Q71" s="2">
        <f t="shared" si="4"/>
        <v>0.15966104633084424</v>
      </c>
    </row>
    <row r="72" spans="3:17">
      <c r="C72" s="1">
        <v>4.7201303930968299</v>
      </c>
      <c r="D72" s="1">
        <v>0.16645733461169701</v>
      </c>
      <c r="E72" s="1">
        <f t="shared" si="6"/>
        <v>0.35099307555741482</v>
      </c>
      <c r="H72" s="2"/>
      <c r="J72">
        <v>4.2899428826330199</v>
      </c>
      <c r="K72">
        <v>0.19988322889229099</v>
      </c>
      <c r="L72">
        <f t="shared" si="5"/>
        <v>0.65213773372472661</v>
      </c>
      <c r="N72">
        <v>243.9</v>
      </c>
      <c r="O72">
        <f>'nm to eV'!$G$14/N72</f>
        <v>5.0833841911426401</v>
      </c>
      <c r="P72">
        <v>2967.8478011479001</v>
      </c>
      <c r="Q72" s="2">
        <f t="shared" si="4"/>
        <v>0.16228725803351346</v>
      </c>
    </row>
    <row r="73" spans="3:17">
      <c r="C73" s="1">
        <v>4.7345580057526302</v>
      </c>
      <c r="D73" s="1">
        <v>0.15461649089165799</v>
      </c>
      <c r="E73" s="1">
        <f t="shared" si="6"/>
        <v>0.32602539141068604</v>
      </c>
      <c r="H73" s="2"/>
      <c r="J73">
        <v>4.3038721501924897</v>
      </c>
      <c r="K73">
        <v>0.19087854093169601</v>
      </c>
      <c r="L73">
        <f t="shared" si="5"/>
        <v>0.62275909684726705</v>
      </c>
      <c r="N73">
        <v>244.6</v>
      </c>
      <c r="O73">
        <f>'nm to eV'!$G$14/N73</f>
        <v>5.0688364849537608</v>
      </c>
      <c r="P73">
        <v>3034.5497101073001</v>
      </c>
      <c r="Q73" s="2">
        <f t="shared" si="4"/>
        <v>0.16593463843706222</v>
      </c>
    </row>
    <row r="74" spans="3:17">
      <c r="C74" s="1">
        <v>4.7489856184084296</v>
      </c>
      <c r="D74" s="1">
        <v>0.14243733735104699</v>
      </c>
      <c r="E74" s="1">
        <f t="shared" si="6"/>
        <v>0.30034434485976619</v>
      </c>
      <c r="H74" s="2"/>
      <c r="J74">
        <v>4.3178014177519604</v>
      </c>
      <c r="K74">
        <v>0.18227855804798199</v>
      </c>
      <c r="L74">
        <f t="shared" si="5"/>
        <v>0.59470084814407631</v>
      </c>
      <c r="N74">
        <v>245.3</v>
      </c>
      <c r="O74">
        <f>'nm to eV'!$G$14/N74</f>
        <v>5.0543718068474925</v>
      </c>
      <c r="P74">
        <v>3120.2346449831002</v>
      </c>
      <c r="Q74" s="2">
        <f t="shared" si="4"/>
        <v>0.17062004485527388</v>
      </c>
    </row>
    <row r="75" spans="3:17">
      <c r="C75" s="1">
        <v>4.7634132310642299</v>
      </c>
      <c r="D75" s="1">
        <v>0.13127311327215399</v>
      </c>
      <c r="E75" s="1">
        <f t="shared" si="6"/>
        <v>0.27680338552142386</v>
      </c>
      <c r="H75" s="2"/>
      <c r="J75">
        <v>4.3317306853114301</v>
      </c>
      <c r="K75">
        <v>0.17377975143348801</v>
      </c>
      <c r="L75">
        <f t="shared" si="5"/>
        <v>0.56697269648445214</v>
      </c>
      <c r="N75">
        <v>246</v>
      </c>
      <c r="O75">
        <f>'nm to eV'!$G$14/N75</f>
        <v>5.0399894480475202</v>
      </c>
      <c r="P75">
        <v>3225.1086296612002</v>
      </c>
      <c r="Q75" s="2">
        <f t="shared" si="4"/>
        <v>0.17635474304494342</v>
      </c>
    </row>
    <row r="76" spans="3:17">
      <c r="C76" s="1">
        <v>4.7778408437200302</v>
      </c>
      <c r="D76" s="1">
        <v>0.12061635392412</v>
      </c>
      <c r="E76" s="1">
        <f t="shared" si="6"/>
        <v>0.25433246978937035</v>
      </c>
      <c r="H76" s="2"/>
      <c r="J76">
        <v>4.3456599528708901</v>
      </c>
      <c r="K76">
        <v>0.165483297357435</v>
      </c>
      <c r="L76">
        <f t="shared" si="5"/>
        <v>0.539904738911964</v>
      </c>
      <c r="N76">
        <v>246.7</v>
      </c>
      <c r="O76">
        <f>'nm to eV'!$G$14/N76</f>
        <v>5.0256887078220105</v>
      </c>
      <c r="P76">
        <v>3349.2745704829999</v>
      </c>
      <c r="Q76" s="2">
        <f t="shared" si="4"/>
        <v>0.1831443601099855</v>
      </c>
    </row>
    <row r="77" spans="3:17">
      <c r="C77" s="1">
        <v>4.79467305848513</v>
      </c>
      <c r="D77" s="1">
        <v>0.108690932748938</v>
      </c>
      <c r="E77" s="1">
        <f t="shared" si="6"/>
        <v>0.22918644504159383</v>
      </c>
      <c r="H77" s="2"/>
      <c r="J77">
        <v>4.3595892204303599</v>
      </c>
      <c r="K77">
        <v>0.15718684328138199</v>
      </c>
      <c r="L77">
        <f t="shared" si="5"/>
        <v>0.51283678133947574</v>
      </c>
      <c r="N77">
        <v>247.4</v>
      </c>
      <c r="O77">
        <f>'nm to eV'!$G$14/N77</f>
        <v>5.0114688933698055</v>
      </c>
      <c r="P77">
        <v>3492.7315665526999</v>
      </c>
      <c r="Q77" s="2">
        <f t="shared" si="4"/>
        <v>0.19098884678779673</v>
      </c>
    </row>
    <row r="78" spans="3:17">
      <c r="C78" s="1">
        <v>4.8139098753595402</v>
      </c>
      <c r="D78" s="1">
        <v>9.6638645391042305E-2</v>
      </c>
      <c r="E78" s="1">
        <f t="shared" si="6"/>
        <v>0.20377290939224735</v>
      </c>
      <c r="H78" s="2"/>
      <c r="J78">
        <v>4.3735184879898297</v>
      </c>
      <c r="K78">
        <v>0.14939627055142901</v>
      </c>
      <c r="L78">
        <f t="shared" si="5"/>
        <v>0.48741930898481972</v>
      </c>
      <c r="N78">
        <v>248.1</v>
      </c>
      <c r="O78">
        <f>'nm to eV'!$G$14/N78</f>
        <v>4.9973293197085447</v>
      </c>
      <c r="P78">
        <v>3655.3744126086999</v>
      </c>
      <c r="Q78" s="2">
        <f t="shared" si="4"/>
        <v>0.19988245026536933</v>
      </c>
    </row>
    <row r="79" spans="3:17">
      <c r="C79" s="1">
        <v>4.8331466922339397</v>
      </c>
      <c r="D79" s="1">
        <v>8.4966956581290207E-2</v>
      </c>
      <c r="E79" s="1">
        <f t="shared" si="6"/>
        <v>0.17916190644761604</v>
      </c>
      <c r="H79" s="2"/>
      <c r="J79">
        <v>4.3874477555493003</v>
      </c>
      <c r="K79">
        <v>0.14190922662913699</v>
      </c>
      <c r="L79">
        <f t="shared" si="5"/>
        <v>0.46299212776086601</v>
      </c>
      <c r="N79">
        <v>248.8</v>
      </c>
      <c r="O79">
        <f>'nm to eV'!$G$14/N79</f>
        <v>4.9832693095646698</v>
      </c>
      <c r="P79">
        <v>3836.9933286078999</v>
      </c>
      <c r="Q79" s="2">
        <f t="shared" si="4"/>
        <v>0.20981369939247385</v>
      </c>
    </row>
    <row r="80" spans="3:17">
      <c r="C80" s="1">
        <v>4.8547881112176396</v>
      </c>
      <c r="D80" s="1">
        <v>7.3625119846596407E-2</v>
      </c>
      <c r="E80" s="1">
        <f t="shared" si="6"/>
        <v>0.15524643184707235</v>
      </c>
      <c r="H80" s="2"/>
      <c r="J80">
        <v>4.4013770231087701</v>
      </c>
      <c r="K80">
        <v>0.13452335897606499</v>
      </c>
      <c r="L80">
        <f t="shared" si="5"/>
        <v>0.43889504358047882</v>
      </c>
      <c r="N80">
        <v>249.5</v>
      </c>
      <c r="O80">
        <f>'nm to eV'!$G$14/N80</f>
        <v>4.9692881932652906</v>
      </c>
      <c r="P80">
        <v>4037.2739607651001</v>
      </c>
      <c r="Q80" s="2">
        <f t="shared" si="4"/>
        <v>0.22076540473849574</v>
      </c>
    </row>
    <row r="81" spans="3:17">
      <c r="C81" s="1">
        <v>4.8812387344199397</v>
      </c>
      <c r="D81" s="1">
        <v>6.1242980413641998E-2</v>
      </c>
      <c r="E81" s="1">
        <f t="shared" si="6"/>
        <v>0.12913736785363739</v>
      </c>
      <c r="H81" s="2"/>
      <c r="J81">
        <v>4.4153062906682399</v>
      </c>
      <c r="K81">
        <v>0.12764337266909401</v>
      </c>
      <c r="L81">
        <f t="shared" si="5"/>
        <v>0.41644844461792702</v>
      </c>
      <c r="N81">
        <v>250.2</v>
      </c>
      <c r="O81">
        <f>'nm to eV'!$G$14/N81</f>
        <v>4.955385308631854</v>
      </c>
      <c r="P81">
        <v>4255.7977066111998</v>
      </c>
      <c r="Q81" s="2">
        <f t="shared" si="4"/>
        <v>0.23271467636720233</v>
      </c>
    </row>
    <row r="82" spans="3:17">
      <c r="C82" s="1">
        <v>4.9124985618408399</v>
      </c>
      <c r="D82" s="1">
        <v>4.9208816796133703E-2</v>
      </c>
      <c r="E82" s="1">
        <f t="shared" si="6"/>
        <v>0.10376204804737174</v>
      </c>
      <c r="H82" s="2"/>
      <c r="J82">
        <v>4.4292355582277096</v>
      </c>
      <c r="K82">
        <v>0.120965738900563</v>
      </c>
      <c r="L82">
        <f t="shared" si="5"/>
        <v>0.39466203974250791</v>
      </c>
      <c r="N82">
        <v>250.9</v>
      </c>
      <c r="O82">
        <f>'nm to eV'!$G$14/N82</f>
        <v>4.9415600008756071</v>
      </c>
      <c r="P82">
        <v>4492.0424215717003</v>
      </c>
      <c r="Q82" s="2">
        <f t="shared" si="4"/>
        <v>0.24563296247372696</v>
      </c>
    </row>
    <row r="83" spans="3:17">
      <c r="C83" s="1">
        <v>4.9509721955896397</v>
      </c>
      <c r="D83" s="1">
        <v>3.7786832853947003E-2</v>
      </c>
      <c r="E83" s="1">
        <f t="shared" si="6"/>
        <v>7.9677574496310813E-2</v>
      </c>
      <c r="H83" s="2"/>
      <c r="J83">
        <v>4.4454863703804204</v>
      </c>
      <c r="K83">
        <v>0.113756929718627</v>
      </c>
      <c r="L83">
        <f t="shared" si="5"/>
        <v>0.37114262538836518</v>
      </c>
      <c r="N83">
        <v>251.6</v>
      </c>
      <c r="O83">
        <f>'nm to eV'!$G$14/N83</f>
        <v>4.9278116224947928</v>
      </c>
      <c r="P83">
        <v>4745.3835666184004</v>
      </c>
      <c r="Q83" s="2">
        <f t="shared" si="4"/>
        <v>0.2594861121402286</v>
      </c>
    </row>
    <row r="84" spans="3:17">
      <c r="C84" s="1">
        <v>4.9990642377756398</v>
      </c>
      <c r="D84" s="1">
        <v>2.8119373435768501E-2</v>
      </c>
      <c r="E84" s="1">
        <f t="shared" si="6"/>
        <v>5.9292703370454607E-2</v>
      </c>
      <c r="H84" s="2"/>
      <c r="J84">
        <v>4.4640587271263801</v>
      </c>
      <c r="K84">
        <v>0.10609282732519899</v>
      </c>
      <c r="L84">
        <f t="shared" si="5"/>
        <v>0.34613777433816711</v>
      </c>
      <c r="N84">
        <v>252.3</v>
      </c>
      <c r="O84">
        <f>'nm to eV'!$G$14/N84</f>
        <v>4.9141395331735627</v>
      </c>
      <c r="P84">
        <v>5015.0958557840004</v>
      </c>
      <c r="Q84" s="2">
        <f t="shared" si="4"/>
        <v>0.27423446542495489</v>
      </c>
    </row>
    <row r="85" spans="3:17">
      <c r="C85" s="1">
        <v>5.0519654841802399</v>
      </c>
      <c r="D85" s="1">
        <v>2.23527287669186E-2</v>
      </c>
      <c r="E85" s="1">
        <f t="shared" si="6"/>
        <v>4.7133116935359987E-2</v>
      </c>
      <c r="H85" s="2"/>
      <c r="J85">
        <v>4.4826310838723398</v>
      </c>
      <c r="K85">
        <v>9.9263429152838895E-2</v>
      </c>
      <c r="L85">
        <f t="shared" si="5"/>
        <v>0.32385622389740137</v>
      </c>
      <c r="N85">
        <v>253</v>
      </c>
      <c r="O85">
        <f>'nm to eV'!$G$14/N85</f>
        <v>4.9005430996825687</v>
      </c>
      <c r="P85">
        <v>5300.3554589077003</v>
      </c>
      <c r="Q85" s="2">
        <f t="shared" si="4"/>
        <v>0.28983297381233514</v>
      </c>
    </row>
    <row r="86" spans="3:17">
      <c r="C86" s="1">
        <v>5.1048667305848499</v>
      </c>
      <c r="D86" s="1">
        <v>2.0968734046394599E-2</v>
      </c>
      <c r="E86" s="1">
        <f t="shared" si="6"/>
        <v>4.4214816190937228E-2</v>
      </c>
      <c r="H86" s="2"/>
      <c r="J86">
        <v>4.5035249852115404</v>
      </c>
      <c r="K86">
        <v>9.2251913695881593E-2</v>
      </c>
      <c r="L86">
        <f t="shared" si="5"/>
        <v>0.30098049877821215</v>
      </c>
      <c r="N86">
        <v>253.7</v>
      </c>
      <c r="O86">
        <f>'nm to eV'!$G$14/N86</f>
        <v>4.8870216957811978</v>
      </c>
      <c r="P86">
        <v>5600.2428091239999</v>
      </c>
      <c r="Q86" s="2">
        <f t="shared" si="4"/>
        <v>0.3062313537315195</v>
      </c>
    </row>
    <row r="87" spans="3:17">
      <c r="C87" s="1">
        <v>5.15776797698945</v>
      </c>
      <c r="D87" s="1">
        <v>2.32753919139345E-2</v>
      </c>
      <c r="E87" s="1">
        <f t="shared" si="6"/>
        <v>4.9078650764974946E-2</v>
      </c>
      <c r="H87" s="2"/>
      <c r="J87">
        <v>4.5290619757372399</v>
      </c>
      <c r="K87">
        <v>8.5048163327406001E-2</v>
      </c>
      <c r="L87">
        <f t="shared" si="5"/>
        <v>0.27747758927624583</v>
      </c>
      <c r="N87">
        <v>254.4</v>
      </c>
      <c r="O87">
        <f>'nm to eV'!$G$14/N87</f>
        <v>4.8735747021214229</v>
      </c>
      <c r="P87">
        <v>5913.7460565953998</v>
      </c>
      <c r="Q87" s="2">
        <f t="shared" si="4"/>
        <v>0.32337427541269775</v>
      </c>
    </row>
    <row r="88" spans="3:17">
      <c r="C88" s="1">
        <v>5.2106692233940501</v>
      </c>
      <c r="D88" s="1">
        <v>2.8442305537223999E-2</v>
      </c>
      <c r="E88" s="1">
        <f t="shared" si="6"/>
        <v>5.9973640210819697E-2</v>
      </c>
      <c r="H88" s="2"/>
      <c r="J88">
        <v>4.5592420554494204</v>
      </c>
      <c r="K88">
        <v>7.7994731987486104E-2</v>
      </c>
      <c r="L88">
        <f t="shared" si="5"/>
        <v>0.25446510966757901</v>
      </c>
      <c r="N88">
        <v>255.1</v>
      </c>
      <c r="O88">
        <f>'nm to eV'!$G$14/N88</f>
        <v>4.860201506153234</v>
      </c>
      <c r="P88">
        <v>6239.7652001388997</v>
      </c>
      <c r="Q88" s="2">
        <f t="shared" si="4"/>
        <v>0.34120158881187035</v>
      </c>
    </row>
    <row r="89" spans="3:17">
      <c r="C89" s="1">
        <v>5.2635704697986503</v>
      </c>
      <c r="D89" s="1">
        <v>3.61004096574567E-2</v>
      </c>
      <c r="E89" s="1">
        <f t="shared" si="6"/>
        <v>7.6121570996625421E-2</v>
      </c>
      <c r="H89" s="2"/>
      <c r="J89">
        <v>4.5987083135345799</v>
      </c>
      <c r="K89">
        <v>7.1338778848073894E-2</v>
      </c>
      <c r="L89">
        <f t="shared" si="5"/>
        <v>0.23274943987292493</v>
      </c>
      <c r="N89">
        <v>255.8</v>
      </c>
      <c r="O89">
        <f>'nm to eV'!$G$14/N89</f>
        <v>4.846901502031626</v>
      </c>
      <c r="P89">
        <v>6577.1169170714002</v>
      </c>
      <c r="Q89" s="2">
        <f t="shared" si="4"/>
        <v>0.35964858771548602</v>
      </c>
    </row>
    <row r="90" spans="3:17">
      <c r="C90" s="1">
        <v>5.3164717162032602</v>
      </c>
      <c r="D90" s="1">
        <v>4.6019038487878403E-2</v>
      </c>
      <c r="E90" s="1">
        <f t="shared" si="6"/>
        <v>9.7036059664987892E-2</v>
      </c>
      <c r="H90" s="2"/>
      <c r="J90">
        <v>4.6474607499927201</v>
      </c>
      <c r="K90">
        <v>6.6137398825891897E-2</v>
      </c>
      <c r="L90">
        <f t="shared" si="5"/>
        <v>0.21577945095136983</v>
      </c>
      <c r="N90">
        <v>256.5</v>
      </c>
      <c r="O90">
        <f>'nm to eV'!$G$14/N90</f>
        <v>4.8336740905251068</v>
      </c>
      <c r="P90">
        <v>6924.5400991633996</v>
      </c>
      <c r="Q90" s="2">
        <f t="shared" si="4"/>
        <v>0.37864631245635083</v>
      </c>
    </row>
    <row r="91" spans="3:17">
      <c r="C91" s="1">
        <v>5.3645637583892603</v>
      </c>
      <c r="D91" s="1">
        <v>5.7239647536867097E-2</v>
      </c>
      <c r="E91" s="1">
        <f t="shared" si="6"/>
        <v>0.12069591273736283</v>
      </c>
      <c r="H91" s="2"/>
      <c r="J91">
        <v>4.6985347310441101</v>
      </c>
      <c r="K91">
        <v>6.35712007247623E-2</v>
      </c>
      <c r="L91">
        <f t="shared" si="5"/>
        <v>0.20740698957362644</v>
      </c>
      <c r="N91">
        <v>257.2</v>
      </c>
      <c r="O91">
        <f>'nm to eV'!$G$14/N91</f>
        <v>4.8205186789256995</v>
      </c>
      <c r="P91">
        <v>7280.7020894363004</v>
      </c>
      <c r="Q91" s="2">
        <f t="shared" si="4"/>
        <v>0.39812189095292738</v>
      </c>
    </row>
    <row r="92" spans="3:17">
      <c r="C92" s="1">
        <v>5.3910143815915603</v>
      </c>
      <c r="D92" s="1">
        <v>6.4795233529653495E-2</v>
      </c>
      <c r="E92" s="1">
        <f t="shared" si="6"/>
        <v>0.13662767309765558</v>
      </c>
      <c r="H92" s="2"/>
      <c r="J92">
        <v>4.7496087120954904</v>
      </c>
      <c r="K92">
        <v>6.2798581941626505E-2</v>
      </c>
      <c r="L92">
        <f t="shared" si="5"/>
        <v>0.20488624851366066</v>
      </c>
      <c r="N92">
        <v>257.89999999999998</v>
      </c>
      <c r="O92">
        <f>'nm to eV'!$G$14/N92</f>
        <v>4.8074346809604114</v>
      </c>
      <c r="P92">
        <v>7644.2056010470997</v>
      </c>
      <c r="Q92" s="2">
        <f t="shared" si="4"/>
        <v>0.4179989170463993</v>
      </c>
    </row>
    <row r="93" spans="3:17">
      <c r="C93" s="1">
        <v>5.4456332009313702</v>
      </c>
      <c r="D93" s="1">
        <v>8.0454145224724605E-2</v>
      </c>
      <c r="E93" s="1">
        <f t="shared" si="6"/>
        <v>0.16964616152026646</v>
      </c>
      <c r="H93" s="2"/>
      <c r="J93">
        <v>4.8006826931468796</v>
      </c>
      <c r="K93">
        <v>6.2688207829750001E-2</v>
      </c>
      <c r="L93">
        <f t="shared" si="5"/>
        <v>0.20452614264795138</v>
      </c>
      <c r="N93">
        <v>258.60000000000002</v>
      </c>
      <c r="O93">
        <f>'nm to eV'!$G$14/N93</f>
        <v>4.7944215167041371</v>
      </c>
      <c r="P93">
        <v>8013.5962860431</v>
      </c>
      <c r="Q93" s="2">
        <f t="shared" si="4"/>
        <v>0.43819786437379787</v>
      </c>
    </row>
    <row r="94" spans="3:17">
      <c r="C94" s="1">
        <v>5.4799846596356598</v>
      </c>
      <c r="D94" s="1">
        <v>9.1690864265169203E-2</v>
      </c>
      <c r="E94" s="1">
        <f t="shared" si="6"/>
        <v>0.1933399842309364</v>
      </c>
      <c r="H94" s="2"/>
      <c r="J94">
        <v>4.8517566741982696</v>
      </c>
      <c r="K94">
        <v>6.2301898438182103E-2</v>
      </c>
      <c r="L94">
        <f t="shared" si="5"/>
        <v>0.20326577211796851</v>
      </c>
      <c r="N94">
        <v>259.3</v>
      </c>
      <c r="O94">
        <f>'nm to eV'!$G$14/N94</f>
        <v>4.7814786124939834</v>
      </c>
      <c r="P94">
        <v>8387.3709086958006</v>
      </c>
      <c r="Q94" s="2">
        <f t="shared" si="4"/>
        <v>0.45863653330060622</v>
      </c>
    </row>
    <row r="95" spans="3:17">
      <c r="C95" s="1">
        <v>5.51124448705656</v>
      </c>
      <c r="D95" s="1">
        <v>0.103277975619778</v>
      </c>
      <c r="E95" s="1">
        <f t="shared" si="6"/>
        <v>0.21777264657451928</v>
      </c>
      <c r="H95" s="2"/>
      <c r="J95">
        <v>4.9028306552496499</v>
      </c>
      <c r="K95">
        <v>6.1005002623632697E-2</v>
      </c>
      <c r="L95">
        <f t="shared" si="5"/>
        <v>0.19903452819588299</v>
      </c>
      <c r="N95">
        <v>260</v>
      </c>
      <c r="O95">
        <f>'nm to eV'!$G$14/N95</f>
        <v>4.7686054008449617</v>
      </c>
      <c r="P95">
        <v>8763.9860657605004</v>
      </c>
      <c r="Q95" s="2">
        <f t="shared" si="4"/>
        <v>0.47923052776024505</v>
      </c>
    </row>
    <row r="96" spans="3:17">
      <c r="C96" s="1">
        <v>5.5400997123681597</v>
      </c>
      <c r="D96" s="1">
        <v>0.114526777153814</v>
      </c>
      <c r="E96" s="1">
        <f t="shared" si="6"/>
        <v>0.24149194651390937</v>
      </c>
      <c r="H96" s="2"/>
      <c r="J96">
        <v>4.9539046363010399</v>
      </c>
      <c r="K96">
        <v>5.8383617466564897E-2</v>
      </c>
      <c r="L96">
        <f t="shared" si="5"/>
        <v>0.1904820138852851</v>
      </c>
      <c r="N96">
        <v>260.7</v>
      </c>
      <c r="O96">
        <f>'nm to eV'!$G$14/N96</f>
        <v>4.7558013203670502</v>
      </c>
      <c r="P96">
        <v>9141.8673846467009</v>
      </c>
      <c r="Q96" s="2">
        <f t="shared" si="4"/>
        <v>0.49989375822658155</v>
      </c>
    </row>
    <row r="97" spans="3:17">
      <c r="C97" s="1">
        <v>5.5665503355704704</v>
      </c>
      <c r="D97" s="1">
        <v>0.12599548007122299</v>
      </c>
      <c r="E97" s="1">
        <f t="shared" si="6"/>
        <v>0.26567493201602621</v>
      </c>
      <c r="H97" s="2"/>
      <c r="J97">
        <v>5.00497861735243</v>
      </c>
      <c r="K97">
        <v>5.4520523550885901E-2</v>
      </c>
      <c r="L97">
        <f t="shared" si="5"/>
        <v>0.17787830858545622</v>
      </c>
      <c r="N97">
        <v>261.39999999999998</v>
      </c>
      <c r="O97">
        <f>'nm to eV'!$G$14/N97</f>
        <v>4.7430658156835888</v>
      </c>
      <c r="P97">
        <v>9519.4191203762002</v>
      </c>
      <c r="Q97" s="2">
        <f t="shared" si="4"/>
        <v>0.52053896649286646</v>
      </c>
    </row>
    <row r="98" spans="3:17">
      <c r="C98" s="1">
        <v>5.59059635666347</v>
      </c>
      <c r="D98" s="1">
        <v>0.137159704150116</v>
      </c>
      <c r="E98" s="1">
        <f t="shared" si="6"/>
        <v>0.28921589135436854</v>
      </c>
      <c r="H98" s="2"/>
      <c r="J98">
        <v>5.0560525984038103</v>
      </c>
      <c r="K98">
        <v>4.9774436740194702E-2</v>
      </c>
      <c r="L98">
        <f t="shared" si="5"/>
        <v>0.1623937563599526</v>
      </c>
      <c r="N98">
        <v>262.10000000000002</v>
      </c>
      <c r="O98">
        <f>'nm to eV'!$G$14/N98</f>
        <v>4.7303983373509721</v>
      </c>
      <c r="P98">
        <v>9895.0340635704997</v>
      </c>
      <c r="Q98" s="2">
        <f t="shared" si="4"/>
        <v>0.54107826745831344</v>
      </c>
    </row>
    <row r="99" spans="3:17">
      <c r="C99" s="1">
        <v>5.6146423777564696</v>
      </c>
      <c r="D99" s="1">
        <v>0.14893288590604001</v>
      </c>
      <c r="E99" s="1">
        <f t="shared" si="6"/>
        <v>0.31404090302025783</v>
      </c>
      <c r="H99" s="2"/>
      <c r="J99">
        <v>5.1071265794552003</v>
      </c>
      <c r="K99">
        <v>4.4807601705750301E-2</v>
      </c>
      <c r="L99">
        <f t="shared" si="5"/>
        <v>0.14618899240302979</v>
      </c>
      <c r="N99">
        <v>262.8</v>
      </c>
      <c r="O99">
        <f>'nm to eV'!$G$14/N99</f>
        <v>4.7177983417796421</v>
      </c>
      <c r="P99">
        <v>10267.103664696901</v>
      </c>
      <c r="Q99" s="2">
        <f t="shared" si="4"/>
        <v>0.56142370274009312</v>
      </c>
    </row>
    <row r="100" spans="3:17">
      <c r="C100" s="1">
        <v>5.63868839884947</v>
      </c>
      <c r="D100" s="1">
        <v>0.16141651828516601</v>
      </c>
      <c r="E100" s="1">
        <f t="shared" si="6"/>
        <v>0.34036397573495009</v>
      </c>
      <c r="H100" s="2"/>
      <c r="J100">
        <v>5.1582005605065797</v>
      </c>
      <c r="K100">
        <v>4.0558198398503498E-2</v>
      </c>
      <c r="L100">
        <f t="shared" si="5"/>
        <v>0.13232491657321832</v>
      </c>
      <c r="N100">
        <v>263.5</v>
      </c>
      <c r="O100">
        <f>'nm to eV'!$G$14/N100</f>
        <v>4.7052652911563184</v>
      </c>
      <c r="P100">
        <v>10634.0282745528</v>
      </c>
      <c r="Q100" s="2">
        <f t="shared" si="4"/>
        <v>0.58148780064144068</v>
      </c>
    </row>
    <row r="101" spans="3:17">
      <c r="C101" s="1">
        <v>5.66032981783317</v>
      </c>
      <c r="D101" s="1">
        <v>0.17313895356800399</v>
      </c>
      <c r="E101" s="1">
        <f t="shared" si="6"/>
        <v>0.36508198304021022</v>
      </c>
      <c r="H101" s="2"/>
      <c r="J101">
        <v>5.2092745415579698</v>
      </c>
      <c r="K101">
        <v>3.7743658545651697E-2</v>
      </c>
      <c r="L101">
        <f t="shared" si="5"/>
        <v>0.12314221699762883</v>
      </c>
      <c r="N101">
        <v>264.2</v>
      </c>
      <c r="O101">
        <f>'nm to eV'!$G$14/N101</f>
        <v>4.692798653367487</v>
      </c>
      <c r="P101">
        <v>10994.227397537899</v>
      </c>
      <c r="Q101" s="2">
        <f t="shared" si="4"/>
        <v>0.60118413681902994</v>
      </c>
    </row>
    <row r="102" spans="3:17">
      <c r="C102" s="1">
        <v>5.6795666347075704</v>
      </c>
      <c r="D102" s="1">
        <v>0.18417631146418301</v>
      </c>
      <c r="E102" s="1">
        <f t="shared" si="6"/>
        <v>0.38835543147698198</v>
      </c>
      <c r="H102" s="2"/>
      <c r="J102">
        <v>5.2603485226093598</v>
      </c>
      <c r="K102">
        <v>3.7357349154083702E-2</v>
      </c>
      <c r="L102">
        <f t="shared" si="5"/>
        <v>0.12188184646764562</v>
      </c>
      <c r="N102">
        <v>264.89999999999998</v>
      </c>
      <c r="O102">
        <f>'nm to eV'!$G$14/N102</f>
        <v>4.6803979019240849</v>
      </c>
      <c r="P102">
        <v>11346.1498526995</v>
      </c>
      <c r="Q102" s="2">
        <f t="shared" si="4"/>
        <v>0.62042788990721343</v>
      </c>
    </row>
    <row r="103" spans="3:17">
      <c r="C103" s="1">
        <v>5.6988034515819699</v>
      </c>
      <c r="D103" s="1">
        <v>0.19584800027393501</v>
      </c>
      <c r="E103" s="1">
        <f t="shared" si="6"/>
        <v>0.41296643442161307</v>
      </c>
      <c r="H103" s="2"/>
      <c r="J103">
        <v>5.3114225036607401</v>
      </c>
      <c r="K103">
        <v>4.0392637230688602E-2</v>
      </c>
      <c r="L103">
        <f t="shared" si="5"/>
        <v>0.13178475777465395</v>
      </c>
      <c r="N103">
        <v>265.60000000000002</v>
      </c>
      <c r="O103">
        <f>'nm to eV'!$G$14/N103</f>
        <v>4.6680625158873861</v>
      </c>
      <c r="P103">
        <v>11688.283737809101</v>
      </c>
      <c r="Q103" s="2">
        <f t="shared" si="4"/>
        <v>0.6391363863716597</v>
      </c>
    </row>
    <row r="104" spans="3:17">
      <c r="C104" s="1">
        <v>5.7180402684563703</v>
      </c>
      <c r="D104" s="1">
        <v>0.207392822900972</v>
      </c>
      <c r="E104" s="1">
        <f t="shared" si="6"/>
        <v>0.43730992646467137</v>
      </c>
      <c r="H104" s="2"/>
      <c r="J104">
        <v>5.3555318509323904</v>
      </c>
      <c r="K104">
        <v>4.6070005610338201E-2</v>
      </c>
      <c r="L104">
        <f t="shared" si="5"/>
        <v>0.15030770324208084</v>
      </c>
      <c r="N104">
        <v>266.3</v>
      </c>
      <c r="O104">
        <f>'nm to eV'!$G$14/N104</f>
        <v>4.6557919797960565</v>
      </c>
      <c r="P104">
        <v>12019.1660937985</v>
      </c>
      <c r="Q104" s="2">
        <f t="shared" si="4"/>
        <v>0.65722962897810977</v>
      </c>
    </row>
    <row r="105" spans="3:17">
      <c r="C105" s="1">
        <v>5.7372770853307697</v>
      </c>
      <c r="D105" s="1">
        <v>0.22033317353787099</v>
      </c>
      <c r="E105" s="1">
        <f t="shared" si="6"/>
        <v>0.46459603842502334</v>
      </c>
      <c r="H105" s="2"/>
      <c r="J105">
        <v>5.3880334752378198</v>
      </c>
      <c r="K105">
        <v>5.2621169042343797E-2</v>
      </c>
      <c r="L105">
        <f t="shared" si="5"/>
        <v>0.17168148681304057</v>
      </c>
      <c r="N105">
        <v>267</v>
      </c>
      <c r="O105">
        <f>'nm to eV'!$G$14/N105</f>
        <v>4.6435857835943439</v>
      </c>
      <c r="P105">
        <v>12337.392170655299</v>
      </c>
      <c r="Q105" s="2">
        <f t="shared" si="4"/>
        <v>0.6746308034682158</v>
      </c>
    </row>
    <row r="106" spans="3:17">
      <c r="C106" s="1">
        <v>5.7565139022051701</v>
      </c>
      <c r="D106" s="1">
        <v>0.23251232707848199</v>
      </c>
      <c r="E106" s="1">
        <f t="shared" si="6"/>
        <v>0.49027708497594319</v>
      </c>
      <c r="H106" s="2"/>
      <c r="J106">
        <v>5.4135704657635202</v>
      </c>
      <c r="K106">
        <v>5.8985156376292001E-2</v>
      </c>
      <c r="L106">
        <f t="shared" si="5"/>
        <v>0.19244459085340115</v>
      </c>
      <c r="N106">
        <v>267.7</v>
      </c>
      <c r="O106">
        <f>'nm to eV'!$G$14/N106</f>
        <v>4.6314434225614116</v>
      </c>
      <c r="P106">
        <v>12641.6242012284</v>
      </c>
      <c r="Q106" s="2">
        <f t="shared" si="4"/>
        <v>0.6912667583270129</v>
      </c>
    </row>
    <row r="107" spans="3:17">
      <c r="C107" s="1">
        <v>5.7757507190795696</v>
      </c>
      <c r="D107" s="1">
        <v>0.24545267771538101</v>
      </c>
      <c r="E107" s="1">
        <f t="shared" si="6"/>
        <v>0.51756319693629516</v>
      </c>
      <c r="H107" s="2"/>
      <c r="J107">
        <v>5.43678591169596</v>
      </c>
      <c r="K107">
        <v>6.5844907429419106E-2</v>
      </c>
      <c r="L107">
        <f t="shared" si="5"/>
        <v>0.21482517040724008</v>
      </c>
      <c r="N107">
        <v>268.39999999999998</v>
      </c>
      <c r="O107">
        <f>'nm to eV'!$G$14/N107</f>
        <v>4.6193643972417657</v>
      </c>
      <c r="P107">
        <v>12930.599596181501</v>
      </c>
      <c r="Q107" s="2">
        <f t="shared" si="4"/>
        <v>0.70706845289772213</v>
      </c>
    </row>
    <row r="108" spans="3:17">
      <c r="C108" s="1">
        <v>5.79498753595397</v>
      </c>
      <c r="D108" s="1">
        <v>0.25851989453499502</v>
      </c>
      <c r="E108" s="1">
        <f t="shared" si="6"/>
        <v>0.54511681979821991</v>
      </c>
      <c r="H108" s="2"/>
      <c r="J108">
        <v>5.4576798130351696</v>
      </c>
      <c r="K108">
        <v>7.2932305088291502E-2</v>
      </c>
      <c r="L108">
        <f t="shared" si="5"/>
        <v>0.23794846830910441</v>
      </c>
      <c r="N108">
        <v>269.10000000000002</v>
      </c>
      <c r="O108">
        <f>'nm to eV'!$G$14/N108</f>
        <v>4.607348213376774</v>
      </c>
      <c r="P108">
        <v>13203.1384813767</v>
      </c>
      <c r="Q108" s="2">
        <f t="shared" si="4"/>
        <v>0.72197136953944896</v>
      </c>
    </row>
    <row r="109" spans="3:17">
      <c r="C109" s="1">
        <v>5.8118197507190796</v>
      </c>
      <c r="D109" s="1">
        <v>0.27031844952746198</v>
      </c>
      <c r="E109" s="1">
        <f t="shared" si="6"/>
        <v>0.56999533364442356</v>
      </c>
      <c r="H109" s="2"/>
      <c r="J109">
        <v>5.4762521697811302</v>
      </c>
      <c r="K109">
        <v>7.9989349866397802E-2</v>
      </c>
      <c r="L109">
        <f t="shared" si="5"/>
        <v>0.26097273709789848</v>
      </c>
      <c r="N109">
        <v>269.8</v>
      </c>
      <c r="O109">
        <f>'nm to eV'!$G$14/N109</f>
        <v>4.5953943818372496</v>
      </c>
      <c r="P109">
        <v>13458.1505080879</v>
      </c>
      <c r="Q109" s="2">
        <f t="shared" si="4"/>
        <v>0.73591588602190572</v>
      </c>
    </row>
    <row r="110" spans="3:17">
      <c r="C110" s="1">
        <v>5.8286519654841804</v>
      </c>
      <c r="D110" s="1">
        <v>0.28224387070264301</v>
      </c>
      <c r="E110" s="1">
        <f t="shared" si="6"/>
        <v>0.59514135839219806</v>
      </c>
      <c r="H110" s="2"/>
      <c r="J110">
        <v>5.4948245265270899</v>
      </c>
      <c r="K110">
        <v>8.7349923452164704E-2</v>
      </c>
      <c r="L110">
        <f t="shared" si="5"/>
        <v>0.28498729701739378</v>
      </c>
      <c r="N110">
        <v>270.5</v>
      </c>
      <c r="O110">
        <f>'nm to eV'!$G$14/N110</f>
        <v>4.583502418557079</v>
      </c>
      <c r="P110">
        <v>13694.640876436701</v>
      </c>
      <c r="Q110" s="2">
        <f t="shared" si="4"/>
        <v>0.74884760489772473</v>
      </c>
    </row>
    <row r="111" spans="3:17">
      <c r="C111" s="1">
        <v>5.8478887823585799</v>
      </c>
      <c r="D111" s="1">
        <v>0.29607228461854501</v>
      </c>
      <c r="E111" s="1">
        <f t="shared" si="6"/>
        <v>0.62430004666355476</v>
      </c>
      <c r="H111" s="2"/>
      <c r="J111">
        <v>5.5110753386797997</v>
      </c>
      <c r="K111">
        <v>9.4558732634101306E-2</v>
      </c>
      <c r="L111">
        <f t="shared" si="5"/>
        <v>0.30850671137153846</v>
      </c>
      <c r="N111">
        <v>271.2</v>
      </c>
      <c r="O111">
        <f>'nm to eV'!$G$14/N111</f>
        <v>4.5716718444678834</v>
      </c>
      <c r="P111">
        <v>13911.715523089</v>
      </c>
      <c r="Q111" s="2">
        <f t="shared" si="4"/>
        <v>0.7607176371750437</v>
      </c>
    </row>
    <row r="112" spans="3:17">
      <c r="C112" s="1">
        <v>5.8671255992329803</v>
      </c>
      <c r="D112" s="1">
        <v>0.30952009998630298</v>
      </c>
      <c r="E112" s="1">
        <f t="shared" si="6"/>
        <v>0.65265620223019549</v>
      </c>
      <c r="H112" s="2"/>
      <c r="J112">
        <v>5.5250046062392704</v>
      </c>
      <c r="K112">
        <v>0.100932837594971</v>
      </c>
      <c r="L112">
        <f t="shared" si="5"/>
        <v>0.32930282511625403</v>
      </c>
      <c r="N112">
        <v>271.89999999999998</v>
      </c>
      <c r="O112">
        <f>'nm to eV'!$G$14/N112</f>
        <v>4.559902185434682</v>
      </c>
      <c r="P112">
        <v>14108.585435357199</v>
      </c>
      <c r="Q112" s="2">
        <f t="shared" si="4"/>
        <v>0.77148283822037589</v>
      </c>
    </row>
    <row r="113" spans="3:17">
      <c r="C113" s="1">
        <v>5.8863624161073798</v>
      </c>
      <c r="D113" s="1">
        <v>0.323475380084919</v>
      </c>
      <c r="E113" s="1">
        <f t="shared" si="6"/>
        <v>0.68208240140312282</v>
      </c>
      <c r="H113" s="2"/>
      <c r="J113">
        <v>5.5389338737987401</v>
      </c>
      <c r="K113">
        <v>0.10761047136350201</v>
      </c>
      <c r="L113">
        <f t="shared" si="5"/>
        <v>0.35108922999167308</v>
      </c>
      <c r="N113">
        <v>272.60000000000002</v>
      </c>
      <c r="O113">
        <f>'nm to eV'!$G$14/N113</f>
        <v>4.5481929721925525</v>
      </c>
      <c r="P113">
        <v>14284.5700651966</v>
      </c>
      <c r="Q113" s="2">
        <f t="shared" si="4"/>
        <v>0.78110599444207729</v>
      </c>
    </row>
    <row r="114" spans="3:17">
      <c r="C114" s="1">
        <v>5.9055992329817801</v>
      </c>
      <c r="D114" s="1">
        <v>0.33692319545267702</v>
      </c>
      <c r="E114" s="1">
        <f t="shared" si="6"/>
        <v>0.71043855696976366</v>
      </c>
      <c r="H114" s="2"/>
      <c r="J114">
        <v>5.5528631413582099</v>
      </c>
      <c r="K114">
        <v>0.114591633939693</v>
      </c>
      <c r="L114">
        <f t="shared" si="5"/>
        <v>0.37386592599779139</v>
      </c>
      <c r="N114">
        <v>273.3</v>
      </c>
      <c r="O114">
        <f>'nm to eV'!$G$14/N114</f>
        <v>4.5365437402842659</v>
      </c>
      <c r="P114">
        <v>14439.0998279709</v>
      </c>
      <c r="Q114" s="2">
        <f t="shared" si="4"/>
        <v>0.78955595992733929</v>
      </c>
    </row>
    <row r="115" spans="3:17">
      <c r="C115" s="1">
        <v>5.9248360498561796</v>
      </c>
      <c r="D115" s="1">
        <v>0.35037101082043498</v>
      </c>
      <c r="E115" s="1">
        <f t="shared" si="6"/>
        <v>0.73879471253640427</v>
      </c>
      <c r="H115" s="2"/>
      <c r="J115">
        <v>5.5667924089176699</v>
      </c>
      <c r="K115">
        <v>0.121876325323545</v>
      </c>
      <c r="L115">
        <f t="shared" si="5"/>
        <v>0.39763291313461219</v>
      </c>
      <c r="N115">
        <v>274</v>
      </c>
      <c r="O115">
        <f>'nm to eV'!$G$14/N115</f>
        <v>4.5249540299988684</v>
      </c>
      <c r="P115">
        <v>14571.7176820936</v>
      </c>
      <c r="Q115" s="2">
        <f t="shared" si="4"/>
        <v>0.79680774281982358</v>
      </c>
    </row>
    <row r="116" spans="3:17">
      <c r="C116" s="1">
        <v>5.94407286673058</v>
      </c>
      <c r="D116" s="1">
        <v>0.36369196000547799</v>
      </c>
      <c r="E116" s="1">
        <f t="shared" si="6"/>
        <v>0.76688335720147227</v>
      </c>
      <c r="H116" s="2"/>
      <c r="J116">
        <v>5.5807216764771397</v>
      </c>
      <c r="K116">
        <v>0.12916101670739699</v>
      </c>
      <c r="L116">
        <f t="shared" si="5"/>
        <v>0.42139990027143293</v>
      </c>
      <c r="N116">
        <v>274.7</v>
      </c>
      <c r="O116">
        <f>'nm to eV'!$G$14/N116</f>
        <v>4.5134233863112119</v>
      </c>
      <c r="P116">
        <v>14682.079796558</v>
      </c>
      <c r="Q116" s="2">
        <f t="shared" si="4"/>
        <v>0.80284254182140347</v>
      </c>
    </row>
    <row r="117" spans="3:17">
      <c r="C117" s="1">
        <v>5.9633096836049804</v>
      </c>
      <c r="D117" s="1">
        <v>0.37688604300780698</v>
      </c>
      <c r="E117" s="1">
        <f t="shared" si="6"/>
        <v>0.79470449096496965</v>
      </c>
      <c r="H117" s="2"/>
      <c r="J117">
        <v>5.5946509440366103</v>
      </c>
      <c r="K117">
        <v>0.13644570809124801</v>
      </c>
      <c r="L117">
        <f t="shared" si="5"/>
        <v>0.4451668874082505</v>
      </c>
      <c r="N117">
        <v>275.39999999999998</v>
      </c>
      <c r="O117">
        <f>'nm to eV'!$G$14/N117</f>
        <v>4.5019513588224038</v>
      </c>
      <c r="P117">
        <v>14769.9553237746</v>
      </c>
      <c r="Q117" s="2">
        <f t="shared" si="4"/>
        <v>0.80764773377050392</v>
      </c>
    </row>
    <row r="118" spans="3:17">
      <c r="C118" s="1">
        <v>5.9825465004793799</v>
      </c>
      <c r="D118" s="1">
        <v>0.38906519654841798</v>
      </c>
      <c r="E118" s="1">
        <f t="shared" si="6"/>
        <v>0.8203855375158895</v>
      </c>
      <c r="H118" s="2"/>
      <c r="J118">
        <v>5.6085802115960801</v>
      </c>
      <c r="K118">
        <v>0.14403392828276099</v>
      </c>
      <c r="L118">
        <f t="shared" si="5"/>
        <v>0.46992416567577372</v>
      </c>
      <c r="N118">
        <v>276.10000000000002</v>
      </c>
      <c r="O118">
        <f>'nm to eV'!$G$14/N118</f>
        <v>4.4905375017011586</v>
      </c>
      <c r="P118">
        <v>14835.225304908899</v>
      </c>
      <c r="Q118" s="2">
        <f t="shared" si="4"/>
        <v>0.81121681378400312</v>
      </c>
    </row>
    <row r="119" spans="3:17">
      <c r="C119" s="1">
        <v>6.0017833173537802</v>
      </c>
      <c r="D119" s="1">
        <v>0.40137121627174299</v>
      </c>
      <c r="E119" s="1">
        <f t="shared" si="6"/>
        <v>0.84633409496837997</v>
      </c>
      <c r="H119" s="2"/>
      <c r="J119">
        <v>5.6225094791555499</v>
      </c>
      <c r="K119">
        <v>0.15162214847427299</v>
      </c>
      <c r="L119">
        <f t="shared" si="5"/>
        <v>0.49468144394329377</v>
      </c>
      <c r="N119">
        <v>276.8</v>
      </c>
      <c r="O119">
        <f>'nm to eV'!$G$14/N119</f>
        <v>4.4791813736260471</v>
      </c>
      <c r="P119">
        <v>14877.880743920299</v>
      </c>
      <c r="Q119" s="2">
        <f t="shared" si="4"/>
        <v>0.81354928994221387</v>
      </c>
    </row>
    <row r="120" spans="3:17">
      <c r="C120" s="1">
        <v>6.0210201342281797</v>
      </c>
      <c r="D120" s="1">
        <v>0.41304290508149499</v>
      </c>
      <c r="E120" s="1">
        <f t="shared" si="6"/>
        <v>0.87094509791301111</v>
      </c>
      <c r="H120" s="2"/>
      <c r="J120">
        <v>5.6364387467150197</v>
      </c>
      <c r="K120">
        <v>0.15910919239656501</v>
      </c>
      <c r="L120">
        <f t="shared" si="5"/>
        <v>0.51910862516724743</v>
      </c>
      <c r="N120">
        <v>277.5</v>
      </c>
      <c r="O120">
        <f>'nm to eV'!$G$14/N120</f>
        <v>4.4678825377286122</v>
      </c>
      <c r="P120">
        <v>14898.0198946446</v>
      </c>
      <c r="Q120" s="2">
        <f t="shared" si="4"/>
        <v>0.81465053494167317</v>
      </c>
    </row>
    <row r="121" spans="3:17">
      <c r="C121" s="1">
        <v>6.0426615532118797</v>
      </c>
      <c r="D121" s="1">
        <v>0.42560265717024998</v>
      </c>
      <c r="E121" s="1">
        <f t="shared" si="6"/>
        <v>0.89742867716864694</v>
      </c>
      <c r="H121" s="2"/>
      <c r="J121">
        <v>5.6503680142744903</v>
      </c>
      <c r="K121">
        <v>0.16649506004963699</v>
      </c>
      <c r="L121">
        <f t="shared" si="5"/>
        <v>0.54320570934763457</v>
      </c>
      <c r="N121">
        <v>278.2</v>
      </c>
      <c r="O121">
        <f>'nm to eV'!$G$14/N121</f>
        <v>4.4566405615373474</v>
      </c>
      <c r="P121">
        <v>14895.844812461901</v>
      </c>
      <c r="Q121" s="2">
        <f t="shared" si="4"/>
        <v>0.81453159753413795</v>
      </c>
    </row>
    <row r="122" spans="3:17">
      <c r="C122" s="1">
        <v>6.0667075743048899</v>
      </c>
      <c r="D122" s="1">
        <v>0.43849226133406299</v>
      </c>
      <c r="E122" s="1">
        <f t="shared" si="6"/>
        <v>0.9246077847683698</v>
      </c>
      <c r="H122" s="2"/>
      <c r="J122">
        <v>5.6642972818339601</v>
      </c>
      <c r="K122">
        <v>0.174083280241149</v>
      </c>
      <c r="L122">
        <f t="shared" si="5"/>
        <v>0.56796298761515462</v>
      </c>
      <c r="N122">
        <v>278.89999999999998</v>
      </c>
      <c r="O122">
        <f>'nm to eV'!$G$14/N122</f>
        <v>4.4454550169225167</v>
      </c>
      <c r="P122">
        <v>14871.657228271601</v>
      </c>
      <c r="Q122" s="2">
        <f t="shared" si="4"/>
        <v>0.81320897690811378</v>
      </c>
    </row>
    <row r="123" spans="3:17">
      <c r="C123" s="1">
        <v>6.0907535953978904</v>
      </c>
      <c r="D123" s="1">
        <v>0.45046842898233103</v>
      </c>
      <c r="E123" s="1">
        <f t="shared" si="6"/>
        <v>0.94986081387677546</v>
      </c>
      <c r="H123" s="2"/>
      <c r="J123">
        <v>5.6782265493934299</v>
      </c>
      <c r="K123">
        <v>0.18136797162500101</v>
      </c>
      <c r="L123">
        <f t="shared" si="5"/>
        <v>0.59172997475197542</v>
      </c>
      <c r="N123">
        <v>279.60000000000002</v>
      </c>
      <c r="O123">
        <f>'nm to eV'!$G$14/N123</f>
        <v>4.4343254800418093</v>
      </c>
      <c r="P123">
        <v>14825.853807641301</v>
      </c>
      <c r="Q123" s="2">
        <f t="shared" si="4"/>
        <v>0.81070436345058672</v>
      </c>
    </row>
    <row r="124" spans="3:17">
      <c r="C124" s="1">
        <v>6.1172042186001896</v>
      </c>
      <c r="D124" s="1">
        <v>0.46256300506779902</v>
      </c>
      <c r="E124" s="1">
        <f t="shared" si="6"/>
        <v>0.9753635198266476</v>
      </c>
      <c r="H124" s="2"/>
      <c r="J124">
        <v>5.6921558169528996</v>
      </c>
      <c r="K124">
        <v>0.188652663008852</v>
      </c>
      <c r="L124">
        <f t="shared" si="5"/>
        <v>0.61549696188879299</v>
      </c>
      <c r="N124">
        <v>280.3</v>
      </c>
      <c r="O124">
        <f>'nm to eV'!$G$14/N124</f>
        <v>4.423251531286799</v>
      </c>
      <c r="P124">
        <v>14758.9208620637</v>
      </c>
      <c r="Q124" s="2">
        <f t="shared" si="4"/>
        <v>0.8070443495490337</v>
      </c>
    </row>
    <row r="125" spans="3:17">
      <c r="C125" s="1">
        <v>6.1484640460210898</v>
      </c>
      <c r="D125" s="1">
        <v>0.47424677637114299</v>
      </c>
      <c r="E125" s="1">
        <f t="shared" si="6"/>
        <v>1</v>
      </c>
      <c r="H125" s="2"/>
      <c r="J125">
        <v>5.7060850845123596</v>
      </c>
      <c r="K125">
        <v>0.19543147304660299</v>
      </c>
      <c r="L125">
        <f t="shared" si="5"/>
        <v>0.63761346380777839</v>
      </c>
      <c r="N125">
        <v>281</v>
      </c>
      <c r="O125">
        <f>'nm to eV'!$G$14/N125</f>
        <v>4.412232755230213</v>
      </c>
      <c r="P125">
        <v>14671.428582265</v>
      </c>
      <c r="Q125" s="2">
        <f t="shared" si="4"/>
        <v>0.8022601142583492</v>
      </c>
    </row>
    <row r="126" spans="3:17">
      <c r="C126" s="1"/>
      <c r="D126" s="1"/>
      <c r="E126" s="1"/>
      <c r="H126" s="2"/>
      <c r="J126">
        <v>5.7223358966650801</v>
      </c>
      <c r="K126">
        <v>0.202994399170811</v>
      </c>
      <c r="L126">
        <f t="shared" si="5"/>
        <v>0.66228821781441005</v>
      </c>
      <c r="N126">
        <v>281.7</v>
      </c>
      <c r="O126">
        <f>'nm to eV'!$G$14/N126</f>
        <v>4.401268740573979</v>
      </c>
      <c r="P126">
        <v>14564.0248654632</v>
      </c>
      <c r="Q126" s="2">
        <f t="shared" si="4"/>
        <v>0.79638708576422279</v>
      </c>
    </row>
    <row r="127" spans="3:17">
      <c r="C127" s="1"/>
      <c r="D127" s="1"/>
      <c r="E127" s="1"/>
      <c r="H127" s="2"/>
      <c r="J127">
        <v>5.7409082534110398</v>
      </c>
      <c r="K127">
        <v>0.21103791257381399</v>
      </c>
      <c r="L127">
        <f t="shared" si="5"/>
        <v>0.68853093277798216</v>
      </c>
      <c r="N127">
        <v>282.39999999999998</v>
      </c>
      <c r="O127">
        <f>'nm to eV'!$G$14/N127</f>
        <v>4.3903590800980528</v>
      </c>
      <c r="P127">
        <v>14437.4288094228</v>
      </c>
      <c r="Q127" s="2">
        <f t="shared" si="4"/>
        <v>0.78946458562634259</v>
      </c>
    </row>
    <row r="128" spans="3:17">
      <c r="C128" s="1"/>
      <c r="D128" s="1"/>
      <c r="E128" s="1"/>
      <c r="H128" s="2"/>
      <c r="J128">
        <v>5.7594806101569898</v>
      </c>
      <c r="K128">
        <v>0.21824672175574999</v>
      </c>
      <c r="L128">
        <f t="shared" si="5"/>
        <v>0.71205034713212489</v>
      </c>
      <c r="N128">
        <v>283.10000000000002</v>
      </c>
      <c r="O128">
        <f>'nm to eV'!$G$14/N128</f>
        <v>4.3795033706099957</v>
      </c>
      <c r="P128">
        <v>14292.423946127699</v>
      </c>
      <c r="Q128" s="2">
        <f t="shared" si="4"/>
        <v>0.78153545878345521</v>
      </c>
    </row>
    <row r="129" spans="3:17">
      <c r="C129" s="1"/>
      <c r="D129" s="1"/>
      <c r="E129" s="1"/>
      <c r="H129" s="2"/>
      <c r="J129">
        <v>5.7803745114962002</v>
      </c>
      <c r="K129">
        <v>0.22531894297423999</v>
      </c>
      <c r="L129">
        <f t="shared" si="5"/>
        <v>0.73512413047745628</v>
      </c>
      <c r="N129">
        <v>283.8</v>
      </c>
      <c r="O129">
        <f>'nm to eV'!$G$14/N129</f>
        <v>4.3687012128953135</v>
      </c>
      <c r="P129">
        <v>14129.851286973601</v>
      </c>
      <c r="Q129" s="2">
        <f t="shared" si="4"/>
        <v>0.77264569325197108</v>
      </c>
    </row>
    <row r="130" spans="3:17">
      <c r="C130" s="1"/>
      <c r="D130" s="1"/>
      <c r="E130" s="1"/>
      <c r="H130" s="2"/>
      <c r="J130">
        <v>5.8082330466151397</v>
      </c>
      <c r="K130">
        <v>0.232620978861386</v>
      </c>
      <c r="L130">
        <f t="shared" si="5"/>
        <v>0.7589477056788857</v>
      </c>
      <c r="N130">
        <v>284.5</v>
      </c>
      <c r="O130">
        <f>'nm to eV'!$G$14/N130</f>
        <v>4.3579522116685059</v>
      </c>
      <c r="P130">
        <v>13950.6022496203</v>
      </c>
      <c r="Q130" s="2">
        <f t="shared" si="4"/>
        <v>0.76284403335352113</v>
      </c>
    </row>
    <row r="131" spans="3:17">
      <c r="C131" s="1"/>
      <c r="D131" s="1"/>
      <c r="E131" s="1"/>
      <c r="H131" s="2"/>
      <c r="J131">
        <v>5.8500208492935402</v>
      </c>
      <c r="K131">
        <v>0.23840379393720401</v>
      </c>
      <c r="L131">
        <f t="shared" si="5"/>
        <v>0.77781468085730487</v>
      </c>
      <c r="N131">
        <v>285.2</v>
      </c>
      <c r="O131">
        <f>'nm to eV'!$G$14/N131</f>
        <v>4.3472559755248597</v>
      </c>
      <c r="P131">
        <v>13755.611534136</v>
      </c>
      <c r="Q131" s="2">
        <f t="shared" si="4"/>
        <v>0.75218159016970942</v>
      </c>
    </row>
    <row r="132" spans="3:17">
      <c r="C132" s="1"/>
      <c r="D132" s="1"/>
      <c r="E132" s="1"/>
      <c r="H132" s="2"/>
      <c r="J132">
        <v>5.9010948303449302</v>
      </c>
      <c r="K132">
        <v>0.23736903663836101</v>
      </c>
      <c r="L132">
        <f t="shared" si="5"/>
        <v>0.77443868836627794</v>
      </c>
      <c r="N132">
        <v>285.89999999999998</v>
      </c>
      <c r="O132">
        <f>'nm to eV'!$G$14/N132</f>
        <v>4.336612116892935</v>
      </c>
      <c r="P132">
        <v>13545.850012883</v>
      </c>
      <c r="Q132" s="2">
        <f t="shared" si="4"/>
        <v>0.74071145274826844</v>
      </c>
    </row>
    <row r="133" spans="3:17">
      <c r="C133" s="1"/>
      <c r="D133" s="1"/>
      <c r="E133" s="1"/>
      <c r="H133" s="2"/>
      <c r="J133">
        <v>5.9405610884300897</v>
      </c>
      <c r="K133">
        <v>0.23043846219677999</v>
      </c>
      <c r="L133">
        <f t="shared" si="5"/>
        <v>0.75182704088194274</v>
      </c>
      <c r="N133">
        <v>286.60000000000002</v>
      </c>
      <c r="O133">
        <f>'nm to eV'!$G$14/N133</f>
        <v>4.3260202519877522</v>
      </c>
      <c r="P133">
        <v>13322.317694838701</v>
      </c>
      <c r="Q133" s="2">
        <f t="shared" ref="Q133:Q196" si="7">P133/LARGE($P$5:$P$295,1)</f>
        <v>0.72848830337947212</v>
      </c>
    </row>
    <row r="134" spans="3:17">
      <c r="C134" s="1"/>
      <c r="D134" s="1"/>
      <c r="E134" s="1"/>
      <c r="H134" s="2"/>
      <c r="J134">
        <v>5.96609807895579</v>
      </c>
      <c r="K134">
        <v>0.22276930098989101</v>
      </c>
      <c r="L134">
        <f t="shared" ref="L134:L175" si="8">K134/LARGE($K$5:$K$1000,1)</f>
        <v>0.72680568497956644</v>
      </c>
      <c r="N134">
        <v>287.3</v>
      </c>
      <c r="O134">
        <f>'nm to eV'!$G$14/N134</f>
        <v>4.315480000764671</v>
      </c>
      <c r="P134">
        <v>13086.036820797701</v>
      </c>
      <c r="Q134" s="2">
        <f t="shared" si="7"/>
        <v>0.71556804002936203</v>
      </c>
    </row>
    <row r="135" spans="3:17">
      <c r="C135" s="1"/>
      <c r="D135" s="1"/>
      <c r="E135" s="1"/>
      <c r="H135" s="2"/>
      <c r="J135">
        <v>5.9869919802949898</v>
      </c>
      <c r="K135">
        <v>0.21536319808297499</v>
      </c>
      <c r="L135">
        <f t="shared" si="8"/>
        <v>0.70264258139046587</v>
      </c>
      <c r="N135">
        <v>288</v>
      </c>
      <c r="O135">
        <f>'nm to eV'!$G$14/N135</f>
        <v>4.3049909868739231</v>
      </c>
      <c r="P135">
        <v>12838.045141259699</v>
      </c>
      <c r="Q135" s="2">
        <f t="shared" si="7"/>
        <v>0.70200740876256273</v>
      </c>
    </row>
    <row r="136" spans="3:17">
      <c r="C136" s="1"/>
      <c r="D136" s="1"/>
      <c r="E136" s="1"/>
      <c r="H136" s="2"/>
      <c r="J136">
        <v>6.0055643370409504</v>
      </c>
      <c r="K136">
        <v>0.20777497789146299</v>
      </c>
      <c r="L136">
        <f t="shared" si="8"/>
        <v>0.67788530312294581</v>
      </c>
      <c r="N136">
        <v>288.7</v>
      </c>
      <c r="O136">
        <f>'nm to eV'!$G$14/N136</f>
        <v>4.2945528376158295</v>
      </c>
      <c r="P136">
        <v>12579.389423865199</v>
      </c>
      <c r="Q136" s="2">
        <f t="shared" si="7"/>
        <v>0.68786364871718264</v>
      </c>
    </row>
    <row r="137" spans="3:17">
      <c r="C137" s="1"/>
      <c r="D137" s="1"/>
      <c r="E137" s="1"/>
      <c r="H137" s="2"/>
      <c r="J137">
        <v>6.0218151491936602</v>
      </c>
      <c r="K137">
        <v>0.20038911023839101</v>
      </c>
      <c r="L137">
        <f t="shared" si="8"/>
        <v>0.65378821894255867</v>
      </c>
      <c r="N137">
        <v>289.39999999999998</v>
      </c>
      <c r="O137">
        <f>'nm to eV'!$G$14/N137</f>
        <v>4.2841651838966479</v>
      </c>
      <c r="P137">
        <v>12311.119232075</v>
      </c>
      <c r="Q137" s="2">
        <f t="shared" si="7"/>
        <v>0.67319415191181509</v>
      </c>
    </row>
    <row r="138" spans="3:17">
      <c r="C138" s="1"/>
      <c r="D138" s="1"/>
      <c r="E138" s="1"/>
      <c r="H138" s="2"/>
      <c r="J138">
        <v>6.03574441675313</v>
      </c>
      <c r="K138">
        <v>0.19340794766220001</v>
      </c>
      <c r="L138">
        <f t="shared" si="8"/>
        <v>0.63101152293644047</v>
      </c>
      <c r="N138">
        <v>290.10000000000002</v>
      </c>
      <c r="O138">
        <f>'nm to eV'!$G$14/N138</f>
        <v>4.2738276601850735</v>
      </c>
      <c r="P138">
        <v>12034.2810115011</v>
      </c>
      <c r="Q138" s="2">
        <f t="shared" si="7"/>
        <v>0.65805613987547062</v>
      </c>
    </row>
    <row r="139" spans="3:17">
      <c r="C139" s="1"/>
      <c r="D139" s="1"/>
      <c r="E139" s="1"/>
      <c r="H139" s="2"/>
      <c r="J139">
        <v>6.0496736843125998</v>
      </c>
      <c r="K139">
        <v>0.18622443254756901</v>
      </c>
      <c r="L139">
        <f t="shared" si="8"/>
        <v>0.60757463284318936</v>
      </c>
      <c r="N139">
        <v>290.8</v>
      </c>
      <c r="O139">
        <f>'nm to eV'!$G$14/N139</f>
        <v>4.2635399044693596</v>
      </c>
      <c r="P139">
        <v>11749.912514948101</v>
      </c>
      <c r="Q139" s="2">
        <f t="shared" si="7"/>
        <v>0.64250635879880991</v>
      </c>
    </row>
    <row r="140" spans="3:17">
      <c r="C140" s="1"/>
      <c r="D140" s="1"/>
      <c r="E140" s="1"/>
      <c r="H140" s="2"/>
      <c r="J140">
        <v>6.0636029518720704</v>
      </c>
      <c r="K140">
        <v>0.178939741163717</v>
      </c>
      <c r="L140">
        <f t="shared" si="8"/>
        <v>0.58380764570636845</v>
      </c>
      <c r="N140">
        <v>291.5</v>
      </c>
      <c r="O140">
        <f>'nm to eV'!$G$14/N140</f>
        <v>4.2533015582150595</v>
      </c>
      <c r="P140">
        <v>11459.037591904</v>
      </c>
      <c r="Q140" s="2">
        <f t="shared" si="7"/>
        <v>0.6266007946141241</v>
      </c>
    </row>
    <row r="141" spans="3:17">
      <c r="C141" s="1"/>
      <c r="D141" s="1"/>
      <c r="E141" s="1"/>
      <c r="H141" s="2"/>
      <c r="J141">
        <v>6.0775322194315402</v>
      </c>
      <c r="K141">
        <v>0.17135152097220499</v>
      </c>
      <c r="L141">
        <f t="shared" si="8"/>
        <v>0.55905036743884839</v>
      </c>
      <c r="N141">
        <v>292.2</v>
      </c>
      <c r="O141">
        <f>'nm to eV'!$G$14/N141</f>
        <v>4.243112266323374</v>
      </c>
      <c r="P141">
        <v>11162.661362982701</v>
      </c>
      <c r="Q141" s="2">
        <f t="shared" si="7"/>
        <v>0.61039440912516907</v>
      </c>
    </row>
    <row r="142" spans="3:17">
      <c r="C142" s="1"/>
      <c r="D142" s="1"/>
      <c r="E142" s="1"/>
      <c r="H142" s="2"/>
      <c r="J142">
        <v>6.09146148699101</v>
      </c>
      <c r="K142">
        <v>0.16345977197303199</v>
      </c>
      <c r="L142">
        <f t="shared" si="8"/>
        <v>0.53330279804062586</v>
      </c>
      <c r="N142">
        <v>292.89999999999998</v>
      </c>
      <c r="O142">
        <f>'nm to eV'!$G$14/N142</f>
        <v>4.2329716770900987</v>
      </c>
      <c r="P142">
        <v>10861.7657947383</v>
      </c>
      <c r="Q142" s="2">
        <f t="shared" si="7"/>
        <v>0.59394089803004724</v>
      </c>
    </row>
    <row r="143" spans="3:17">
      <c r="C143" s="1"/>
      <c r="D143" s="1"/>
      <c r="E143" s="1"/>
      <c r="H143" s="2"/>
      <c r="J143">
        <v>6.10539075455047</v>
      </c>
      <c r="K143">
        <v>0.15556802297385899</v>
      </c>
      <c r="L143">
        <f t="shared" si="8"/>
        <v>0.50755522864240343</v>
      </c>
      <c r="N143">
        <v>293.60000000000002</v>
      </c>
      <c r="O143">
        <f>'nm to eV'!$G$14/N143</f>
        <v>4.2228794421651559</v>
      </c>
      <c r="P143">
        <v>10557.305685388699</v>
      </c>
      <c r="Q143" s="2">
        <f t="shared" si="7"/>
        <v>0.57729247141335227</v>
      </c>
    </row>
    <row r="144" spans="3:17">
      <c r="C144" s="1"/>
      <c r="D144" s="1"/>
      <c r="E144" s="1"/>
      <c r="H144" s="2"/>
      <c r="J144">
        <v>6.1193200221099397</v>
      </c>
      <c r="K144">
        <v>0.14757509770546601</v>
      </c>
      <c r="L144">
        <f t="shared" si="8"/>
        <v>0.4814775622006145</v>
      </c>
      <c r="N144">
        <v>294.3</v>
      </c>
      <c r="O144">
        <f>'nm to eV'!$G$14/N144</f>
        <v>4.2128352165127074</v>
      </c>
      <c r="P144">
        <v>10250.2050673498</v>
      </c>
      <c r="Q144" s="2">
        <f t="shared" si="7"/>
        <v>0.56049965703026505</v>
      </c>
    </row>
    <row r="145" spans="3:17">
      <c r="C145" s="1"/>
      <c r="D145" s="1"/>
      <c r="E145" s="1"/>
      <c r="H145" s="2"/>
      <c r="J145">
        <v>6.1332492896694104</v>
      </c>
      <c r="K145">
        <v>0.13948099616785301</v>
      </c>
      <c r="L145">
        <f t="shared" si="8"/>
        <v>0.45506979871525916</v>
      </c>
      <c r="N145">
        <v>295</v>
      </c>
      <c r="O145">
        <f>'nm to eV'!$G$14/N145</f>
        <v>4.2028386583718298</v>
      </c>
      <c r="P145">
        <v>9941.3540281370006</v>
      </c>
      <c r="Q145" s="2">
        <f t="shared" si="7"/>
        <v>0.54361112646772747</v>
      </c>
    </row>
    <row r="146" spans="3:17">
      <c r="C146" s="1"/>
      <c r="D146" s="1"/>
      <c r="E146" s="1"/>
      <c r="H146" s="2"/>
      <c r="J146">
        <v>6.1471785572288802</v>
      </c>
      <c r="K146">
        <v>0.13158924716868101</v>
      </c>
      <c r="L146">
        <f t="shared" si="8"/>
        <v>0.42932222931703989</v>
      </c>
      <c r="N146">
        <v>295.7</v>
      </c>
      <c r="O146">
        <f>'nm to eV'!$G$14/N146</f>
        <v>4.1928894292177548</v>
      </c>
      <c r="P146">
        <v>9631.6059471575009</v>
      </c>
      <c r="Q146" s="2">
        <f t="shared" si="7"/>
        <v>0.52667354404727351</v>
      </c>
    </row>
    <row r="147" spans="3:17">
      <c r="C147" s="1"/>
      <c r="D147" s="1"/>
      <c r="E147" s="1"/>
      <c r="H147" s="2"/>
      <c r="J147">
        <v>6.16110782478835</v>
      </c>
      <c r="K147">
        <v>0.12369749816950799</v>
      </c>
      <c r="L147">
        <f t="shared" si="8"/>
        <v>0.40357465991881736</v>
      </c>
      <c r="N147">
        <v>296.39999999999998</v>
      </c>
      <c r="O147">
        <f>'nm to eV'!$G$14/N147</f>
        <v>4.1829871937236502</v>
      </c>
      <c r="P147">
        <v>9321.7751422238998</v>
      </c>
      <c r="Q147" s="2">
        <f t="shared" si="7"/>
        <v>0.50973143813215793</v>
      </c>
    </row>
    <row r="148" spans="3:17">
      <c r="C148" s="1"/>
      <c r="D148" s="1"/>
      <c r="E148" s="1"/>
      <c r="H148" s="2"/>
      <c r="J148">
        <v>6.1750370923478197</v>
      </c>
      <c r="K148">
        <v>0.115906925439555</v>
      </c>
      <c r="L148">
        <f t="shared" si="8"/>
        <v>0.37815718756416122</v>
      </c>
      <c r="N148">
        <v>297.10000000000002</v>
      </c>
      <c r="O148">
        <f>'nm to eV'!$G$14/N148</f>
        <v>4.1731316197229544</v>
      </c>
      <c r="P148">
        <v>9012.6349162895003</v>
      </c>
      <c r="Q148" s="2">
        <f t="shared" si="7"/>
        <v>0.49282709431932831</v>
      </c>
    </row>
    <row r="149" spans="3:17">
      <c r="C149" s="1"/>
      <c r="D149" s="1"/>
      <c r="E149" s="1"/>
      <c r="H149" s="2"/>
      <c r="J149">
        <v>6.1889663599072904</v>
      </c>
      <c r="K149">
        <v>0.10841988151726301</v>
      </c>
      <c r="L149">
        <f t="shared" si="8"/>
        <v>0.35373000634020763</v>
      </c>
      <c r="N149">
        <v>297.8</v>
      </c>
      <c r="O149">
        <f>'nm to eV'!$G$14/N149</f>
        <v>4.1633223781722295</v>
      </c>
      <c r="P149">
        <v>8704.9159919329995</v>
      </c>
      <c r="Q149" s="2">
        <f t="shared" si="7"/>
        <v>0.47600046983423056</v>
      </c>
    </row>
    <row r="150" spans="3:17">
      <c r="C150" s="1"/>
      <c r="D150" s="1"/>
      <c r="E150" s="1"/>
      <c r="H150" s="2"/>
      <c r="J150">
        <v>6.2028956274667602</v>
      </c>
      <c r="K150">
        <v>0.100831661325751</v>
      </c>
      <c r="L150">
        <f t="shared" si="8"/>
        <v>0.32897272807268763</v>
      </c>
      <c r="N150">
        <v>298.5</v>
      </c>
      <c r="O150">
        <f>'nm to eV'!$G$14/N150</f>
        <v>4.1535591431145393</v>
      </c>
      <c r="P150">
        <v>8399.3053185286008</v>
      </c>
      <c r="Q150" s="2">
        <f t="shared" si="7"/>
        <v>0.45928912830472474</v>
      </c>
    </row>
    <row r="151" spans="3:17">
      <c r="C151" s="1"/>
      <c r="D151" s="1"/>
      <c r="E151" s="1"/>
      <c r="H151" s="2"/>
      <c r="J151">
        <v>6.2168248950262299</v>
      </c>
      <c r="K151">
        <v>9.3850498749560196E-2</v>
      </c>
      <c r="L151">
        <f t="shared" si="8"/>
        <v>0.30619603206656998</v>
      </c>
      <c r="N151">
        <v>299.2</v>
      </c>
      <c r="O151">
        <f>'nm to eV'!$G$14/N151</f>
        <v>4.1438415916433486</v>
      </c>
      <c r="P151">
        <v>8096.4452348073</v>
      </c>
      <c r="Q151" s="2">
        <f t="shared" si="7"/>
        <v>0.44272819396842894</v>
      </c>
    </row>
    <row r="152" spans="3:17">
      <c r="C152" s="1"/>
      <c r="D152" s="1"/>
      <c r="E152" s="1"/>
      <c r="H152" s="2"/>
      <c r="J152">
        <v>6.2307541625856997</v>
      </c>
      <c r="K152">
        <v>8.6666983634928599E-2</v>
      </c>
      <c r="L152">
        <f t="shared" si="8"/>
        <v>0.28275914197331686</v>
      </c>
      <c r="N152">
        <v>299.89999999999998</v>
      </c>
      <c r="O152">
        <f>'nm to eV'!$G$14/N152</f>
        <v>4.1341694038669221</v>
      </c>
      <c r="P152">
        <v>7796.9329676551997</v>
      </c>
      <c r="Q152" s="2">
        <f t="shared" si="7"/>
        <v>0.42635032426610953</v>
      </c>
    </row>
    <row r="153" spans="3:17">
      <c r="C153" s="1"/>
      <c r="D153" s="1"/>
      <c r="E153" s="1"/>
      <c r="H153" s="2"/>
      <c r="J153">
        <v>6.2446834301451597</v>
      </c>
      <c r="K153">
        <v>8.0191702404838194E-2</v>
      </c>
      <c r="L153">
        <f t="shared" si="8"/>
        <v>0.26163293118503261</v>
      </c>
      <c r="N153">
        <v>300.60000000000002</v>
      </c>
      <c r="O153">
        <f>'nm to eV'!$G$14/N153</f>
        <v>4.12454226287322</v>
      </c>
      <c r="P153">
        <v>7501.3204464863002</v>
      </c>
      <c r="Q153" s="2">
        <f t="shared" si="7"/>
        <v>0.41018569969125118</v>
      </c>
    </row>
    <row r="154" spans="3:17">
      <c r="C154" s="1"/>
      <c r="D154" s="1"/>
      <c r="E154" s="1"/>
      <c r="H154" s="2"/>
      <c r="J154">
        <v>6.2586126977046304</v>
      </c>
      <c r="K154">
        <v>7.3817597443967903E-2</v>
      </c>
      <c r="L154">
        <f t="shared" si="8"/>
        <v>0.24083681744031507</v>
      </c>
      <c r="N154">
        <v>301.3</v>
      </c>
      <c r="O154">
        <f>'nm to eV'!$G$14/N154</f>
        <v>4.1149598546952868</v>
      </c>
      <c r="P154">
        <v>7210.1144113560003</v>
      </c>
      <c r="Q154" s="2">
        <f t="shared" si="7"/>
        <v>0.39426202970189778</v>
      </c>
    </row>
    <row r="155" spans="3:17">
      <c r="C155" s="1"/>
      <c r="D155" s="1"/>
      <c r="E155" s="1"/>
      <c r="H155" s="2"/>
      <c r="J155">
        <v>6.27486350985735</v>
      </c>
      <c r="K155">
        <v>6.6634082329336305E-2</v>
      </c>
      <c r="L155">
        <f t="shared" si="8"/>
        <v>0.21739992734706201</v>
      </c>
      <c r="N155">
        <v>302</v>
      </c>
      <c r="O155">
        <f>'nm to eV'!$G$14/N155</f>
        <v>4.1054218682771193</v>
      </c>
      <c r="P155">
        <v>6923.7767921372997</v>
      </c>
      <c r="Q155" s="2">
        <f t="shared" si="7"/>
        <v>0.37860457345468923</v>
      </c>
    </row>
    <row r="156" spans="3:17">
      <c r="C156" s="1"/>
      <c r="D156" s="1"/>
      <c r="E156" s="1"/>
      <c r="H156" s="2"/>
      <c r="J156">
        <v>6.2934358666033097</v>
      </c>
      <c r="K156">
        <v>5.9121744339739199E-2</v>
      </c>
      <c r="L156">
        <f t="shared" si="8"/>
        <v>0.19289022186221647</v>
      </c>
      <c r="N156">
        <v>302.7</v>
      </c>
      <c r="O156">
        <f>'nm to eV'!$G$14/N156</f>
        <v>4.0959279954400065</v>
      </c>
      <c r="P156">
        <v>6642.7253355371004</v>
      </c>
      <c r="Q156" s="2">
        <f t="shared" si="7"/>
        <v>0.36323617409124143</v>
      </c>
    </row>
    <row r="157" spans="3:17">
      <c r="C157" s="1"/>
      <c r="D157" s="1"/>
      <c r="E157" s="1"/>
      <c r="H157" s="2"/>
      <c r="J157">
        <v>6.3120082233492596</v>
      </c>
      <c r="K157">
        <v>5.2216463965463103E-2</v>
      </c>
      <c r="L157">
        <f t="shared" si="8"/>
        <v>0.17036109863877266</v>
      </c>
      <c r="N157">
        <v>303.39999999999998</v>
      </c>
      <c r="O157">
        <f>'nm to eV'!$G$14/N157</f>
        <v>4.0864779308493411</v>
      </c>
      <c r="P157">
        <v>6367.3344564671997</v>
      </c>
      <c r="Q157" s="2">
        <f t="shared" si="7"/>
        <v>0.34817730529264368</v>
      </c>
    </row>
    <row r="158" spans="3:17">
      <c r="C158" s="1"/>
      <c r="D158" s="1"/>
      <c r="E158" s="1"/>
      <c r="H158" s="2"/>
      <c r="J158">
        <v>6.33290212468847</v>
      </c>
      <c r="K158">
        <v>4.5022831223909501E-2</v>
      </c>
      <c r="L158">
        <f t="shared" si="8"/>
        <v>0.14689119884116295</v>
      </c>
      <c r="N158">
        <v>304.10000000000002</v>
      </c>
      <c r="O158">
        <f>'nm to eV'!$G$14/N158</f>
        <v>4.0770713719818801</v>
      </c>
      <c r="P158">
        <v>6097.9362902805997</v>
      </c>
      <c r="Q158" s="2">
        <f t="shared" si="7"/>
        <v>0.33344612881763369</v>
      </c>
    </row>
    <row r="159" spans="3:17">
      <c r="C159" s="1"/>
      <c r="D159" s="1"/>
      <c r="E159" s="1"/>
      <c r="H159" s="2"/>
      <c r="J159">
        <v>6.3561175706209196</v>
      </c>
      <c r="K159">
        <v>3.7920257124654098E-2</v>
      </c>
      <c r="L159">
        <f t="shared" si="8"/>
        <v>0.12371838638276364</v>
      </c>
      <c r="N159">
        <v>304.8</v>
      </c>
      <c r="O159">
        <f>'nm to eV'!$G$14/N159</f>
        <v>4.0677080190934705</v>
      </c>
      <c r="P159">
        <v>5834.8219226109004</v>
      </c>
      <c r="Q159" s="2">
        <f t="shared" si="7"/>
        <v>0.31905856175242847</v>
      </c>
    </row>
    <row r="160" spans="3:17">
      <c r="C160" s="1"/>
      <c r="D160" s="1"/>
      <c r="E160" s="1"/>
      <c r="H160" s="2"/>
      <c r="J160">
        <v>6.3816545611466102</v>
      </c>
      <c r="K160">
        <v>3.11212118330591E-2</v>
      </c>
      <c r="L160">
        <f t="shared" si="8"/>
        <v>0.10153586505506489</v>
      </c>
      <c r="N160">
        <v>305.5</v>
      </c>
      <c r="O160">
        <f>'nm to eV'!$G$14/N160</f>
        <v>4.0583875751872007</v>
      </c>
      <c r="P160">
        <v>5578.2427739942996</v>
      </c>
      <c r="Q160" s="2">
        <f t="shared" si="7"/>
        <v>0.30502835222434682</v>
      </c>
    </row>
    <row r="161" spans="3:17">
      <c r="C161" s="1"/>
      <c r="D161" s="1"/>
      <c r="E161" s="1"/>
      <c r="H161" s="2"/>
      <c r="J161">
        <v>6.4118346408587898</v>
      </c>
      <c r="K161">
        <v>2.4400216806291199E-2</v>
      </c>
      <c r="L161">
        <f t="shared" si="8"/>
        <v>7.9607990018118163E-2</v>
      </c>
      <c r="N161">
        <v>306.2</v>
      </c>
      <c r="O161">
        <f>'nm to eV'!$G$14/N161</f>
        <v>4.0491097459820047</v>
      </c>
      <c r="P161">
        <v>5328.4121170714998</v>
      </c>
      <c r="Q161" s="2">
        <f t="shared" si="7"/>
        <v>0.29136716236513943</v>
      </c>
    </row>
    <row r="162" spans="3:17">
      <c r="C162" s="1"/>
      <c r="D162" s="1"/>
      <c r="E162" s="1"/>
      <c r="H162" s="2"/>
      <c r="J162">
        <v>6.4513008989439502</v>
      </c>
      <c r="K162">
        <v>1.7371356846039E-2</v>
      </c>
      <c r="L162">
        <f t="shared" si="8"/>
        <v>5.6675676834317443E-2</v>
      </c>
      <c r="N162">
        <v>306.89999999999998</v>
      </c>
      <c r="O162">
        <f>'nm to eV'!$G$14/N162</f>
        <v>4.039874239881688</v>
      </c>
      <c r="P162">
        <v>5085.5067049517002</v>
      </c>
      <c r="Q162" s="2">
        <f t="shared" si="7"/>
        <v>0.27808465735286225</v>
      </c>
    </row>
    <row r="163" spans="3:17">
      <c r="C163" s="1"/>
      <c r="D163" s="1"/>
      <c r="E163" s="1"/>
      <c r="H163" s="2"/>
      <c r="J163">
        <v>6.5000533354021002</v>
      </c>
      <c r="K163">
        <v>1.11159040554359E-2</v>
      </c>
      <c r="L163">
        <f t="shared" si="8"/>
        <v>3.6266676895237236E-2</v>
      </c>
      <c r="N163">
        <v>307.60000000000002</v>
      </c>
      <c r="O163">
        <f>'nm to eV'!$G$14/N163</f>
        <v>4.030680767944375</v>
      </c>
      <c r="P163">
        <v>4849.6684902378001</v>
      </c>
      <c r="Q163" s="2">
        <f t="shared" si="7"/>
        <v>0.26518859941126749</v>
      </c>
    </row>
    <row r="164" spans="3:17">
      <c r="C164" s="1"/>
      <c r="D164" s="1"/>
      <c r="E164" s="1"/>
      <c r="H164" s="2"/>
      <c r="J164">
        <v>6.5511273164534796</v>
      </c>
      <c r="K164">
        <v>6.7837201642817401E-3</v>
      </c>
      <c r="L164">
        <f t="shared" si="8"/>
        <v>2.2132521666143868E-2</v>
      </c>
      <c r="N164">
        <v>308.3</v>
      </c>
      <c r="O164">
        <f>'nm to eV'!$G$14/N164</f>
        <v>4.0215290438523832</v>
      </c>
      <c r="P164">
        <v>4621.0064152394998</v>
      </c>
      <c r="Q164" s="2">
        <f t="shared" si="7"/>
        <v>0.25268494570187755</v>
      </c>
    </row>
    <row r="165" spans="3:17">
      <c r="C165" s="1"/>
      <c r="D165" s="1"/>
      <c r="E165" s="1"/>
      <c r="H165" s="2"/>
      <c r="J165">
        <v>6.6022012975048696</v>
      </c>
      <c r="K165">
        <v>4.0243673673682704E-3</v>
      </c>
      <c r="L165">
        <f t="shared" si="8"/>
        <v>1.3129875023409262E-2</v>
      </c>
      <c r="N165">
        <v>309</v>
      </c>
      <c r="O165">
        <f>'nm to eV'!$G$14/N165</f>
        <v>4.0124187838824916</v>
      </c>
      <c r="P165">
        <v>4399.5982550225999</v>
      </c>
      <c r="Q165" s="2">
        <f t="shared" si="7"/>
        <v>0.24057794910523675</v>
      </c>
    </row>
    <row r="166" spans="3:17">
      <c r="C166" s="1"/>
      <c r="D166" s="1"/>
      <c r="E166" s="1"/>
      <c r="H166" s="2"/>
      <c r="J166">
        <v>6.6532752785562597</v>
      </c>
      <c r="K166">
        <v>2.39634921718923E-3</v>
      </c>
      <c r="L166">
        <f t="shared" si="8"/>
        <v>7.8183135041955416E-3</v>
      </c>
      <c r="N166">
        <v>309.7</v>
      </c>
      <c r="O166">
        <f>'nm to eV'!$G$14/N166</f>
        <v>4.0033497068766222</v>
      </c>
      <c r="P166">
        <v>4185.4924961301003</v>
      </c>
      <c r="Q166" s="2">
        <f t="shared" si="7"/>
        <v>0.22887026095276172</v>
      </c>
    </row>
    <row r="167" spans="3:17">
      <c r="C167" s="1"/>
      <c r="D167" s="1"/>
      <c r="E167" s="1"/>
      <c r="H167" s="2"/>
      <c r="J167">
        <v>6.7043492596076399</v>
      </c>
      <c r="K167">
        <v>1.4029822103003801E-3</v>
      </c>
      <c r="L167">
        <f t="shared" si="8"/>
        <v>4.5773607128110818E-3</v>
      </c>
      <c r="N167">
        <v>310.39999999999998</v>
      </c>
      <c r="O167">
        <f>'nm to eV'!$G$14/N167</f>
        <v>3.994321534212919</v>
      </c>
      <c r="P167">
        <v>3978.7102350487999</v>
      </c>
      <c r="Q167" s="2">
        <f t="shared" si="7"/>
        <v>0.2175630348383111</v>
      </c>
    </row>
    <row r="168" spans="3:17">
      <c r="C168" s="1"/>
      <c r="D168" s="1"/>
      <c r="E168" s="1"/>
      <c r="H168" s="2"/>
      <c r="J168">
        <v>6.75542324065903</v>
      </c>
      <c r="K168">
        <v>9.6148576279425602E-4</v>
      </c>
      <c r="L168">
        <f t="shared" si="8"/>
        <v>3.1369372499736462E-3</v>
      </c>
      <c r="N168">
        <v>311.10000000000002</v>
      </c>
      <c r="O168">
        <f>'nm to eV'!$G$14/N168</f>
        <v>3.9853339897772093</v>
      </c>
      <c r="P168">
        <v>3779.2470817627</v>
      </c>
      <c r="Q168" s="2">
        <f t="shared" si="7"/>
        <v>0.20665603070791083</v>
      </c>
    </row>
    <row r="169" spans="3:17">
      <c r="C169" s="1"/>
      <c r="D169" s="1"/>
      <c r="E169" s="1"/>
      <c r="H169" s="2"/>
      <c r="J169">
        <v>6.8064972217104103</v>
      </c>
      <c r="K169">
        <v>6.0276989919549797E-4</v>
      </c>
      <c r="L169">
        <f t="shared" si="8"/>
        <v>1.9665931864181248E-3</v>
      </c>
      <c r="N169">
        <v>311.8</v>
      </c>
      <c r="O169">
        <f>'nm to eV'!$G$14/N169</f>
        <v>3.9763867999348617</v>
      </c>
      <c r="P169">
        <v>3587.075055021</v>
      </c>
      <c r="Q169" s="2">
        <f t="shared" si="7"/>
        <v>0.19614771849641838</v>
      </c>
    </row>
    <row r="170" spans="3:17">
      <c r="C170" s="1"/>
      <c r="D170" s="1"/>
      <c r="E170" s="1"/>
      <c r="H170" s="2"/>
      <c r="J170">
        <v>6.8575712027618003</v>
      </c>
      <c r="K170">
        <v>7.6833106701029697E-4</v>
      </c>
      <c r="L170">
        <f t="shared" si="8"/>
        <v>2.5067519849821711E-3</v>
      </c>
      <c r="N170">
        <v>312.5</v>
      </c>
      <c r="O170">
        <f>'nm to eV'!$G$14/N170</f>
        <v>3.9674796935030079</v>
      </c>
      <c r="P170">
        <v>3402.1444572279001</v>
      </c>
      <c r="Q170" s="2">
        <f t="shared" si="7"/>
        <v>0.18603538064987088</v>
      </c>
    </row>
    <row r="171" spans="3:17">
      <c r="C171" s="1"/>
      <c r="D171" s="1"/>
      <c r="E171" s="1"/>
      <c r="H171" s="2"/>
      <c r="J171">
        <v>6.9086451838131904</v>
      </c>
      <c r="K171">
        <v>7.6833106701029697E-4</v>
      </c>
      <c r="L171">
        <f t="shared" si="8"/>
        <v>2.5067519849821711E-3</v>
      </c>
      <c r="N171">
        <v>313.2</v>
      </c>
      <c r="O171">
        <f>'nm to eV'!$G$14/N171</f>
        <v>3.9586124017231481</v>
      </c>
      <c r="P171">
        <v>3224.3857181337999</v>
      </c>
      <c r="Q171" s="2">
        <f t="shared" si="7"/>
        <v>0.1763152129418373</v>
      </c>
    </row>
    <row r="172" spans="3:17">
      <c r="C172" s="1"/>
      <c r="D172" s="1"/>
      <c r="E172" s="1"/>
      <c r="H172" s="2"/>
      <c r="J172">
        <v>6.9597191648645698</v>
      </c>
      <c r="K172">
        <v>7.6833106701029697E-4</v>
      </c>
      <c r="L172">
        <f t="shared" si="8"/>
        <v>2.5067519849821711E-3</v>
      </c>
      <c r="N172">
        <v>313.89999999999998</v>
      </c>
      <c r="O172">
        <f>'nm to eV'!$G$14/N172</f>
        <v>3.949784658234119</v>
      </c>
      <c r="P172">
        <v>3053.7111977497998</v>
      </c>
      <c r="Q172" s="2">
        <f t="shared" si="7"/>
        <v>0.16698242306002758</v>
      </c>
    </row>
    <row r="173" spans="3:17">
      <c r="C173" s="1"/>
      <c r="D173" s="1"/>
      <c r="E173" s="1"/>
      <c r="H173" s="2"/>
      <c r="J173">
        <v>7.0107931459159598</v>
      </c>
      <c r="K173">
        <v>6.0276989919549797E-4</v>
      </c>
      <c r="L173">
        <f t="shared" si="8"/>
        <v>1.9665931864181248E-3</v>
      </c>
      <c r="N173">
        <v>314.60000000000002</v>
      </c>
      <c r="O173">
        <f>'nm to eV'!$G$14/N173</f>
        <v>3.9409961990454221</v>
      </c>
      <c r="P173">
        <v>2890.0169401168</v>
      </c>
      <c r="Q173" s="2">
        <f t="shared" si="7"/>
        <v>0.1580313265055425</v>
      </c>
    </row>
    <row r="174" spans="3:17">
      <c r="C174" s="1"/>
      <c r="D174" s="1"/>
      <c r="E174" s="1"/>
      <c r="H174" s="2"/>
      <c r="J174">
        <v>7.0618671269673401</v>
      </c>
      <c r="K174">
        <v>7.6833106701029697E-4</v>
      </c>
      <c r="L174">
        <f t="shared" si="8"/>
        <v>2.5067519849821711E-3</v>
      </c>
      <c r="N174">
        <v>315.3</v>
      </c>
      <c r="O174">
        <f>'nm to eV'!$G$14/N174</f>
        <v>3.9322467625109097</v>
      </c>
      <c r="P174">
        <v>2733.1843707229</v>
      </c>
      <c r="Q174" s="2">
        <f t="shared" si="7"/>
        <v>0.14945543941071152</v>
      </c>
    </row>
    <row r="175" spans="3:17">
      <c r="C175" s="1"/>
      <c r="D175" s="1"/>
      <c r="E175" s="1"/>
      <c r="H175" s="2"/>
      <c r="J175">
        <v>7.1036549296457503</v>
      </c>
      <c r="K175">
        <v>7.6833106701029697E-4</v>
      </c>
      <c r="L175">
        <f t="shared" si="8"/>
        <v>2.5067519849821711E-3</v>
      </c>
      <c r="N175">
        <v>316</v>
      </c>
      <c r="O175">
        <f>'nm to eV'!$G$14/N175</f>
        <v>3.9235360893028162</v>
      </c>
      <c r="P175">
        <v>2583.0819314780001</v>
      </c>
      <c r="Q175" s="2">
        <f t="shared" si="7"/>
        <v>0.14124756794244586</v>
      </c>
    </row>
    <row r="176" spans="3:17">
      <c r="C176" s="1"/>
      <c r="D176" s="1"/>
      <c r="E176" s="1"/>
      <c r="H176" s="2"/>
      <c r="N176">
        <v>316.7</v>
      </c>
      <c r="O176">
        <f>'nm to eV'!$G$14/N176</f>
        <v>3.9148639223861381</v>
      </c>
      <c r="P176">
        <v>2439.5666482062002</v>
      </c>
      <c r="Q176" s="2">
        <f t="shared" si="7"/>
        <v>0.13339989401554334</v>
      </c>
    </row>
    <row r="177" spans="3:17">
      <c r="C177" s="1"/>
      <c r="D177" s="1"/>
      <c r="E177" s="1"/>
      <c r="H177" s="2"/>
      <c r="N177">
        <v>317.39999999999998</v>
      </c>
      <c r="O177">
        <f>'nm to eV'!$G$14/N177</f>
        <v>3.9062300069933524</v>
      </c>
      <c r="P177">
        <v>2302.4856266139</v>
      </c>
      <c r="Q177" s="2">
        <f t="shared" si="7"/>
        <v>0.12590405709491595</v>
      </c>
    </row>
    <row r="178" spans="3:17">
      <c r="C178" s="1"/>
      <c r="D178" s="1"/>
      <c r="E178" s="1"/>
      <c r="H178" s="2"/>
      <c r="N178">
        <v>318.10000000000002</v>
      </c>
      <c r="O178">
        <f>'nm to eV'!$G$14/N178</f>
        <v>3.8976340905994649</v>
      </c>
      <c r="P178">
        <v>2171.677473616</v>
      </c>
      <c r="Q178" s="2">
        <f t="shared" si="7"/>
        <v>0.11875123191626399</v>
      </c>
    </row>
    <row r="179" spans="3:17">
      <c r="C179" s="1"/>
      <c r="D179" s="1"/>
      <c r="E179" s="1"/>
      <c r="H179" s="2"/>
      <c r="N179">
        <v>318.8</v>
      </c>
      <c r="O179">
        <f>'nm to eV'!$G$14/N179</f>
        <v>3.8890759228973959</v>
      </c>
      <c r="P179">
        <v>2046.9736417672</v>
      </c>
      <c r="Q179" s="2">
        <f t="shared" si="7"/>
        <v>0.11193220200199867</v>
      </c>
    </row>
    <row r="180" spans="3:17">
      <c r="C180" s="1"/>
      <c r="D180" s="1"/>
      <c r="E180" s="1"/>
      <c r="H180" s="2"/>
      <c r="N180">
        <v>319.5</v>
      </c>
      <c r="O180">
        <f>'nm to eV'!$G$14/N180</f>
        <v>3.8805552557736775</v>
      </c>
      <c r="P180">
        <v>1928.1996953339001</v>
      </c>
      <c r="Q180" s="2">
        <f t="shared" si="7"/>
        <v>0.10543742889233169</v>
      </c>
    </row>
    <row r="181" spans="3:17">
      <c r="C181" s="1"/>
      <c r="D181" s="1"/>
      <c r="E181" s="1"/>
      <c r="H181" s="2"/>
      <c r="N181">
        <v>320.2</v>
      </c>
      <c r="O181">
        <f>'nm to eV'!$G$14/N181</f>
        <v>3.8720718432844783</v>
      </c>
      <c r="P181">
        <v>1815.1764972704</v>
      </c>
      <c r="Q181" s="2">
        <f t="shared" si="7"/>
        <v>9.9257117051269717E-2</v>
      </c>
    </row>
    <row r="182" spans="3:17">
      <c r="C182" s="1"/>
      <c r="D182" s="1"/>
      <c r="E182" s="1"/>
      <c r="H182" s="2"/>
      <c r="N182">
        <v>320.89999999999998</v>
      </c>
      <c r="O182">
        <f>'nm to eV'!$G$14/N182</f>
        <v>3.8636254416319415</v>
      </c>
      <c r="P182">
        <v>1707.7213170130001</v>
      </c>
      <c r="Q182" s="2">
        <f t="shared" si="7"/>
        <v>9.3381274442789097E-2</v>
      </c>
    </row>
    <row r="183" spans="3:17">
      <c r="C183" s="1"/>
      <c r="D183" s="1"/>
      <c r="E183" s="1"/>
      <c r="H183" s="2"/>
      <c r="N183">
        <v>321.60000000000002</v>
      </c>
      <c r="O183">
        <f>'nm to eV'!$G$14/N183</f>
        <v>3.8552158091408266</v>
      </c>
      <c r="P183">
        <v>1605.6488595976</v>
      </c>
      <c r="Q183" s="2">
        <f t="shared" si="7"/>
        <v>8.7799768804837974E-2</v>
      </c>
    </row>
    <row r="184" spans="3:17">
      <c r="C184" s="1"/>
      <c r="D184" s="1"/>
      <c r="E184" s="1"/>
      <c r="H184" s="2"/>
      <c r="N184">
        <v>322.3</v>
      </c>
      <c r="O184">
        <f>'nm to eV'!$G$14/N184</f>
        <v>3.8468427062354635</v>
      </c>
      <c r="P184">
        <v>1508.7722171257999</v>
      </c>
      <c r="Q184" s="2">
        <f t="shared" si="7"/>
        <v>8.2502379677214716E-2</v>
      </c>
    </row>
    <row r="185" spans="3:17">
      <c r="C185" s="1"/>
      <c r="D185" s="1"/>
      <c r="E185" s="1"/>
      <c r="H185" s="2"/>
      <c r="N185">
        <v>323</v>
      </c>
      <c r="O185">
        <f>'nm to eV'!$G$14/N185</f>
        <v>3.8385058954169966</v>
      </c>
      <c r="P185">
        <v>1416.9037440657</v>
      </c>
      <c r="Q185" s="2">
        <f t="shared" si="7"/>
        <v>7.7478846264590659E-2</v>
      </c>
    </row>
    <row r="186" spans="3:17">
      <c r="C186" s="1"/>
      <c r="D186" s="1"/>
      <c r="E186" s="1"/>
      <c r="H186" s="2"/>
      <c r="N186">
        <v>323.7</v>
      </c>
      <c r="O186">
        <f>'nm to eV'!$G$14/N186</f>
        <v>3.830205141240933</v>
      </c>
      <c r="P186">
        <v>1329.8558582696</v>
      </c>
      <c r="Q186" s="2">
        <f t="shared" si="7"/>
        <v>7.2718911237599201E-2</v>
      </c>
    </row>
    <row r="187" spans="3:17">
      <c r="C187" s="1"/>
      <c r="D187" s="1"/>
      <c r="E187" s="1"/>
      <c r="H187" s="2"/>
      <c r="N187">
        <v>324.39999999999998</v>
      </c>
      <c r="O187">
        <f>'nm to eV'!$G$14/N187</f>
        <v>3.8219402102949753</v>
      </c>
      <c r="P187">
        <v>1247.4417699331</v>
      </c>
      <c r="Q187" s="2">
        <f t="shared" si="7"/>
        <v>6.8212360593631102E-2</v>
      </c>
    </row>
    <row r="188" spans="3:17">
      <c r="N188">
        <v>325.10000000000002</v>
      </c>
      <c r="O188">
        <f>'nm to eV'!$G$14/N188</f>
        <v>3.813710871177145</v>
      </c>
      <c r="P188">
        <v>1169.4761410054</v>
      </c>
      <c r="Q188" s="2">
        <f t="shared" si="7"/>
        <v>6.3949059714576262E-2</v>
      </c>
    </row>
    <row r="189" spans="3:17">
      <c r="N189">
        <v>325.8</v>
      </c>
      <c r="O189">
        <f>'nm to eV'!$G$14/N189</f>
        <v>3.8055168944741862</v>
      </c>
      <c r="P189">
        <v>1095.7756777971999</v>
      </c>
      <c r="Q189" s="2">
        <f t="shared" si="7"/>
        <v>5.9918985771689942E-2</v>
      </c>
    </row>
    <row r="190" spans="3:17">
      <c r="N190">
        <v>326.5</v>
      </c>
      <c r="O190">
        <f>'nm to eV'!$G$14/N190</f>
        <v>3.7973580527402446</v>
      </c>
      <c r="P190">
        <v>1026.1596597169</v>
      </c>
      <c r="Q190" s="2">
        <f t="shared" si="7"/>
        <v>5.6112256637839607E-2</v>
      </c>
    </row>
    <row r="191" spans="3:17">
      <c r="N191">
        <v>327.2</v>
      </c>
      <c r="O191">
        <f>'nm to eV'!$G$14/N191</f>
        <v>3.7892341204758249</v>
      </c>
      <c r="P191">
        <v>960.45040721580006</v>
      </c>
      <c r="Q191" s="2">
        <f t="shared" si="7"/>
        <v>5.2519156475590453E-2</v>
      </c>
    </row>
    <row r="192" spans="3:17">
      <c r="N192">
        <v>327.9</v>
      </c>
      <c r="O192">
        <f>'nm to eV'!$G$14/N192</f>
        <v>3.7811448741070142</v>
      </c>
      <c r="P192">
        <v>898.47369212030003</v>
      </c>
      <c r="Q192" s="2">
        <f t="shared" si="7"/>
        <v>4.9130158174908484E-2</v>
      </c>
    </row>
    <row r="193" spans="14:17">
      <c r="N193">
        <v>328.6</v>
      </c>
      <c r="O193">
        <f>'nm to eV'!$G$14/N193</f>
        <v>3.7730900919649719</v>
      </c>
      <c r="P193">
        <v>840.05909360140004</v>
      </c>
      <c r="Q193" s="2">
        <f t="shared" si="7"/>
        <v>4.5935942818213248E-2</v>
      </c>
    </row>
    <row r="194" spans="14:17">
      <c r="N194">
        <v>329.3</v>
      </c>
      <c r="O194">
        <f>'nm to eV'!$G$14/N194</f>
        <v>3.7650695542656845</v>
      </c>
      <c r="P194">
        <v>785.04030306360005</v>
      </c>
      <c r="Q194" s="2">
        <f t="shared" si="7"/>
        <v>4.2927416352251516E-2</v>
      </c>
    </row>
    <row r="195" spans="14:17">
      <c r="N195">
        <v>330</v>
      </c>
      <c r="O195">
        <f>'nm to eV'!$G$14/N195</f>
        <v>3.7570830430899695</v>
      </c>
      <c r="P195">
        <v>733.25538124160005</v>
      </c>
      <c r="Q195" s="2">
        <f t="shared" si="7"/>
        <v>4.0095723646607469E-2</v>
      </c>
    </row>
    <row r="196" spans="14:17">
      <c r="N196">
        <v>330.7</v>
      </c>
      <c r="O196">
        <f>'nm to eV'!$G$14/N196</f>
        <v>3.7491303423637437</v>
      </c>
      <c r="P196">
        <v>684.54697077059996</v>
      </c>
      <c r="Q196" s="2">
        <f t="shared" si="7"/>
        <v>3.7432260117429159E-2</v>
      </c>
    </row>
    <row r="197" spans="14:17">
      <c r="N197">
        <v>331.4</v>
      </c>
      <c r="O197">
        <f>'nm to eV'!$G$14/N197</f>
        <v>3.7412112378385336</v>
      </c>
      <c r="P197">
        <v>638.76246745349999</v>
      </c>
      <c r="Q197" s="2">
        <f t="shared" ref="Q197:Q260" si="9">P197/LARGE($P$5:$P$295,1)</f>
        <v>3.4928681092627215E-2</v>
      </c>
    </row>
    <row r="198" spans="14:17">
      <c r="N198">
        <v>332.1</v>
      </c>
      <c r="O198">
        <f>'nm to eV'!$G$14/N198</f>
        <v>3.7333255170722368</v>
      </c>
      <c r="P198">
        <v>595.75415338209996</v>
      </c>
      <c r="Q198" s="2">
        <f t="shared" si="9"/>
        <v>3.2576909091181556E-2</v>
      </c>
    </row>
    <row r="199" spans="14:17">
      <c r="N199">
        <v>332.8</v>
      </c>
      <c r="O199">
        <f>'nm to eV'!$G$14/N199</f>
        <v>3.7254729694101258</v>
      </c>
      <c r="P199">
        <v>555.3792949914</v>
      </c>
      <c r="Q199" s="2">
        <f t="shared" si="9"/>
        <v>3.0369139184927001E-2</v>
      </c>
    </row>
    <row r="200" spans="14:17">
      <c r="N200">
        <v>333.5</v>
      </c>
      <c r="O200">
        <f>'nm to eV'!$G$14/N200</f>
        <v>3.7176533859660865</v>
      </c>
      <c r="P200">
        <v>517.50020902589995</v>
      </c>
      <c r="Q200" s="2">
        <f t="shared" si="9"/>
        <v>2.8297842605709191E-2</v>
      </c>
    </row>
    <row r="201" spans="14:17">
      <c r="N201">
        <v>334.2</v>
      </c>
      <c r="O201">
        <f>'nm to eV'!$G$14/N201</f>
        <v>3.7098665596040994</v>
      </c>
      <c r="P201">
        <v>481.9842992948</v>
      </c>
      <c r="Q201" s="2">
        <f t="shared" si="9"/>
        <v>2.6355768755225117E-2</v>
      </c>
    </row>
    <row r="202" spans="14:17">
      <c r="N202">
        <v>334.9</v>
      </c>
      <c r="O202">
        <f>'nm to eV'!$G$14/N202</f>
        <v>3.7021122849199464</v>
      </c>
      <c r="P202">
        <v>448.70406697129999</v>
      </c>
      <c r="Q202" s="2">
        <f t="shared" si="9"/>
        <v>2.4535945768207338E-2</v>
      </c>
    </row>
    <row r="203" spans="14:17">
      <c r="N203">
        <v>335.6</v>
      </c>
      <c r="O203">
        <f>'nm to eV'!$G$14/N203</f>
        <v>3.6943903582231519</v>
      </c>
      <c r="P203">
        <v>417.53709707050001</v>
      </c>
      <c r="Q203" s="2">
        <f t="shared" si="9"/>
        <v>2.2831679773011242E-2</v>
      </c>
    </row>
    <row r="204" spans="14:17">
      <c r="N204">
        <v>336.3</v>
      </c>
      <c r="O204">
        <f>'nm to eV'!$G$14/N204</f>
        <v>3.686700577519149</v>
      </c>
      <c r="P204">
        <v>388.3660236078</v>
      </c>
      <c r="Q204" s="2">
        <f t="shared" si="9"/>
        <v>2.1236552986413651E-2</v>
      </c>
    </row>
    <row r="205" spans="14:17">
      <c r="N205">
        <v>337</v>
      </c>
      <c r="O205">
        <f>'nm to eV'!$G$14/N205</f>
        <v>3.6790427424916614</v>
      </c>
      <c r="P205">
        <v>361.07847580809999</v>
      </c>
      <c r="Q205" s="2">
        <f t="shared" si="9"/>
        <v>1.9744420772235104E-2</v>
      </c>
    </row>
    <row r="206" spans="14:17">
      <c r="N206">
        <v>337.7</v>
      </c>
      <c r="O206">
        <f>'nm to eV'!$G$14/N206</f>
        <v>3.6714166544853124</v>
      </c>
      <c r="P206">
        <v>335.56700759749998</v>
      </c>
      <c r="Q206" s="2">
        <f t="shared" si="9"/>
        <v>1.8349407785819127E-2</v>
      </c>
    </row>
    <row r="207" spans="14:17">
      <c r="N207">
        <v>338.4</v>
      </c>
      <c r="O207">
        <f>'nm to eV'!$G$14/N207</f>
        <v>3.6638221164884457</v>
      </c>
      <c r="P207">
        <v>311.72901247700003</v>
      </c>
      <c r="Q207" s="2">
        <f t="shared" si="9"/>
        <v>1.7045903319172988E-2</v>
      </c>
    </row>
    <row r="208" spans="14:17">
      <c r="N208">
        <v>339.1</v>
      </c>
      <c r="O208">
        <f>'nm to eV'!$G$14/N208</f>
        <v>3.6562589331161601</v>
      </c>
      <c r="P208">
        <v>289.46662573539999</v>
      </c>
      <c r="Q208" s="2">
        <f t="shared" si="9"/>
        <v>1.5828555953793091E-2</v>
      </c>
    </row>
    <row r="209" spans="14:17">
      <c r="N209">
        <v>339.8</v>
      </c>
      <c r="O209">
        <f>'nm to eV'!$G$14/N209</f>
        <v>3.6487269105935547</v>
      </c>
      <c r="P209">
        <v>268.68661582940001</v>
      </c>
      <c r="Q209" s="2">
        <f t="shared" si="9"/>
        <v>1.4692267621133431E-2</v>
      </c>
    </row>
    <row r="210" spans="14:17">
      <c r="N210">
        <v>340.5</v>
      </c>
      <c r="O210">
        <f>'nm to eV'!$G$14/N210</f>
        <v>3.6412258567391773</v>
      </c>
      <c r="P210">
        <v>249.30026662259999</v>
      </c>
      <c r="Q210" s="2">
        <f t="shared" si="9"/>
        <v>1.3632187163222185E-2</v>
      </c>
    </row>
    <row r="211" spans="14:17">
      <c r="N211">
        <v>341.2</v>
      </c>
      <c r="O211">
        <f>'nm to eV'!$G$14/N211</f>
        <v>3.633755580948681</v>
      </c>
      <c r="P211">
        <v>231.22325204719999</v>
      </c>
      <c r="Q211" s="2">
        <f t="shared" si="9"/>
        <v>1.2643703478937956E-2</v>
      </c>
    </row>
    <row r="212" spans="14:17">
      <c r="N212">
        <v>341.9</v>
      </c>
      <c r="O212">
        <f>'nm to eV'!$G$14/N212</f>
        <v>3.6263158941786782</v>
      </c>
      <c r="P212">
        <v>214.37550462729999</v>
      </c>
      <c r="Q212" s="2">
        <f t="shared" si="9"/>
        <v>1.1722438334627236E-2</v>
      </c>
    </row>
    <row r="213" spans="14:17">
      <c r="N213">
        <v>342.6</v>
      </c>
      <c r="O213">
        <f>'nm to eV'!$G$14/N213</f>
        <v>3.6189066089307933</v>
      </c>
      <c r="P213">
        <v>198.6810791799</v>
      </c>
      <c r="Q213" s="2">
        <f t="shared" si="9"/>
        <v>1.0864238911029835E-2</v>
      </c>
    </row>
    <row r="214" spans="14:17">
      <c r="N214">
        <v>343.3</v>
      </c>
      <c r="O214">
        <f>'nm to eV'!$G$14/N214</f>
        <v>3.6115275392359156</v>
      </c>
      <c r="P214">
        <v>184.06801289559999</v>
      </c>
      <c r="Q214" s="2">
        <f t="shared" si="9"/>
        <v>1.0065170152239785E-2</v>
      </c>
    </row>
    <row r="215" spans="14:17">
      <c r="N215">
        <v>344</v>
      </c>
      <c r="O215">
        <f>'nm to eV'!$G$14/N215</f>
        <v>3.6041785006386333</v>
      </c>
      <c r="P215">
        <v>170.4681828871</v>
      </c>
      <c r="Q215" s="2">
        <f t="shared" si="9"/>
        <v>9.3215069762010039E-3</v>
      </c>
    </row>
    <row r="216" spans="14:17">
      <c r="N216">
        <v>344.7</v>
      </c>
      <c r="O216">
        <f>'nm to eV'!$G$14/N216</f>
        <v>3.596859310181868</v>
      </c>
      <c r="P216">
        <v>157.81716219149999</v>
      </c>
      <c r="Q216" s="2">
        <f t="shared" si="9"/>
        <v>8.6297264006539483E-3</v>
      </c>
    </row>
    <row r="217" spans="14:17">
      <c r="N217">
        <v>345.4</v>
      </c>
      <c r="O217">
        <f>'nm to eV'!$G$14/N217</f>
        <v>3.5895697863916909</v>
      </c>
      <c r="P217">
        <v>146.0540751078</v>
      </c>
      <c r="Q217" s="2">
        <f t="shared" si="9"/>
        <v>7.9864996327298158E-3</v>
      </c>
    </row>
    <row r="218" spans="14:17">
      <c r="N218">
        <v>346.1</v>
      </c>
      <c r="O218">
        <f>'nm to eV'!$G$14/N218</f>
        <v>3.5823097492623224</v>
      </c>
      <c r="P218">
        <v>135.12145265999999</v>
      </c>
      <c r="Q218" s="2">
        <f t="shared" si="9"/>
        <v>7.3886841654127689E-3</v>
      </c>
    </row>
    <row r="219" spans="14:17">
      <c r="N219">
        <v>346.8</v>
      </c>
      <c r="O219">
        <f>'nm to eV'!$G$14/N219</f>
        <v>3.5750790202413203</v>
      </c>
      <c r="P219">
        <v>124.96508888699999</v>
      </c>
      <c r="Q219" s="2">
        <f t="shared" si="9"/>
        <v>6.8333159192130915E-3</v>
      </c>
    </row>
    <row r="220" spans="14:17">
      <c r="N220">
        <v>347.5</v>
      </c>
      <c r="O220">
        <f>'nm to eV'!$G$14/N220</f>
        <v>3.5678774222149352</v>
      </c>
      <c r="P220">
        <v>115.5338985736</v>
      </c>
      <c r="Q220" s="2">
        <f t="shared" si="9"/>
        <v>6.317601462642263E-3</v>
      </c>
    </row>
    <row r="221" spans="14:17">
      <c r="N221">
        <v>348.2</v>
      </c>
      <c r="O221">
        <f>'nm to eV'!$G$14/N221</f>
        <v>3.560704779493653</v>
      </c>
      <c r="P221">
        <v>106.7797769654</v>
      </c>
      <c r="Q221" s="2">
        <f t="shared" si="9"/>
        <v>5.8389103411712702E-3</v>
      </c>
    </row>
    <row r="222" spans="14:17">
      <c r="N222">
        <v>348.9</v>
      </c>
      <c r="O222">
        <f>'nm to eV'!$G$14/N222</f>
        <v>3.5535609177979075</v>
      </c>
      <c r="P222">
        <v>98.6574619334</v>
      </c>
      <c r="Q222" s="2">
        <f t="shared" si="9"/>
        <v>5.3947675401429156E-3</v>
      </c>
    </row>
    <row r="223" spans="14:17">
      <c r="N223">
        <v>349.6</v>
      </c>
      <c r="O223">
        <f>'nm to eV'!$G$14/N223</f>
        <v>3.5464456642439641</v>
      </c>
      <c r="P223">
        <v>91.124398989599996</v>
      </c>
      <c r="Q223" s="2">
        <f t="shared" si="9"/>
        <v>4.9828461035819425E-3</v>
      </c>
    </row>
    <row r="224" spans="14:17">
      <c r="N224">
        <v>350.3</v>
      </c>
      <c r="O224">
        <f>'nm to eV'!$G$14/N224</f>
        <v>3.5393588473299737</v>
      </c>
      <c r="P224">
        <v>84.140609493200003</v>
      </c>
      <c r="Q224" s="2">
        <f t="shared" si="9"/>
        <v>4.6009599274728979E-3</v>
      </c>
    </row>
    <row r="225" spans="14:17">
      <c r="N225">
        <v>351</v>
      </c>
      <c r="O225">
        <f>'nm to eV'!$G$14/N225</f>
        <v>3.5323002969221933</v>
      </c>
      <c r="P225">
        <v>77.668562331499999</v>
      </c>
      <c r="Q225" s="2">
        <f t="shared" si="9"/>
        <v>4.2470567430408553E-3</v>
      </c>
    </row>
    <row r="226" spans="14:17">
      <c r="N226">
        <v>351.7</v>
      </c>
      <c r="O226">
        <f>'nm to eV'!$G$14/N226</f>
        <v>3.5252698442413704</v>
      </c>
      <c r="P226">
        <v>71.673049305299998</v>
      </c>
      <c r="Q226" s="2">
        <f t="shared" si="9"/>
        <v>3.9192113026008581E-3</v>
      </c>
    </row>
    <row r="227" spans="14:17">
      <c r="N227">
        <v>352.4</v>
      </c>
      <c r="O227">
        <f>'nm to eV'!$G$14/N227</f>
        <v>3.5182673218492906</v>
      </c>
      <c r="P227">
        <v>66.121064406100004</v>
      </c>
      <c r="Q227" s="2">
        <f t="shared" si="9"/>
        <v>3.6156187782179884E-3</v>
      </c>
    </row>
    <row r="228" spans="14:17">
      <c r="N228">
        <v>353.1</v>
      </c>
      <c r="O228">
        <f>'nm to eV'!$G$14/N228</f>
        <v>3.511292563635485</v>
      </c>
      <c r="P228">
        <v>60.981687124600001</v>
      </c>
      <c r="Q228" s="2">
        <f t="shared" si="9"/>
        <v>3.334588380806176E-3</v>
      </c>
    </row>
    <row r="229" spans="14:17">
      <c r="N229">
        <v>353.8</v>
      </c>
      <c r="O229">
        <f>'nm to eV'!$G$14/N229</f>
        <v>3.5043454048040981</v>
      </c>
      <c r="P229">
        <v>56.225969897200002</v>
      </c>
      <c r="Q229" s="2">
        <f t="shared" si="9"/>
        <v>3.0745372055002943E-3</v>
      </c>
    </row>
    <row r="230" spans="14:17">
      <c r="N230">
        <v>354.5</v>
      </c>
      <c r="O230">
        <f>'nm to eV'!$G$14/N230</f>
        <v>3.4974256818609026</v>
      </c>
      <c r="P230">
        <v>51.826829757100001</v>
      </c>
      <c r="Q230" s="2">
        <f t="shared" si="9"/>
        <v>2.8339843069433452E-3</v>
      </c>
    </row>
    <row r="231" spans="14:17">
      <c r="N231">
        <v>355.2</v>
      </c>
      <c r="O231">
        <f>'nm to eV'!$G$14/N231</f>
        <v>3.4905332326004785</v>
      </c>
      <c r="P231">
        <v>47.758944231299999</v>
      </c>
      <c r="Q231" s="2">
        <f t="shared" si="9"/>
        <v>2.6115450067471014E-3</v>
      </c>
    </row>
    <row r="232" spans="14:17">
      <c r="N232">
        <v>355.9</v>
      </c>
      <c r="O232">
        <f>'nm to eV'!$G$14/N232</f>
        <v>3.4836678960935377</v>
      </c>
      <c r="P232">
        <v>43.998651492299999</v>
      </c>
      <c r="Q232" s="2">
        <f t="shared" si="9"/>
        <v>2.4059254336073975E-3</v>
      </c>
    </row>
    <row r="233" spans="14:17">
      <c r="N233">
        <v>356.6</v>
      </c>
      <c r="O233">
        <f>'nm to eV'!$G$14/N233</f>
        <v>3.4768295126743967</v>
      </c>
      <c r="P233">
        <v>40.523854753499997</v>
      </c>
      <c r="Q233" s="2">
        <f t="shared" si="9"/>
        <v>2.2159172954725722E-3</v>
      </c>
    </row>
    <row r="234" spans="14:17">
      <c r="N234">
        <v>357.3</v>
      </c>
      <c r="O234">
        <f>'nm to eV'!$G$14/N234</f>
        <v>3.4700179239286029</v>
      </c>
      <c r="P234">
        <v>37.3139308728</v>
      </c>
      <c r="Q234" s="2">
        <f t="shared" si="9"/>
        <v>2.0403928818238629E-3</v>
      </c>
    </row>
    <row r="235" spans="14:17">
      <c r="N235">
        <v>358</v>
      </c>
      <c r="O235">
        <f>'nm to eV'!$G$14/N235</f>
        <v>3.4632329726806983</v>
      </c>
      <c r="P235">
        <v>34.349643113299997</v>
      </c>
      <c r="Q235" s="2">
        <f t="shared" si="9"/>
        <v>1.878300293273501E-3</v>
      </c>
    </row>
    <row r="236" spans="14:17">
      <c r="N236">
        <v>358.7</v>
      </c>
      <c r="O236">
        <f>'nm to eV'!$G$14/N236</f>
        <v>3.4564745029821298</v>
      </c>
      <c r="P236">
        <v>31.613057991000002</v>
      </c>
      <c r="Q236" s="2">
        <f t="shared" si="9"/>
        <v>1.7286588946473316E-3</v>
      </c>
    </row>
    <row r="237" spans="14:17">
      <c r="N237">
        <v>359.4</v>
      </c>
      <c r="O237">
        <f>'nm to eV'!$G$14/N237</f>
        <v>3.4497423600993042</v>
      </c>
      <c r="P237">
        <v>29.087466128900001</v>
      </c>
      <c r="Q237" s="2">
        <f t="shared" si="9"/>
        <v>1.5905549871445832E-3</v>
      </c>
    </row>
    <row r="238" spans="14:17">
      <c r="N238">
        <v>360.1</v>
      </c>
      <c r="O238">
        <f>'nm to eV'!$G$14/N238</f>
        <v>3.4430363905017769</v>
      </c>
      <c r="P238">
        <v>26.757307023300001</v>
      </c>
      <c r="Q238" s="2">
        <f t="shared" si="9"/>
        <v>1.4631376944237819E-3</v>
      </c>
    </row>
    <row r="239" spans="14:17">
      <c r="N239">
        <v>360.8</v>
      </c>
      <c r="O239">
        <f>'nm to eV'!$G$14/N239</f>
        <v>3.4363564418505819</v>
      </c>
      <c r="P239">
        <v>24.608097619799999</v>
      </c>
      <c r="Q239" s="2">
        <f t="shared" si="9"/>
        <v>1.3456150570099112E-3</v>
      </c>
    </row>
    <row r="240" spans="14:17">
      <c r="N240">
        <v>361.5</v>
      </c>
      <c r="O240">
        <f>'nm to eV'!$G$14/N240</f>
        <v>3.4297023629866943</v>
      </c>
      <c r="P240">
        <v>22.626364588000001</v>
      </c>
      <c r="Q240" s="2">
        <f t="shared" si="9"/>
        <v>1.2372503289531452E-3</v>
      </c>
    </row>
    <row r="241" spans="14:17">
      <c r="N241">
        <v>362.2</v>
      </c>
      <c r="O241">
        <f>'nm to eV'!$G$14/N241</f>
        <v>3.4230740039196301</v>
      </c>
      <c r="P241">
        <v>20.799580178199999</v>
      </c>
      <c r="Q241" s="2">
        <f t="shared" si="9"/>
        <v>1.1373584703577863E-3</v>
      </c>
    </row>
    <row r="242" spans="14:17">
      <c r="N242">
        <v>362.9</v>
      </c>
      <c r="O242">
        <f>'nm to eV'!$G$14/N242</f>
        <v>3.4164712158161752</v>
      </c>
      <c r="P242">
        <v>19.116101538500001</v>
      </c>
      <c r="Q242" s="2">
        <f t="shared" si="9"/>
        <v>1.0453028291321038E-3</v>
      </c>
    </row>
    <row r="243" spans="14:17">
      <c r="N243">
        <v>363.6</v>
      </c>
      <c r="O243">
        <f>'nm to eV'!$G$14/N243</f>
        <v>3.409893850989246</v>
      </c>
      <c r="P243">
        <v>17.565113367999999</v>
      </c>
      <c r="Q243" s="2">
        <f t="shared" si="9"/>
        <v>9.6049200516211907E-4</v>
      </c>
    </row>
    <row r="244" spans="14:17">
      <c r="N244">
        <v>364.3</v>
      </c>
      <c r="O244">
        <f>'nm to eV'!$G$14/N244</f>
        <v>3.4033417628868787</v>
      </c>
      <c r="P244">
        <v>16.136573777300001</v>
      </c>
      <c r="Q244" s="2">
        <f t="shared" si="9"/>
        <v>8.8237688986633072E-4</v>
      </c>
    </row>
    <row r="245" spans="14:17">
      <c r="N245">
        <v>365</v>
      </c>
      <c r="O245">
        <f>'nm to eV'!$G$14/N245</f>
        <v>3.3968148060813421</v>
      </c>
      <c r="P245">
        <v>14.8211632298</v>
      </c>
      <c r="Q245" s="2">
        <f t="shared" si="9"/>
        <v>8.1044787421412291E-4</v>
      </c>
    </row>
    <row r="246" spans="14:17">
      <c r="N246">
        <v>365.7</v>
      </c>
      <c r="O246">
        <f>'nm to eV'!$G$14/N246</f>
        <v>3.390312836258381</v>
      </c>
      <c r="P246">
        <v>13.610236433300001</v>
      </c>
      <c r="Q246" s="2">
        <f t="shared" si="9"/>
        <v>7.4423221807189003E-4</v>
      </c>
    </row>
    <row r="247" spans="14:17">
      <c r="N247">
        <v>366.4</v>
      </c>
      <c r="O247">
        <f>'nm to eV'!$G$14/N247</f>
        <v>3.3838357102065775</v>
      </c>
      <c r="P247">
        <v>12.4957770545</v>
      </c>
      <c r="Q247" s="2">
        <f t="shared" si="9"/>
        <v>6.8329157391041001E-4</v>
      </c>
    </row>
    <row r="248" spans="14:17">
      <c r="N248">
        <v>367.1</v>
      </c>
      <c r="O248">
        <f>'nm to eV'!$G$14/N248</f>
        <v>3.3773832858068369</v>
      </c>
      <c r="P248">
        <v>11.4703551283</v>
      </c>
      <c r="Q248" s="2">
        <f t="shared" si="9"/>
        <v>6.2721965786873273E-4</v>
      </c>
    </row>
    <row r="249" spans="14:17">
      <c r="N249">
        <v>367.8</v>
      </c>
      <c r="O249">
        <f>'nm to eV'!$G$14/N249</f>
        <v>3.3709554220219955</v>
      </c>
      <c r="P249">
        <v>10.527087036699999</v>
      </c>
      <c r="Q249" s="2">
        <f t="shared" si="9"/>
        <v>5.7564006132841791E-4</v>
      </c>
    </row>
    <row r="250" spans="14:17">
      <c r="N250">
        <v>368.5</v>
      </c>
      <c r="O250">
        <f>'nm to eV'!$G$14/N250</f>
        <v>3.3645519788865399</v>
      </c>
      <c r="P250">
        <v>9.6595979339000007</v>
      </c>
      <c r="Q250" s="2">
        <f t="shared" si="9"/>
        <v>5.2820419625039311E-4</v>
      </c>
    </row>
    <row r="251" spans="14:17">
      <c r="N251">
        <v>369.2</v>
      </c>
      <c r="O251">
        <f>'nm to eV'!$G$14/N251</f>
        <v>3.3581728174964516</v>
      </c>
      <c r="P251">
        <v>8.8619864963000001</v>
      </c>
      <c r="Q251" s="2">
        <f t="shared" si="9"/>
        <v>4.845893676415246E-4</v>
      </c>
    </row>
    <row r="252" spans="14:17">
      <c r="N252">
        <v>369.9</v>
      </c>
      <c r="O252">
        <f>'nm to eV'!$G$14/N252</f>
        <v>3.3518177999991621</v>
      </c>
      <c r="P252">
        <v>8.1287918796999996</v>
      </c>
      <c r="Q252" s="2">
        <f t="shared" si="9"/>
        <v>4.4449696671485807E-4</v>
      </c>
    </row>
    <row r="253" spans="14:17">
      <c r="N253">
        <v>370.6</v>
      </c>
      <c r="O253">
        <f>'nm to eV'!$G$14/N253</f>
        <v>3.3454867895836209</v>
      </c>
      <c r="P253">
        <v>7.4549627693999998</v>
      </c>
      <c r="Q253" s="2">
        <f t="shared" si="9"/>
        <v>4.0765077849339563E-4</v>
      </c>
    </row>
    <row r="254" spans="14:17">
      <c r="N254">
        <v>371.3</v>
      </c>
      <c r="O254">
        <f>'nm to eV'!$G$14/N254</f>
        <v>3.3391796504704816</v>
      </c>
      <c r="P254">
        <v>6.8358284115999997</v>
      </c>
      <c r="Q254" s="2">
        <f t="shared" si="9"/>
        <v>3.7379539775492259E-4</v>
      </c>
    </row>
    <row r="255" spans="14:17">
      <c r="N255">
        <v>372</v>
      </c>
      <c r="O255">
        <f>'nm to eV'!$G$14/N255</f>
        <v>3.3328962479023923</v>
      </c>
      <c r="P255">
        <v>6.2670715191999999</v>
      </c>
      <c r="Q255" s="2">
        <f t="shared" si="9"/>
        <v>3.4269474747239881E-4</v>
      </c>
    </row>
    <row r="256" spans="14:17">
      <c r="N256">
        <v>372.7</v>
      </c>
      <c r="O256">
        <f>'nm to eV'!$G$14/N256</f>
        <v>3.3266364481343973</v>
      </c>
      <c r="P256">
        <v>5.7447029475000004</v>
      </c>
      <c r="Q256" s="2">
        <f t="shared" si="9"/>
        <v>3.1413069403566697E-4</v>
      </c>
    </row>
    <row r="257" spans="14:17">
      <c r="N257">
        <v>373.4</v>
      </c>
      <c r="O257">
        <f>'nm to eV'!$G$14/N257</f>
        <v>3.3204001184244509</v>
      </c>
      <c r="P257">
        <v>5.2650380412000004</v>
      </c>
      <c r="Q257" s="2">
        <f t="shared" si="9"/>
        <v>2.8790175386285183E-4</v>
      </c>
    </row>
    <row r="258" spans="14:17">
      <c r="N258">
        <v>374.1</v>
      </c>
      <c r="O258">
        <f>'nm to eV'!$G$14/N258</f>
        <v>3.3141871270240304</v>
      </c>
      <c r="P258">
        <v>4.8246745558999997</v>
      </c>
      <c r="Q258" s="2">
        <f t="shared" si="9"/>
        <v>2.6382188610825298E-4</v>
      </c>
    </row>
    <row r="259" spans="14:17">
      <c r="N259">
        <v>374.8</v>
      </c>
      <c r="O259">
        <f>'nm to eV'!$G$14/N259</f>
        <v>3.307997343168863</v>
      </c>
      <c r="P259">
        <v>4.4204720633000001</v>
      </c>
      <c r="Q259" s="2">
        <f t="shared" si="9"/>
        <v>2.4171936650162288E-4</v>
      </c>
    </row>
    <row r="260" spans="14:17">
      <c r="N260">
        <v>375.5</v>
      </c>
      <c r="O260">
        <f>'nm to eV'!$G$14/N260</f>
        <v>3.301830637069747</v>
      </c>
      <c r="P260">
        <v>4.0495327514000001</v>
      </c>
      <c r="Q260" s="2">
        <f t="shared" si="9"/>
        <v>2.2143573746855532E-4</v>
      </c>
    </row>
    <row r="261" spans="14:17">
      <c r="N261">
        <v>376.2</v>
      </c>
      <c r="O261">
        <f>'nm to eV'!$G$14/N261</f>
        <v>3.295686879903482</v>
      </c>
      <c r="P261">
        <v>3.7091835368999999</v>
      </c>
      <c r="Q261" s="2">
        <f t="shared" ref="Q261:Q295" si="10">P261/LARGE($P$5:$P$295,1)</f>
        <v>2.0282483000433102E-4</v>
      </c>
    </row>
    <row r="262" spans="14:17">
      <c r="N262">
        <v>376.9</v>
      </c>
      <c r="O262">
        <f>'nm to eV'!$G$14/N262</f>
        <v>3.2895659438039</v>
      </c>
      <c r="P262">
        <v>3.3969594088999999</v>
      </c>
      <c r="Q262" s="2">
        <f t="shared" si="10"/>
        <v>1.8575185287746261E-4</v>
      </c>
    </row>
    <row r="263" spans="14:17">
      <c r="N263">
        <v>377.6</v>
      </c>
      <c r="O263">
        <f>'nm to eV'!$G$14/N263</f>
        <v>3.2834677018529921</v>
      </c>
      <c r="P263">
        <v>3.1105879285000002</v>
      </c>
      <c r="Q263" s="2">
        <f t="shared" si="10"/>
        <v>1.7009254503993178E-4</v>
      </c>
    </row>
    <row r="264" spans="14:17">
      <c r="N264">
        <v>378.3</v>
      </c>
      <c r="O264">
        <f>'nm to eV'!$G$14/N264</f>
        <v>3.2773920280721383</v>
      </c>
      <c r="P264">
        <v>2.8479748127</v>
      </c>
      <c r="Q264" s="2">
        <f t="shared" si="10"/>
        <v>1.5573238732890105E-4</v>
      </c>
    </row>
    <row r="265" spans="14:17">
      <c r="N265">
        <v>379</v>
      </c>
      <c r="O265">
        <f>'nm to eV'!$G$14/N265</f>
        <v>3.27133879741343</v>
      </c>
      <c r="P265">
        <v>2.6071905323000002</v>
      </c>
      <c r="Q265" s="2">
        <f t="shared" si="10"/>
        <v>1.4256586961577077E-4</v>
      </c>
    </row>
    <row r="266" spans="14:17">
      <c r="N266">
        <v>379.7</v>
      </c>
      <c r="O266">
        <f>'nm to eV'!$G$14/N266</f>
        <v>3.2653078857510929</v>
      </c>
      <c r="P266">
        <v>2.3864578607000002</v>
      </c>
      <c r="Q266" s="2">
        <f t="shared" si="10"/>
        <v>1.3049580995215838E-4</v>
      </c>
    </row>
    <row r="267" spans="14:17">
      <c r="N267">
        <v>380.4</v>
      </c>
      <c r="O267">
        <f>'nm to eV'!$G$14/N267</f>
        <v>3.2592991698730023</v>
      </c>
      <c r="P267">
        <v>2.1841403113000002</v>
      </c>
      <c r="Q267" s="2">
        <f t="shared" si="10"/>
        <v>1.1943272230612525E-4</v>
      </c>
    </row>
    <row r="268" spans="14:17">
      <c r="N268">
        <v>381.1</v>
      </c>
      <c r="O268">
        <f>'nm to eV'!$G$14/N268</f>
        <v>3.2533125274722905</v>
      </c>
      <c r="P268">
        <v>1.9987314048</v>
      </c>
      <c r="Q268" s="2">
        <f t="shared" si="10"/>
        <v>1.0929422967882841E-4</v>
      </c>
    </row>
    <row r="269" spans="14:17">
      <c r="N269">
        <v>381.8</v>
      </c>
      <c r="O269">
        <f>'nm to eV'!$G$14/N269</f>
        <v>3.2473478371390514</v>
      </c>
      <c r="P269">
        <v>1.8288447137999999</v>
      </c>
      <c r="Q269" s="2">
        <f t="shared" si="10"/>
        <v>1.0000451972533513E-4</v>
      </c>
    </row>
    <row r="270" spans="14:17">
      <c r="N270">
        <v>382.5</v>
      </c>
      <c r="O270">
        <f>'nm to eV'!$G$14/N270</f>
        <v>3.2414049783521306</v>
      </c>
      <c r="P270">
        <v>1.6732046294</v>
      </c>
      <c r="Q270" s="2">
        <f t="shared" si="10"/>
        <v>9.1493839855696544E-5</v>
      </c>
    </row>
    <row r="271" spans="14:17">
      <c r="N271">
        <v>383.2</v>
      </c>
      <c r="O271">
        <f>'nm to eV'!$G$14/N271</f>
        <v>3.235483831471007</v>
      </c>
      <c r="P271">
        <v>1.5306378052</v>
      </c>
      <c r="Q271" s="2">
        <f t="shared" si="10"/>
        <v>8.3698029377472173E-5</v>
      </c>
    </row>
    <row r="272" spans="14:17">
      <c r="N272">
        <v>383.9</v>
      </c>
      <c r="O272">
        <f>'nm to eV'!$G$14/N272</f>
        <v>3.2295842777277675</v>
      </c>
      <c r="P272">
        <v>1.4000652292</v>
      </c>
      <c r="Q272" s="2">
        <f t="shared" si="10"/>
        <v>7.655808597295641E-5</v>
      </c>
    </row>
    <row r="273" spans="14:17">
      <c r="N273">
        <v>384.6</v>
      </c>
      <c r="O273">
        <f>'nm to eV'!$G$14/N273</f>
        <v>3.2237061992191625</v>
      </c>
      <c r="P273">
        <v>1.2804948831</v>
      </c>
      <c r="Q273" s="2">
        <f t="shared" si="10"/>
        <v>7.0019764296493805E-5</v>
      </c>
    </row>
    <row r="274" spans="14:17">
      <c r="N274">
        <v>385.3</v>
      </c>
      <c r="O274">
        <f>'nm to eV'!$G$14/N274</f>
        <v>3.2178494788987537</v>
      </c>
      <c r="P274">
        <v>1.1710149469</v>
      </c>
      <c r="Q274" s="2">
        <f t="shared" si="10"/>
        <v>6.4033204389779571E-5</v>
      </c>
    </row>
    <row r="275" spans="14:17">
      <c r="N275">
        <v>386</v>
      </c>
      <c r="O275">
        <f>'nm to eV'!$G$14/N275</f>
        <v>3.2120140005691447</v>
      </c>
      <c r="P275">
        <v>1.0707875121999999</v>
      </c>
      <c r="Q275" s="2">
        <f t="shared" si="10"/>
        <v>5.8552587913791541E-5</v>
      </c>
    </row>
    <row r="276" spans="14:17">
      <c r="N276">
        <v>386.7</v>
      </c>
      <c r="O276">
        <f>'nm to eV'!$G$14/N276</f>
        <v>3.206199648874295</v>
      </c>
      <c r="P276">
        <v>0.97904276690000003</v>
      </c>
      <c r="Q276" s="2">
        <f t="shared" si="10"/>
        <v>5.3535820157722208E-5</v>
      </c>
    </row>
    <row r="277" spans="14:17">
      <c r="N277">
        <v>387.4</v>
      </c>
      <c r="O277">
        <f>'nm to eV'!$G$14/N277</f>
        <v>3.2004063092919206</v>
      </c>
      <c r="P277">
        <v>0.89507361939999996</v>
      </c>
      <c r="Q277" s="2">
        <f t="shared" si="10"/>
        <v>4.8944236080561652E-5</v>
      </c>
    </row>
    <row r="278" spans="14:17">
      <c r="N278">
        <v>388.1</v>
      </c>
      <c r="O278">
        <f>'nm to eV'!$G$14/N278</f>
        <v>3.1946338681259725</v>
      </c>
      <c r="P278">
        <v>0.81823073089999998</v>
      </c>
      <c r="Q278" s="2">
        <f t="shared" si="10"/>
        <v>4.474232866832285E-5</v>
      </c>
    </row>
    <row r="279" spans="14:17">
      <c r="N279">
        <v>388.8</v>
      </c>
      <c r="O279">
        <f>'nm to eV'!$G$14/N279</f>
        <v>3.1888822124992022</v>
      </c>
      <c r="P279">
        <v>0.74791792550000002</v>
      </c>
      <c r="Q279" s="2">
        <f t="shared" si="10"/>
        <v>4.0897497950050664E-5</v>
      </c>
    </row>
    <row r="280" spans="14:17">
      <c r="N280">
        <v>389.5</v>
      </c>
      <c r="O280">
        <f>'nm to eV'!$G$14/N280</f>
        <v>3.1831512303458021</v>
      </c>
      <c r="P280">
        <v>0.68358795189999999</v>
      </c>
      <c r="Q280" s="2">
        <f t="shared" si="10"/>
        <v>3.7379819239951589E-5</v>
      </c>
    </row>
    <row r="281" spans="14:17">
      <c r="N281">
        <v>390.2</v>
      </c>
      <c r="O281">
        <f>'nm to eV'!$G$14/N281</f>
        <v>3.1774408104041258</v>
      </c>
      <c r="P281">
        <v>0.6247385714</v>
      </c>
      <c r="Q281" s="2">
        <f t="shared" si="10"/>
        <v>3.4161829222194619E-5</v>
      </c>
    </row>
    <row r="282" spans="14:17">
      <c r="N282">
        <v>390.9</v>
      </c>
      <c r="O282">
        <f>'nm to eV'!$G$14/N282</f>
        <v>3.1717508422094909</v>
      </c>
      <c r="P282">
        <v>0.57090894690000005</v>
      </c>
      <c r="Q282" s="2">
        <f t="shared" si="10"/>
        <v>3.1218328494933679E-5</v>
      </c>
    </row>
    <row r="283" spans="14:17">
      <c r="N283">
        <v>391.6</v>
      </c>
      <c r="O283">
        <f>'nm to eV'!$G$14/N283</f>
        <v>3.1660812160870528</v>
      </c>
      <c r="P283">
        <v>0.52167631260000003</v>
      </c>
      <c r="Q283" s="2">
        <f t="shared" si="10"/>
        <v>2.8526199463511173E-5</v>
      </c>
    </row>
    <row r="284" spans="14:17">
      <c r="N284">
        <v>392.3</v>
      </c>
      <c r="O284">
        <f>'nm to eV'!$G$14/N284</f>
        <v>3.1604318231447612</v>
      </c>
      <c r="P284">
        <v>0.47665290259999998</v>
      </c>
      <c r="Q284" s="2">
        <f t="shared" si="10"/>
        <v>2.6064238390779413E-5</v>
      </c>
    </row>
    <row r="285" spans="14:17">
      <c r="N285">
        <v>393</v>
      </c>
      <c r="O285">
        <f>'nm to eV'!$G$14/N285</f>
        <v>3.1548025552663868</v>
      </c>
      <c r="P285">
        <v>0.43548311909999998</v>
      </c>
      <c r="Q285" s="2">
        <f t="shared" si="10"/>
        <v>2.3813000549181137E-5</v>
      </c>
    </row>
    <row r="286" spans="14:17">
      <c r="N286">
        <v>393.7</v>
      </c>
      <c r="O286">
        <f>'nm to eV'!$G$14/N286</f>
        <v>3.1491933051046228</v>
      </c>
      <c r="P286">
        <v>0.39784092300000001</v>
      </c>
      <c r="Q286" s="2">
        <f t="shared" si="10"/>
        <v>2.1754657534062224E-5</v>
      </c>
    </row>
    <row r="287" spans="14:17">
      <c r="N287">
        <v>394.4</v>
      </c>
      <c r="O287">
        <f>'nm to eV'!$G$14/N287</f>
        <v>3.1436039660742647</v>
      </c>
      <c r="P287">
        <v>0.3634274301</v>
      </c>
      <c r="Q287" s="2">
        <f t="shared" si="10"/>
        <v>1.9872865819562349E-5</v>
      </c>
    </row>
    <row r="288" spans="14:17">
      <c r="N288">
        <v>395.1</v>
      </c>
      <c r="O288">
        <f>'nm to eV'!$G$14/N288</f>
        <v>3.1380344323454565</v>
      </c>
      <c r="P288">
        <v>0.33196869629999998</v>
      </c>
      <c r="Q288" s="2">
        <f t="shared" si="10"/>
        <v>1.815264564936576E-5</v>
      </c>
    </row>
    <row r="289" spans="14:17">
      <c r="N289">
        <v>395.8</v>
      </c>
      <c r="O289">
        <f>'nm to eV'!$G$14/N289</f>
        <v>3.1324845988370131</v>
      </c>
      <c r="P289">
        <v>0.30321367890000001</v>
      </c>
      <c r="Q289" s="2">
        <f t="shared" si="10"/>
        <v>1.6580269556916871E-5</v>
      </c>
    </row>
    <row r="290" spans="14:17">
      <c r="N290">
        <v>396.5</v>
      </c>
      <c r="O290">
        <f>'nm to eV'!$G$14/N290</f>
        <v>3.1269543612098105</v>
      </c>
      <c r="P290">
        <v>0.27693235989999998</v>
      </c>
      <c r="Q290" s="2">
        <f t="shared" si="10"/>
        <v>1.5143159744087375E-5</v>
      </c>
    </row>
    <row r="291" spans="14:17">
      <c r="N291">
        <v>397.2</v>
      </c>
      <c r="O291">
        <f>'nm to eV'!$G$14/N291</f>
        <v>3.1214436158602465</v>
      </c>
      <c r="P291">
        <v>0.25291401940000002</v>
      </c>
      <c r="Q291" s="2">
        <f t="shared" si="10"/>
        <v>1.3829793667581476E-5</v>
      </c>
    </row>
    <row r="292" spans="14:17">
      <c r="N292">
        <v>397.9</v>
      </c>
      <c r="O292">
        <f>'nm to eV'!$G$14/N292</f>
        <v>3.1159522599137723</v>
      </c>
      <c r="P292">
        <v>0.23096564589999999</v>
      </c>
      <c r="Q292" s="2">
        <f t="shared" si="10"/>
        <v>1.262961711127938E-5</v>
      </c>
    </row>
    <row r="293" spans="14:17">
      <c r="N293">
        <v>398.6</v>
      </c>
      <c r="O293">
        <f>'nm to eV'!$G$14/N293</f>
        <v>3.1104801912184894</v>
      </c>
      <c r="P293">
        <v>0.21091047569999999</v>
      </c>
      <c r="Q293" s="2">
        <f t="shared" si="10"/>
        <v>1.1532964318001172E-5</v>
      </c>
    </row>
    <row r="294" spans="14:17">
      <c r="N294">
        <v>399.3</v>
      </c>
      <c r="O294">
        <f>'nm to eV'!$G$14/N294</f>
        <v>3.1050273083388178</v>
      </c>
      <c r="P294">
        <v>0.19258664910000001</v>
      </c>
      <c r="Q294" s="2">
        <f t="shared" si="10"/>
        <v>1.0530984508104795E-5</v>
      </c>
    </row>
    <row r="295" spans="14:17">
      <c r="N295">
        <v>400</v>
      </c>
      <c r="O295">
        <f>'nm to eV'!$G$14/N295</f>
        <v>3.0995935105492247</v>
      </c>
      <c r="P295">
        <v>0.17584597490000001</v>
      </c>
      <c r="Q295" s="2">
        <f t="shared" si="10"/>
        <v>9.6155743201229247E-6</v>
      </c>
    </row>
  </sheetData>
  <mergeCells count="5">
    <mergeCell ref="N2:Q3"/>
    <mergeCell ref="J2:L3"/>
    <mergeCell ref="C4:D4"/>
    <mergeCell ref="F5:H5"/>
    <mergeCell ref="C2:E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4A8-75BC-40D6-A6A5-1BD90DC05647}">
  <sheetPr>
    <tabColor rgb="FF9999FF"/>
  </sheetPr>
  <dimension ref="A1"/>
  <sheetViews>
    <sheetView showGridLines="0" zoomScale="70" zoomScaleNormal="70" workbookViewId="0">
      <selection activeCell="R26" sqref="R26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0808-F25F-4408-90CA-0E537B20DE4C}">
  <sheetPr>
    <tabColor rgb="FF996633"/>
  </sheetPr>
  <dimension ref="C2:S298"/>
  <sheetViews>
    <sheetView workbookViewId="0">
      <selection activeCell="B1" sqref="B1:J1048576"/>
    </sheetView>
  </sheetViews>
  <sheetFormatPr defaultRowHeight="15"/>
  <cols>
    <col min="3" max="4" width="14.85546875" bestFit="1" customWidth="1"/>
    <col min="5" max="5" width="14" bestFit="1" customWidth="1"/>
    <col min="6" max="6" width="18.85546875" bestFit="1" customWidth="1"/>
    <col min="7" max="9" width="18.85546875" customWidth="1"/>
    <col min="13" max="13" width="12" bestFit="1" customWidth="1"/>
  </cols>
  <sheetData>
    <row r="2" spans="3:19" ht="15" customHeight="1">
      <c r="C2" s="109" t="s">
        <v>92</v>
      </c>
      <c r="D2" s="110"/>
      <c r="E2" s="110"/>
      <c r="F2" s="111"/>
      <c r="G2" t="s">
        <v>42</v>
      </c>
      <c r="K2" s="101" t="s">
        <v>49</v>
      </c>
      <c r="L2" s="102"/>
      <c r="M2" s="102"/>
      <c r="P2" s="101" t="s">
        <v>98</v>
      </c>
      <c r="Q2" s="102"/>
      <c r="R2" s="102"/>
      <c r="S2" s="102"/>
    </row>
    <row r="3" spans="3:19" ht="15" customHeight="1" thickBot="1">
      <c r="C3" s="112"/>
      <c r="D3" s="113"/>
      <c r="E3" s="113"/>
      <c r="F3" s="114"/>
      <c r="G3">
        <f>LARGE(D7:D1000,1)</f>
        <v>0.64051542338349299</v>
      </c>
      <c r="K3" s="101"/>
      <c r="L3" s="102"/>
      <c r="M3" s="102"/>
      <c r="P3" s="101"/>
      <c r="Q3" s="102"/>
      <c r="R3" s="102"/>
      <c r="S3" s="102"/>
    </row>
    <row r="4" spans="3:19" ht="29.25" thickBot="1">
      <c r="C4" s="107" t="s">
        <v>43</v>
      </c>
      <c r="D4" s="108"/>
      <c r="E4" s="22">
        <v>10.201000000000001</v>
      </c>
      <c r="F4" s="23" t="s">
        <v>14</v>
      </c>
      <c r="K4" s="37" t="s">
        <v>44</v>
      </c>
      <c r="L4" s="30" t="s">
        <v>6</v>
      </c>
      <c r="M4" s="37" t="s">
        <v>2</v>
      </c>
      <c r="P4" s="30" t="s">
        <v>99</v>
      </c>
      <c r="Q4" s="37" t="s">
        <v>100</v>
      </c>
      <c r="R4" s="30" t="s">
        <v>6</v>
      </c>
      <c r="S4" s="37" t="s">
        <v>2</v>
      </c>
    </row>
    <row r="5" spans="3:19" ht="28.5" customHeight="1">
      <c r="C5" s="21"/>
      <c r="D5" s="21"/>
      <c r="E5" s="21"/>
      <c r="F5" s="21"/>
      <c r="K5">
        <v>2.59947045257291</v>
      </c>
      <c r="L5">
        <v>1.2660867492853001E-5</v>
      </c>
      <c r="M5">
        <f>L5/LARGE($L$5:$L$1000,1)</f>
        <v>4.2217812304582199E-5</v>
      </c>
      <c r="P5">
        <v>194.9</v>
      </c>
      <c r="Q5">
        <f>'nm to eV'!$G$14/P5</f>
        <v>6.3614027923021546</v>
      </c>
      <c r="R5">
        <v>13884.2786122052</v>
      </c>
      <c r="S5" s="2">
        <f t="shared" ref="S5:S68" si="0">R5/LARGE($R$5:$R$298,1)</f>
        <v>0.92545791833988889</v>
      </c>
    </row>
    <row r="6" spans="3:19" ht="15.75" thickBot="1">
      <c r="C6" t="s">
        <v>44</v>
      </c>
      <c r="D6" t="s">
        <v>6</v>
      </c>
      <c r="F6" t="s">
        <v>2</v>
      </c>
      <c r="G6" s="100" t="s">
        <v>46</v>
      </c>
      <c r="H6" s="100"/>
      <c r="I6" s="100"/>
      <c r="K6">
        <v>2.6476295185826602</v>
      </c>
      <c r="L6">
        <v>4.9377383222121098E-4</v>
      </c>
      <c r="M6">
        <f t="shared" ref="M6:M69" si="1">L6/LARGE($L$5:$L$1000,1)</f>
        <v>1.646494679878519E-3</v>
      </c>
      <c r="P6">
        <v>195.6</v>
      </c>
      <c r="Q6">
        <f>'nm to eV'!$G$14/P6</f>
        <v>6.3386370358879853</v>
      </c>
      <c r="R6">
        <v>13879.651210838399</v>
      </c>
      <c r="S6" s="2">
        <f t="shared" si="0"/>
        <v>0.92514947845936979</v>
      </c>
    </row>
    <row r="7" spans="3:19" ht="15.75" thickBot="1">
      <c r="C7" s="1">
        <v>3.0350187398435602</v>
      </c>
      <c r="D7" s="1">
        <v>4.7699896343423804E-3</v>
      </c>
      <c r="E7" s="1"/>
      <c r="F7" s="1">
        <f>D7/$G$3</f>
        <v>7.4471112797645555E-3</v>
      </c>
      <c r="G7" s="29" t="s">
        <v>14</v>
      </c>
      <c r="H7" s="30" t="s">
        <v>6</v>
      </c>
      <c r="I7" s="29" t="s">
        <v>50</v>
      </c>
      <c r="K7">
        <v>2.6998583648185899</v>
      </c>
      <c r="L7">
        <v>4.9377383222121098E-4</v>
      </c>
      <c r="M7">
        <f t="shared" si="1"/>
        <v>1.646494679878519E-3</v>
      </c>
      <c r="P7">
        <v>196.3</v>
      </c>
      <c r="Q7">
        <f>'nm to eV'!$G$14/P7</f>
        <v>6.3160336435032596</v>
      </c>
      <c r="R7">
        <v>13818.2883902024</v>
      </c>
      <c r="S7" s="2">
        <f t="shared" si="0"/>
        <v>0.92105933378312177</v>
      </c>
    </row>
    <row r="8" spans="3:19">
      <c r="C8" s="1">
        <v>3.1350687086832201</v>
      </c>
      <c r="D8" s="1">
        <v>4.7699896343423804E-3</v>
      </c>
      <c r="E8" s="1"/>
      <c r="F8" s="1">
        <f t="shared" ref="F8:F57" si="2">D8/$G$3</f>
        <v>7.4471112797645555E-3</v>
      </c>
      <c r="G8" s="1">
        <v>3.7765349077839998</v>
      </c>
      <c r="H8" s="1">
        <v>1.9530623195361001E-6</v>
      </c>
      <c r="I8" s="1">
        <f>H8/$G$3</f>
        <v>3.0492042006094702E-6</v>
      </c>
      <c r="K8">
        <v>2.75208721105452</v>
      </c>
      <c r="L8">
        <v>4.9377383222121098E-4</v>
      </c>
      <c r="M8">
        <f t="shared" si="1"/>
        <v>1.646494679878519E-3</v>
      </c>
      <c r="P8">
        <v>197</v>
      </c>
      <c r="Q8">
        <f>'nm to eV'!$G$14/P8</f>
        <v>6.2935908843639083</v>
      </c>
      <c r="R8">
        <v>13706.3900147315</v>
      </c>
      <c r="S8" s="2">
        <f t="shared" si="0"/>
        <v>0.91360073686776733</v>
      </c>
    </row>
    <row r="9" spans="3:19">
      <c r="C9" s="1">
        <v>3.2351186775228702</v>
      </c>
      <c r="D9" s="1">
        <v>4.7699896343423804E-3</v>
      </c>
      <c r="E9" s="1"/>
      <c r="F9" s="1">
        <f t="shared" si="2"/>
        <v>7.4471112797645555E-3</v>
      </c>
      <c r="G9" s="36">
        <f>G8+0.0002</f>
        <v>3.7767349077839998</v>
      </c>
      <c r="H9" s="1"/>
      <c r="I9" s="1">
        <f t="shared" ref="I9:I36" si="3">H9/$G$3</f>
        <v>0</v>
      </c>
      <c r="K9">
        <v>2.80431605729046</v>
      </c>
      <c r="L9">
        <v>3.3168764624319502E-4</v>
      </c>
      <c r="M9">
        <f t="shared" si="1"/>
        <v>1.1060163768990209E-3</v>
      </c>
      <c r="P9">
        <v>197.7</v>
      </c>
      <c r="Q9">
        <f>'nm to eV'!$G$14/P9</f>
        <v>6.2713070521987353</v>
      </c>
      <c r="R9">
        <v>13550.970816090799</v>
      </c>
      <c r="S9" s="2">
        <f t="shared" si="0"/>
        <v>0.90324125532310595</v>
      </c>
    </row>
    <row r="10" spans="3:19">
      <c r="C10" s="1">
        <v>3.3351686463625301</v>
      </c>
      <c r="D10" s="1">
        <v>4.7699896343423804E-3</v>
      </c>
      <c r="E10" s="1"/>
      <c r="F10" s="1">
        <f t="shared" si="2"/>
        <v>7.4471112797645555E-3</v>
      </c>
      <c r="G10" s="36">
        <f>G11-0.0002</f>
        <v>4.2904141053091998</v>
      </c>
      <c r="H10" s="1"/>
      <c r="I10" s="1">
        <f t="shared" si="3"/>
        <v>0</v>
      </c>
      <c r="K10">
        <v>2.8565449035263901</v>
      </c>
      <c r="L10">
        <v>4.9377383222121098E-4</v>
      </c>
      <c r="M10">
        <f t="shared" si="1"/>
        <v>1.646494679878519E-3</v>
      </c>
      <c r="P10">
        <v>198.4</v>
      </c>
      <c r="Q10">
        <f>'nm to eV'!$G$14/P10</f>
        <v>6.2491804648169849</v>
      </c>
      <c r="R10">
        <v>13359.6106534234</v>
      </c>
      <c r="S10" s="2">
        <f t="shared" si="0"/>
        <v>0.8904861253850137</v>
      </c>
    </row>
    <row r="11" spans="3:19">
      <c r="C11" s="1">
        <v>3.42838576967049</v>
      </c>
      <c r="D11" s="1">
        <v>5.5742216820958701E-3</v>
      </c>
      <c r="E11" s="1"/>
      <c r="F11" s="1">
        <f t="shared" si="2"/>
        <v>8.7027126570197212E-3</v>
      </c>
      <c r="G11" s="1">
        <v>4.2906141053092002</v>
      </c>
      <c r="H11" s="1">
        <v>0.25961652273216002</v>
      </c>
      <c r="I11" s="1">
        <f t="shared" si="3"/>
        <v>0.40532438916263375</v>
      </c>
      <c r="J11" s="1"/>
      <c r="K11">
        <v>2.9087737497623198</v>
      </c>
      <c r="L11">
        <v>4.9377383222121098E-4</v>
      </c>
      <c r="M11">
        <f t="shared" si="1"/>
        <v>1.646494679878519E-3</v>
      </c>
      <c r="P11">
        <v>199.1</v>
      </c>
      <c r="Q11">
        <f>'nm to eV'!$G$14/P11</f>
        <v>6.2272094636850328</v>
      </c>
      <c r="R11">
        <v>13140.200182602201</v>
      </c>
      <c r="S11" s="2">
        <f t="shared" si="0"/>
        <v>0.87586129947510549</v>
      </c>
    </row>
    <row r="12" spans="3:19">
      <c r="C12" s="1">
        <v>3.5352051369214301</v>
      </c>
      <c r="D12" s="1">
        <v>9.30293390349856E-3</v>
      </c>
      <c r="E12" s="1"/>
      <c r="F12" s="1">
        <f t="shared" si="2"/>
        <v>1.4524137224293902E-2</v>
      </c>
      <c r="G12" s="36">
        <f>G11+0.0002</f>
        <v>4.2908141053092006</v>
      </c>
      <c r="H12" s="1"/>
      <c r="I12" s="1">
        <f t="shared" si="3"/>
        <v>0</v>
      </c>
      <c r="J12" s="1"/>
      <c r="K12">
        <v>2.96100259599825</v>
      </c>
      <c r="L12">
        <v>6.5586001819917196E-4</v>
      </c>
      <c r="M12">
        <f t="shared" si="1"/>
        <v>2.1869729828578339E-3</v>
      </c>
      <c r="P12">
        <v>199.8</v>
      </c>
      <c r="Q12">
        <f>'nm to eV'!$G$14/P12</f>
        <v>6.2053924135119614</v>
      </c>
      <c r="R12">
        <v>12900.6920776437</v>
      </c>
      <c r="S12" s="2">
        <f t="shared" si="0"/>
        <v>0.85989686384028785</v>
      </c>
    </row>
    <row r="13" spans="3:19">
      <c r="C13" s="1">
        <v>3.6351179781137599</v>
      </c>
      <c r="D13" s="1">
        <v>1.90999424852231E-2</v>
      </c>
      <c r="E13" s="1"/>
      <c r="F13" s="1">
        <f t="shared" si="2"/>
        <v>2.9819644910857167E-2</v>
      </c>
      <c r="G13" s="36">
        <f>G14-0.0002</f>
        <v>4.3429811815474997</v>
      </c>
      <c r="H13" s="1"/>
      <c r="I13" s="1">
        <f t="shared" si="3"/>
        <v>0</v>
      </c>
      <c r="J13" s="1"/>
      <c r="K13">
        <v>3.0132314422341802</v>
      </c>
      <c r="L13">
        <v>1.05207069503432E-3</v>
      </c>
      <c r="M13">
        <f t="shared" si="1"/>
        <v>3.5081421679188218E-3</v>
      </c>
      <c r="P13">
        <v>200.5</v>
      </c>
      <c r="Q13">
        <f>'nm to eV'!$G$14/P13</f>
        <v>6.1837277018438401</v>
      </c>
      <c r="R13">
        <v>12648.8669809695</v>
      </c>
      <c r="S13" s="2">
        <f t="shared" si="0"/>
        <v>0.84311143794506149</v>
      </c>
    </row>
    <row r="14" spans="3:19">
      <c r="C14" s="1">
        <v>3.7348425246261598</v>
      </c>
      <c r="D14" s="1">
        <v>4.2349559865733702E-2</v>
      </c>
      <c r="E14" s="1"/>
      <c r="F14" s="1">
        <f t="shared" si="2"/>
        <v>6.6117939271507498E-2</v>
      </c>
      <c r="G14" s="1">
        <v>4.3431811815475001</v>
      </c>
      <c r="H14" s="1">
        <v>0.18590190103807</v>
      </c>
      <c r="I14" s="1">
        <f t="shared" si="3"/>
        <v>0.29023797749639163</v>
      </c>
      <c r="J14" s="1"/>
      <c r="K14">
        <v>3.0654602884701201</v>
      </c>
      <c r="L14">
        <v>2.1146356920010898E-3</v>
      </c>
      <c r="M14">
        <f t="shared" si="1"/>
        <v>7.0512777096725628E-3</v>
      </c>
      <c r="P14">
        <v>201.2</v>
      </c>
      <c r="Q14">
        <f>'nm to eV'!$G$14/P14</f>
        <v>6.1622137386664511</v>
      </c>
      <c r="R14">
        <v>12392.1220464502</v>
      </c>
      <c r="S14" s="2">
        <f t="shared" si="0"/>
        <v>0.82599807978789586</v>
      </c>
    </row>
    <row r="15" spans="3:19">
      <c r="C15" s="1">
        <v>3.8162273447441</v>
      </c>
      <c r="D15" s="1">
        <v>7.6231751591868693E-2</v>
      </c>
      <c r="E15" s="1"/>
      <c r="F15" s="1">
        <f t="shared" si="2"/>
        <v>0.11901626223015521</v>
      </c>
      <c r="G15" s="36">
        <f>G14+0.0002</f>
        <v>4.3433811815475005</v>
      </c>
      <c r="H15" s="1"/>
      <c r="I15" s="1">
        <f t="shared" si="3"/>
        <v>0</v>
      </c>
      <c r="J15" s="1"/>
      <c r="K15">
        <v>3.1176891347060498</v>
      </c>
      <c r="L15">
        <v>3.7625119161106002E-3</v>
      </c>
      <c r="M15">
        <f t="shared" si="1"/>
        <v>1.254614045662973E-2</v>
      </c>
      <c r="P15">
        <v>201.9</v>
      </c>
      <c r="Q15">
        <f>'nm to eV'!$G$14/P15</f>
        <v>6.1408489560162947</v>
      </c>
      <c r="R15">
        <v>12137.288376578699</v>
      </c>
      <c r="S15" s="2">
        <f t="shared" si="0"/>
        <v>0.80901211715856081</v>
      </c>
    </row>
    <row r="16" spans="3:19">
      <c r="C16" s="1">
        <v>3.87485087589444</v>
      </c>
      <c r="D16" s="1">
        <v>0.111732851985559</v>
      </c>
      <c r="E16" s="1"/>
      <c r="F16" s="1">
        <f t="shared" si="2"/>
        <v>0.17444209445470554</v>
      </c>
      <c r="G16" s="36">
        <f>G17-0.0002</f>
        <v>4.4479217682333996</v>
      </c>
      <c r="H16" s="1"/>
      <c r="I16" s="1">
        <f t="shared" si="3"/>
        <v>0</v>
      </c>
      <c r="J16" s="1"/>
      <c r="K16">
        <v>3.16991798094198</v>
      </c>
      <c r="L16">
        <v>6.5179770777363802E-3</v>
      </c>
      <c r="M16">
        <f t="shared" si="1"/>
        <v>2.1734271607279559E-2</v>
      </c>
      <c r="P16">
        <v>202.6</v>
      </c>
      <c r="Q16">
        <f>'nm to eV'!$G$14/P16</f>
        <v>6.1196318075996539</v>
      </c>
      <c r="R16">
        <v>11890.481942026499</v>
      </c>
      <c r="S16" s="2">
        <f t="shared" si="0"/>
        <v>0.79256121066689889</v>
      </c>
    </row>
    <row r="17" spans="3:19">
      <c r="C17" s="1">
        <v>3.92434229049845</v>
      </c>
      <c r="D17" s="1">
        <v>0.14985345104907499</v>
      </c>
      <c r="E17" s="1"/>
      <c r="F17" s="1">
        <f t="shared" si="2"/>
        <v>0.23395759973660132</v>
      </c>
      <c r="G17" s="1">
        <v>4.4481217682334</v>
      </c>
      <c r="H17" s="1">
        <v>4.6121761144347001E-4</v>
      </c>
      <c r="I17" s="1">
        <f t="shared" si="3"/>
        <v>7.2007260809912963E-4</v>
      </c>
      <c r="J17" s="1"/>
      <c r="K17">
        <v>3.2221468271779101</v>
      </c>
      <c r="L17">
        <v>1.10834046494497E-2</v>
      </c>
      <c r="M17">
        <f t="shared" si="1"/>
        <v>3.6957743807866095E-2</v>
      </c>
      <c r="P17">
        <v>203.3</v>
      </c>
      <c r="Q17">
        <f>'nm to eV'!$G$14/P17</f>
        <v>6.0985607684195271</v>
      </c>
      <c r="R17">
        <v>11656.9908047264</v>
      </c>
      <c r="S17" s="2">
        <f t="shared" si="0"/>
        <v>0.77699783658662014</v>
      </c>
    </row>
    <row r="18" spans="3:19">
      <c r="C18" s="1">
        <v>3.9647641439082499</v>
      </c>
      <c r="D18" s="1">
        <v>0.186124316402759</v>
      </c>
      <c r="E18" s="1"/>
      <c r="F18" s="1">
        <f t="shared" si="2"/>
        <v>0.29058522185081187</v>
      </c>
      <c r="G18" s="36">
        <f>G17+0.0002</f>
        <v>4.4483217682334004</v>
      </c>
      <c r="H18" s="1"/>
      <c r="I18" s="1">
        <f t="shared" si="3"/>
        <v>0</v>
      </c>
      <c r="J18" s="1"/>
      <c r="K18">
        <v>3.2696275964832999</v>
      </c>
      <c r="L18">
        <v>1.7233674928503299E-2</v>
      </c>
      <c r="M18">
        <f t="shared" si="1"/>
        <v>5.7465892748695548E-2</v>
      </c>
      <c r="P18">
        <v>204</v>
      </c>
      <c r="Q18">
        <f>'nm to eV'!$G$14/P18</f>
        <v>6.077634334410245</v>
      </c>
      <c r="R18">
        <v>11441.1997332926</v>
      </c>
      <c r="S18" s="2">
        <f t="shared" si="0"/>
        <v>0.76261426208892136</v>
      </c>
    </row>
    <row r="19" spans="3:19">
      <c r="C19" s="1">
        <v>4.0006562822571796</v>
      </c>
      <c r="D19" s="1">
        <v>0.22110841048003699</v>
      </c>
      <c r="E19" s="1"/>
      <c r="F19" s="1">
        <f t="shared" si="2"/>
        <v>0.34520388176141342</v>
      </c>
      <c r="G19" s="36">
        <f>G20-0.0002</f>
        <v>5.4213958459422997</v>
      </c>
      <c r="H19" s="1"/>
      <c r="I19" s="1">
        <f t="shared" si="3"/>
        <v>0</v>
      </c>
      <c r="J19" s="1"/>
      <c r="K19">
        <v>3.3076122119276201</v>
      </c>
      <c r="L19">
        <v>2.3799451858913301E-2</v>
      </c>
      <c r="M19">
        <f t="shared" si="1"/>
        <v>7.9359553529702795E-2</v>
      </c>
      <c r="P19">
        <v>204.7</v>
      </c>
      <c r="Q19">
        <f>'nm to eV'!$G$14/P19</f>
        <v>6.0568510220795799</v>
      </c>
      <c r="R19">
        <v>11246.5516794504</v>
      </c>
      <c r="S19" s="2">
        <f t="shared" si="0"/>
        <v>0.74963997745022515</v>
      </c>
    </row>
    <row r="20" spans="3:19">
      <c r="C20" s="1">
        <v>4.0365259071117601</v>
      </c>
      <c r="D20" s="1">
        <v>0.25770096865282099</v>
      </c>
      <c r="E20" s="1"/>
      <c r="F20" s="1">
        <f t="shared" si="2"/>
        <v>0.40233374442652386</v>
      </c>
      <c r="G20" s="1">
        <v>5.4215958459423002</v>
      </c>
      <c r="H20" s="1">
        <v>0.14474138790436999</v>
      </c>
      <c r="I20" s="1">
        <f t="shared" si="3"/>
        <v>0.22597642870140477</v>
      </c>
      <c r="J20" s="1"/>
      <c r="K20">
        <v>3.33847471197612</v>
      </c>
      <c r="L20">
        <v>3.07543642755004E-2</v>
      </c>
      <c r="M20">
        <f t="shared" si="1"/>
        <v>0.10255079118889401</v>
      </c>
      <c r="P20">
        <v>205.4</v>
      </c>
      <c r="Q20">
        <f>'nm to eV'!$G$14/P20</f>
        <v>6.036209368158179</v>
      </c>
      <c r="R20">
        <v>11075.5441396636</v>
      </c>
      <c r="S20" s="2">
        <f t="shared" si="0"/>
        <v>0.73824145353610571</v>
      </c>
    </row>
    <row r="21" spans="3:19">
      <c r="C21" s="1">
        <v>4.0723955319663503</v>
      </c>
      <c r="D21" s="1">
        <v>0.294293526825606</v>
      </c>
      <c r="E21" s="1"/>
      <c r="F21" s="1">
        <f t="shared" si="2"/>
        <v>0.45946360709163586</v>
      </c>
      <c r="G21" s="36">
        <f>G20+0.0002</f>
        <v>5.4217958459423006</v>
      </c>
      <c r="H21" s="1"/>
      <c r="I21" s="1">
        <f t="shared" si="3"/>
        <v>0</v>
      </c>
      <c r="J21" s="1"/>
      <c r="K21">
        <v>3.3645891350940902</v>
      </c>
      <c r="L21">
        <v>3.7579093183984703E-2</v>
      </c>
      <c r="M21">
        <f t="shared" si="1"/>
        <v>0.12530793040156579</v>
      </c>
      <c r="P21">
        <v>206.1</v>
      </c>
      <c r="Q21">
        <f>'nm to eV'!$G$14/P21</f>
        <v>6.0157079292561377</v>
      </c>
      <c r="R21">
        <v>10929.757205317699</v>
      </c>
      <c r="S21" s="2">
        <f t="shared" si="0"/>
        <v>0.72852401148893242</v>
      </c>
    </row>
    <row r="22" spans="3:19">
      <c r="C22" s="1">
        <v>4.1082764135681096</v>
      </c>
      <c r="D22" s="1">
        <v>0.33008185295063702</v>
      </c>
      <c r="E22" s="1"/>
      <c r="F22" s="1">
        <f t="shared" si="2"/>
        <v>0.51533786837949191</v>
      </c>
      <c r="G22" s="36">
        <f>G23-0.0002</f>
        <v>5.6204885878622992</v>
      </c>
      <c r="H22" s="1"/>
      <c r="I22" s="1">
        <f t="shared" si="3"/>
        <v>0</v>
      </c>
      <c r="J22" s="1"/>
      <c r="K22">
        <v>3.3883295197467902</v>
      </c>
      <c r="L22">
        <v>4.4889180171591901E-2</v>
      </c>
      <c r="M22">
        <f t="shared" si="1"/>
        <v>0.14968350186593674</v>
      </c>
      <c r="P22">
        <v>206.8</v>
      </c>
      <c r="Q22">
        <f>'nm to eV'!$G$14/P22</f>
        <v>5.9953452815265464</v>
      </c>
      <c r="R22">
        <v>10809.9091397632</v>
      </c>
      <c r="S22" s="2">
        <f t="shared" si="0"/>
        <v>0.72053552722100456</v>
      </c>
    </row>
    <row r="23" spans="3:19">
      <c r="C23" s="1">
        <v>4.14868926158017</v>
      </c>
      <c r="D23" s="1">
        <v>0.36699610394252402</v>
      </c>
      <c r="E23" s="1"/>
      <c r="F23" s="1">
        <f t="shared" si="2"/>
        <v>0.57296997159550689</v>
      </c>
      <c r="G23" s="1">
        <v>5.6206885878622996</v>
      </c>
      <c r="H23" s="1">
        <v>5.1862329314179001E-3</v>
      </c>
      <c r="I23" s="1">
        <f t="shared" si="3"/>
        <v>8.0969680699051177E-3</v>
      </c>
      <c r="J23" s="1"/>
      <c r="K23">
        <v>3.4096958659342098</v>
      </c>
      <c r="L23">
        <v>5.2050688155386098E-2</v>
      </c>
      <c r="M23">
        <f t="shared" si="1"/>
        <v>0.17356363488591042</v>
      </c>
      <c r="P23">
        <v>207.5</v>
      </c>
      <c r="Q23">
        <f>'nm to eV'!$G$14/P23</f>
        <v>5.9751200203358552</v>
      </c>
      <c r="R23">
        <v>10715.9346278456</v>
      </c>
      <c r="S23" s="2">
        <f t="shared" si="0"/>
        <v>0.7142716471444539</v>
      </c>
    </row>
    <row r="24" spans="3:19">
      <c r="C24" s="1">
        <v>4.19818968158192</v>
      </c>
      <c r="D24" s="1">
        <v>0.40447331736783698</v>
      </c>
      <c r="E24" s="1"/>
      <c r="F24" s="1">
        <f t="shared" si="2"/>
        <v>0.63148099577559813</v>
      </c>
      <c r="G24" s="36">
        <f>G23+0.0002</f>
        <v>5.6208885878623001</v>
      </c>
      <c r="H24" s="1"/>
      <c r="I24" s="1">
        <f t="shared" si="3"/>
        <v>0</v>
      </c>
      <c r="J24" s="1"/>
      <c r="K24">
        <v>3.4286881736563699</v>
      </c>
      <c r="L24">
        <v>5.9405348844137201E-2</v>
      </c>
      <c r="M24">
        <f t="shared" si="1"/>
        <v>0.19808783788360057</v>
      </c>
      <c r="P24">
        <v>208.2</v>
      </c>
      <c r="Q24">
        <f>'nm to eV'!$G$14/P24</f>
        <v>5.9550307599408745</v>
      </c>
      <c r="R24">
        <v>10647.0804254617</v>
      </c>
      <c r="S24" s="2">
        <f t="shared" si="0"/>
        <v>0.70968216370156612</v>
      </c>
    </row>
    <row r="25" spans="3:19">
      <c r="C25" s="1">
        <v>4.2750476812311096</v>
      </c>
      <c r="D25" s="1">
        <v>0.43686193529100098</v>
      </c>
      <c r="E25" s="1"/>
      <c r="F25" s="1">
        <f t="shared" si="2"/>
        <v>0.68204748760505729</v>
      </c>
      <c r="G25" s="36">
        <f>G26-0.0002</f>
        <v>5.9029810400582994</v>
      </c>
      <c r="H25" s="1"/>
      <c r="I25" s="1">
        <f t="shared" si="3"/>
        <v>0</v>
      </c>
      <c r="J25" s="1"/>
      <c r="K25">
        <v>3.44768048137853</v>
      </c>
      <c r="L25">
        <v>6.6982878038608196E-2</v>
      </c>
      <c r="M25">
        <f t="shared" si="1"/>
        <v>0.22335519854788793</v>
      </c>
      <c r="P25">
        <v>208.9</v>
      </c>
      <c r="Q25">
        <f>'nm to eV'!$G$14/P25</f>
        <v>5.9350761331722826</v>
      </c>
      <c r="R25">
        <v>10602.012982681599</v>
      </c>
      <c r="S25" s="2">
        <f t="shared" si="0"/>
        <v>0.70667818899426582</v>
      </c>
    </row>
    <row r="26" spans="3:19">
      <c r="C26" s="1">
        <v>4.3706678130574996</v>
      </c>
      <c r="D26" s="1">
        <v>0.42843943239089199</v>
      </c>
      <c r="E26" s="1"/>
      <c r="F26" s="1">
        <f t="shared" si="2"/>
        <v>0.66889791681780364</v>
      </c>
      <c r="G26" s="1">
        <v>5.9031810400582998</v>
      </c>
      <c r="H26" s="1">
        <v>0.34218443126226</v>
      </c>
      <c r="I26" s="1">
        <f t="shared" si="3"/>
        <v>0.53423292987183135</v>
      </c>
      <c r="J26" s="1"/>
      <c r="K26">
        <v>3.4642987506354102</v>
      </c>
      <c r="L26">
        <v>7.4288012392754996E-2</v>
      </c>
      <c r="M26">
        <f t="shared" si="1"/>
        <v>0.24771425539744577</v>
      </c>
      <c r="P26">
        <v>209.6</v>
      </c>
      <c r="Q26">
        <f>'nm to eV'!$G$14/P26</f>
        <v>5.9152547911244753</v>
      </c>
      <c r="R26">
        <v>10578.9327028316</v>
      </c>
      <c r="S26" s="2">
        <f t="shared" si="0"/>
        <v>0.70513977073421263</v>
      </c>
    </row>
    <row r="27" spans="3:19">
      <c r="C27" s="1">
        <v>4.4394105166702396</v>
      </c>
      <c r="D27" s="1">
        <v>0.39080137255602798</v>
      </c>
      <c r="E27" s="1"/>
      <c r="F27" s="1">
        <f t="shared" si="2"/>
        <v>0.6101357723622608</v>
      </c>
      <c r="G27" s="36">
        <f>G26+0.0002</f>
        <v>5.9033810400583002</v>
      </c>
      <c r="H27" s="1"/>
      <c r="I27" s="1">
        <f t="shared" si="3"/>
        <v>0</v>
      </c>
      <c r="J27" s="1"/>
      <c r="K27">
        <v>3.4785429814270299</v>
      </c>
      <c r="L27">
        <v>8.0825488560533801E-2</v>
      </c>
      <c r="M27">
        <f t="shared" si="1"/>
        <v>0.26951354695094826</v>
      </c>
      <c r="P27">
        <v>210.3</v>
      </c>
      <c r="Q27">
        <f>'nm to eV'!$G$14/P27</f>
        <v>5.8955654028515925</v>
      </c>
      <c r="R27">
        <v>10575.6898020095</v>
      </c>
      <c r="S27" s="2">
        <f t="shared" si="0"/>
        <v>0.70492361486986943</v>
      </c>
    </row>
    <row r="28" spans="3:19">
      <c r="C28" s="1">
        <v>4.4854145910012297</v>
      </c>
      <c r="D28" s="1">
        <v>0.35316331272116303</v>
      </c>
      <c r="E28" s="1"/>
      <c r="F28" s="1">
        <f t="shared" si="2"/>
        <v>0.55137362790671651</v>
      </c>
      <c r="G28" s="36">
        <f>G29-0.0002</f>
        <v>6.0445677467212997</v>
      </c>
      <c r="H28" s="1"/>
      <c r="I28" s="1">
        <f t="shared" si="3"/>
        <v>0</v>
      </c>
      <c r="J28" s="1"/>
      <c r="K28">
        <v>3.4927872122186501</v>
      </c>
      <c r="L28">
        <v>8.7561070066730196E-2</v>
      </c>
      <c r="M28">
        <f t="shared" si="1"/>
        <v>0.29197342309698132</v>
      </c>
      <c r="P28">
        <v>211</v>
      </c>
      <c r="Q28">
        <f>'nm to eV'!$G$14/P28</f>
        <v>5.8760066550696202</v>
      </c>
      <c r="R28">
        <v>10589.8972130395</v>
      </c>
      <c r="S28" s="2">
        <f t="shared" si="0"/>
        <v>0.70587061121041139</v>
      </c>
    </row>
    <row r="29" spans="3:19">
      <c r="C29" s="1">
        <v>4.52688107054834</v>
      </c>
      <c r="D29" s="1">
        <v>0.314801444043321</v>
      </c>
      <c r="E29" s="1"/>
      <c r="F29" s="1">
        <f t="shared" si="2"/>
        <v>0.49148144221164414</v>
      </c>
      <c r="G29" s="1">
        <v>6.0447677467213001</v>
      </c>
      <c r="H29" s="1">
        <v>0.10902107820133999</v>
      </c>
      <c r="I29" s="1">
        <f t="shared" si="3"/>
        <v>0.17020835755279898</v>
      </c>
      <c r="J29" s="1"/>
      <c r="K29">
        <v>3.5070314430102698</v>
      </c>
      <c r="L29">
        <v>9.46928622497617E-2</v>
      </c>
      <c r="M29">
        <f t="shared" si="1"/>
        <v>0.31575446842807525</v>
      </c>
      <c r="P29">
        <v>211.7</v>
      </c>
      <c r="Q29">
        <f>'nm to eV'!$G$14/P29</f>
        <v>5.8565772518643833</v>
      </c>
      <c r="R29">
        <v>10619.036595355699</v>
      </c>
      <c r="S29" s="2">
        <f t="shared" si="0"/>
        <v>0.70781289952464577</v>
      </c>
    </row>
    <row r="30" spans="3:19">
      <c r="C30" s="1">
        <v>4.5637806877689</v>
      </c>
      <c r="D30" s="1">
        <v>0.27780676984665897</v>
      </c>
      <c r="E30" s="1"/>
      <c r="F30" s="1">
        <f t="shared" si="2"/>
        <v>0.4337237788579042</v>
      </c>
      <c r="G30" s="36">
        <f>G29+0.0002</f>
        <v>6.0449677467213005</v>
      </c>
      <c r="H30" s="1"/>
      <c r="I30" s="1">
        <f t="shared" si="3"/>
        <v>0</v>
      </c>
      <c r="J30" s="1"/>
      <c r="K30">
        <v>3.5212756738018798</v>
      </c>
      <c r="L30">
        <v>0.102220865109628</v>
      </c>
      <c r="M30">
        <f t="shared" si="1"/>
        <v>0.34085668294422894</v>
      </c>
      <c r="P30">
        <v>212.4</v>
      </c>
      <c r="Q30">
        <f>'nm to eV'!$G$14/P30</f>
        <v>5.8372759144053195</v>
      </c>
      <c r="R30">
        <v>10660.554226608499</v>
      </c>
      <c r="S30" s="2">
        <f t="shared" si="0"/>
        <v>0.71058026120520457</v>
      </c>
    </row>
    <row r="31" spans="3:19">
      <c r="C31" s="1">
        <v>4.6006634198687202</v>
      </c>
      <c r="D31" s="1">
        <v>0.24201844372162801</v>
      </c>
      <c r="E31" s="1"/>
      <c r="F31" s="1">
        <f t="shared" si="2"/>
        <v>0.3778495175700482</v>
      </c>
      <c r="G31" s="36">
        <f>G32-0.0002</f>
        <v>6.2065886135889992</v>
      </c>
      <c r="H31" s="1"/>
      <c r="I31" s="1">
        <f t="shared" si="3"/>
        <v>0</v>
      </c>
      <c r="J31" s="1"/>
      <c r="K31">
        <v>3.5355199045935</v>
      </c>
      <c r="L31">
        <v>0.109946973307912</v>
      </c>
      <c r="M31">
        <f t="shared" si="1"/>
        <v>0.36661948205291361</v>
      </c>
      <c r="P31">
        <v>213.1</v>
      </c>
      <c r="Q31">
        <f>'nm to eV'!$G$14/P31</f>
        <v>5.8181013806648991</v>
      </c>
      <c r="R31">
        <v>10711.944322212599</v>
      </c>
      <c r="S31" s="2">
        <f t="shared" si="0"/>
        <v>0.71400567294098249</v>
      </c>
    </row>
    <row r="32" spans="3:19">
      <c r="C32" s="1">
        <v>4.6421490358860096</v>
      </c>
      <c r="D32" s="1">
        <v>0.20228938056260401</v>
      </c>
      <c r="E32" s="1"/>
      <c r="F32" s="1">
        <f t="shared" si="2"/>
        <v>0.3158228095336405</v>
      </c>
      <c r="G32" s="1">
        <v>6.2067886135889996</v>
      </c>
      <c r="H32" s="1">
        <v>4.5648022396775001E-5</v>
      </c>
      <c r="I32" s="1">
        <f t="shared" si="3"/>
        <v>7.1267639670004256E-5</v>
      </c>
      <c r="J32" s="1"/>
      <c r="K32">
        <v>3.5497641353851201</v>
      </c>
      <c r="L32">
        <v>0.117772134175405</v>
      </c>
      <c r="M32">
        <f t="shared" si="1"/>
        <v>0.3927125734578642</v>
      </c>
      <c r="P32">
        <v>213.8</v>
      </c>
      <c r="Q32">
        <f>'nm to eV'!$G$14/P32</f>
        <v>5.799052405143545</v>
      </c>
      <c r="R32">
        <v>10770.8181169775</v>
      </c>
      <c r="S32" s="2">
        <f t="shared" si="0"/>
        <v>0.71792991135982254</v>
      </c>
    </row>
    <row r="33" spans="3:19">
      <c r="C33" s="1">
        <v>4.6881846291090801</v>
      </c>
      <c r="D33" s="1">
        <v>0.16239947099402999</v>
      </c>
      <c r="E33" s="1"/>
      <c r="F33" s="1">
        <f t="shared" si="2"/>
        <v>0.25354498122178282</v>
      </c>
      <c r="G33" s="36">
        <f>G32+0.0002</f>
        <v>6.206988613589</v>
      </c>
      <c r="H33" s="1"/>
      <c r="I33" s="1">
        <f t="shared" si="3"/>
        <v>0</v>
      </c>
      <c r="J33" s="1"/>
      <c r="K33">
        <v>3.5640083661767399</v>
      </c>
      <c r="L33">
        <v>0.125696347712106</v>
      </c>
      <c r="M33">
        <f t="shared" si="1"/>
        <v>0.41913595715907742</v>
      </c>
      <c r="P33">
        <v>214.5</v>
      </c>
      <c r="Q33">
        <f>'nm to eV'!$G$14/P33</f>
        <v>5.7801277585999529</v>
      </c>
      <c r="R33">
        <v>10834.9578133455</v>
      </c>
      <c r="S33" s="2">
        <f t="shared" si="0"/>
        <v>0.72220514895347765</v>
      </c>
    </row>
    <row r="34" spans="3:19">
      <c r="C34" s="1">
        <v>4.7387461851439703</v>
      </c>
      <c r="D34" s="1">
        <v>0.124064410051113</v>
      </c>
      <c r="E34" s="1"/>
      <c r="F34" s="1">
        <f t="shared" si="2"/>
        <v>0.1936946489059522</v>
      </c>
      <c r="G34" s="36">
        <f>G35-0.0002</f>
        <v>6.3016021203704993</v>
      </c>
      <c r="H34" s="1"/>
      <c r="I34" s="1">
        <f t="shared" si="3"/>
        <v>0</v>
      </c>
      <c r="J34" s="1"/>
      <c r="K34">
        <v>3.5782525969683601</v>
      </c>
      <c r="L34">
        <v>0.13381866658722499</v>
      </c>
      <c r="M34">
        <f t="shared" si="1"/>
        <v>0.44621992545282257</v>
      </c>
      <c r="P34">
        <v>215.2</v>
      </c>
      <c r="Q34">
        <f>'nm to eV'!$G$14/P34</f>
        <v>5.7613262277866637</v>
      </c>
      <c r="R34">
        <v>10902.3552231717</v>
      </c>
      <c r="S34" s="2">
        <f t="shared" si="0"/>
        <v>0.72669752974915158</v>
      </c>
    </row>
    <row r="35" spans="3:19">
      <c r="C35" s="1">
        <v>4.80291339625734</v>
      </c>
      <c r="D35" s="1">
        <v>8.8410122600707602E-2</v>
      </c>
      <c r="E35" s="1"/>
      <c r="F35" s="1">
        <f t="shared" si="2"/>
        <v>0.13802965451430543</v>
      </c>
      <c r="G35" s="1">
        <v>6.3018021203704997</v>
      </c>
      <c r="H35" s="1">
        <v>0.35659639409612998</v>
      </c>
      <c r="I35" s="1">
        <f t="shared" si="3"/>
        <v>0.55673350098648067</v>
      </c>
      <c r="J35" s="1"/>
      <c r="K35">
        <v>3.59249682775997</v>
      </c>
      <c r="L35">
        <v>0.14213909080076201</v>
      </c>
      <c r="M35">
        <f t="shared" si="1"/>
        <v>0.47396447833909966</v>
      </c>
      <c r="P35">
        <v>215.9</v>
      </c>
      <c r="Q35">
        <f>'nm to eV'!$G$14/P35</f>
        <v>5.7426466151907825</v>
      </c>
      <c r="R35">
        <v>10971.235579428099</v>
      </c>
      <c r="S35" s="2">
        <f t="shared" si="0"/>
        <v>0.7312887564809113</v>
      </c>
    </row>
    <row r="36" spans="3:19">
      <c r="C36" s="1">
        <v>4.8897008702504001</v>
      </c>
      <c r="D36" s="1">
        <v>6.1212456985770602E-2</v>
      </c>
      <c r="E36" s="1"/>
      <c r="F36" s="1">
        <f t="shared" si="2"/>
        <v>9.5567498847129451E-2</v>
      </c>
      <c r="G36" s="36">
        <f>G35+0.0002</f>
        <v>6.3020021203705001</v>
      </c>
      <c r="H36" s="1"/>
      <c r="I36" s="1">
        <f t="shared" si="3"/>
        <v>0</v>
      </c>
      <c r="J36" s="1"/>
      <c r="K36">
        <v>3.6067410585515902</v>
      </c>
      <c r="L36">
        <v>0.15036046234509001</v>
      </c>
      <c r="M36">
        <f t="shared" si="1"/>
        <v>0.50137873892911078</v>
      </c>
      <c r="P36">
        <v>216.6</v>
      </c>
      <c r="Q36">
        <f>'nm to eV'!$G$14/P36</f>
        <v>5.7240877387797324</v>
      </c>
      <c r="R36">
        <v>11040.0675515689</v>
      </c>
      <c r="S36" s="2">
        <f t="shared" si="0"/>
        <v>0.73587675816482001</v>
      </c>
    </row>
    <row r="37" spans="3:19">
      <c r="C37" s="1">
        <v>4.9898101928478598</v>
      </c>
      <c r="D37" s="1">
        <v>5.69719607339794E-2</v>
      </c>
      <c r="E37" s="1"/>
      <c r="F37" s="1">
        <f t="shared" si="2"/>
        <v>8.8947055221602095E-2</v>
      </c>
      <c r="G37" s="36"/>
      <c r="H37" s="1"/>
      <c r="I37" s="1"/>
      <c r="J37" s="1"/>
      <c r="K37">
        <v>3.62098528934321</v>
      </c>
      <c r="L37">
        <v>0.15877993922783601</v>
      </c>
      <c r="M37">
        <f t="shared" si="1"/>
        <v>0.52945358411165377</v>
      </c>
      <c r="P37">
        <v>217.3</v>
      </c>
      <c r="Q37">
        <f>'nm to eV'!$G$14/P37</f>
        <v>5.7056484317519089</v>
      </c>
      <c r="R37">
        <v>11107.560950445901</v>
      </c>
      <c r="S37" s="2">
        <f t="shared" si="0"/>
        <v>0.74037553711985227</v>
      </c>
    </row>
    <row r="38" spans="3:19">
      <c r="C38" s="1">
        <v>5.0895940931180599</v>
      </c>
      <c r="D38" s="1">
        <v>7.5981081862698793E-2</v>
      </c>
      <c r="E38" s="1"/>
      <c r="F38" s="1">
        <f t="shared" si="2"/>
        <v>0.11862490595672506</v>
      </c>
      <c r="G38" s="1"/>
      <c r="H38" s="1"/>
      <c r="I38" s="1"/>
      <c r="J38" s="1"/>
      <c r="K38">
        <v>3.6352295201348301</v>
      </c>
      <c r="L38">
        <v>0.166902258102955</v>
      </c>
      <c r="M38">
        <f t="shared" si="1"/>
        <v>0.55653755240539893</v>
      </c>
      <c r="P38">
        <v>218</v>
      </c>
      <c r="Q38">
        <f>'nm to eV'!$G$14/P38</f>
        <v>5.6873275422921559</v>
      </c>
      <c r="R38">
        <v>11172.653948416</v>
      </c>
      <c r="S38" s="2">
        <f t="shared" si="0"/>
        <v>0.74471431712293823</v>
      </c>
    </row>
    <row r="39" spans="3:19">
      <c r="C39" s="1">
        <v>5.1846296927641697</v>
      </c>
      <c r="D39" s="1">
        <v>0.109320155842298</v>
      </c>
      <c r="E39" s="1"/>
      <c r="F39" s="1">
        <f t="shared" si="2"/>
        <v>0.17067529032293921</v>
      </c>
      <c r="G39" s="36"/>
      <c r="H39" s="1"/>
      <c r="I39" s="1"/>
      <c r="J39" s="1"/>
      <c r="K39">
        <v>3.6494737509264401</v>
      </c>
      <c r="L39">
        <v>0.175024576978074</v>
      </c>
      <c r="M39">
        <f t="shared" si="1"/>
        <v>0.58362152069914408</v>
      </c>
      <c r="P39">
        <v>218.7</v>
      </c>
      <c r="Q39">
        <f>'nm to eV'!$G$14/P39</f>
        <v>5.6691239333319157</v>
      </c>
      <c r="R39">
        <v>11234.491865959</v>
      </c>
      <c r="S39" s="2">
        <f t="shared" si="0"/>
        <v>0.7488361294289454</v>
      </c>
    </row>
    <row r="40" spans="3:19">
      <c r="C40" s="1">
        <v>5.2705011631694099</v>
      </c>
      <c r="D40" s="1">
        <v>0.14756585766879901</v>
      </c>
      <c r="E40" s="1"/>
      <c r="F40" s="1">
        <f t="shared" si="2"/>
        <v>0.23038611137463205</v>
      </c>
      <c r="G40" s="36"/>
      <c r="H40" s="1"/>
      <c r="I40" s="1"/>
      <c r="J40" s="1"/>
      <c r="K40">
        <v>3.6637179817180598</v>
      </c>
      <c r="L40">
        <v>0.18284973784556699</v>
      </c>
      <c r="M40">
        <f t="shared" si="1"/>
        <v>0.60971461210409461</v>
      </c>
      <c r="P40">
        <v>219.4</v>
      </c>
      <c r="Q40">
        <f>'nm to eV'!$G$14/P40</f>
        <v>5.6510364823139918</v>
      </c>
      <c r="R40">
        <v>11292.399691049301</v>
      </c>
      <c r="S40" s="2">
        <f t="shared" si="0"/>
        <v>0.75269598104677082</v>
      </c>
    </row>
    <row r="41" spans="3:19">
      <c r="C41" s="1">
        <v>5.3473150170399304</v>
      </c>
      <c r="D41" s="1">
        <v>0.183108446223683</v>
      </c>
      <c r="E41" s="1"/>
      <c r="F41" s="1">
        <f t="shared" si="2"/>
        <v>0.28587671668610432</v>
      </c>
      <c r="G41" s="1"/>
      <c r="H41" s="1"/>
      <c r="I41" s="1"/>
      <c r="J41" s="1"/>
      <c r="K41">
        <v>3.67796221250968</v>
      </c>
      <c r="L41">
        <v>0.19077395138226799</v>
      </c>
      <c r="M41">
        <f t="shared" si="1"/>
        <v>0.63613799580530783</v>
      </c>
      <c r="P41">
        <v>220.1</v>
      </c>
      <c r="Q41">
        <f>'nm to eV'!$G$14/P41</f>
        <v>5.6330640809617902</v>
      </c>
      <c r="R41">
        <v>11345.850509292701</v>
      </c>
      <c r="S41" s="2">
        <f t="shared" si="0"/>
        <v>0.75625875044709212</v>
      </c>
    </row>
    <row r="42" spans="3:19">
      <c r="C42" s="1">
        <v>5.4150520911037798</v>
      </c>
      <c r="D42" s="1">
        <v>0.21731703082634199</v>
      </c>
      <c r="E42" s="1"/>
      <c r="F42" s="1">
        <f t="shared" si="2"/>
        <v>0.33928461812578198</v>
      </c>
      <c r="G42" s="36"/>
      <c r="H42" s="1"/>
      <c r="I42" s="1"/>
      <c r="J42" s="1"/>
      <c r="K42">
        <v>3.6922064433013002</v>
      </c>
      <c r="L42">
        <v>0.19810384890371699</v>
      </c>
      <c r="M42">
        <f t="shared" si="1"/>
        <v>0.66057962572893203</v>
      </c>
      <c r="P42">
        <v>220.8</v>
      </c>
      <c r="Q42">
        <f>'nm to eV'!$G$14/P42</f>
        <v>5.6152056350529431</v>
      </c>
      <c r="R42">
        <v>11394.431942511401</v>
      </c>
      <c r="S42" s="2">
        <f t="shared" si="0"/>
        <v>0.75949695052304167</v>
      </c>
    </row>
    <row r="43" spans="3:19">
      <c r="C43" s="1">
        <v>5.4782281724306801</v>
      </c>
      <c r="D43" s="1">
        <v>0.25247346034242402</v>
      </c>
      <c r="E43" s="1"/>
      <c r="F43" s="1">
        <f t="shared" si="2"/>
        <v>0.39417233547436636</v>
      </c>
      <c r="G43" s="36"/>
      <c r="H43" s="1"/>
      <c r="I43" s="1"/>
      <c r="J43" s="1"/>
      <c r="K43">
        <v>3.70645067409292</v>
      </c>
      <c r="L43">
        <v>0.20523564108674899</v>
      </c>
      <c r="M43">
        <f t="shared" si="1"/>
        <v>0.68436067106002751</v>
      </c>
      <c r="P43">
        <v>221.5</v>
      </c>
      <c r="Q43">
        <f>'nm to eV'!$G$14/P43</f>
        <v>5.5974600641972456</v>
      </c>
      <c r="R43">
        <v>11437.812534704901</v>
      </c>
      <c r="S43" s="2">
        <f t="shared" si="0"/>
        <v>0.76238848804321613</v>
      </c>
    </row>
    <row r="44" spans="3:19">
      <c r="C44" s="1">
        <v>5.5368495594387097</v>
      </c>
      <c r="D44" s="1">
        <v>0.28812774779282901</v>
      </c>
      <c r="E44" s="1"/>
      <c r="F44" s="1">
        <f t="shared" si="2"/>
        <v>0.44983732986601255</v>
      </c>
      <c r="G44" s="1"/>
      <c r="H44" s="1"/>
      <c r="I44" s="1"/>
      <c r="J44" s="1"/>
      <c r="K44">
        <v>3.7206949048845299</v>
      </c>
      <c r="L44">
        <v>0.21226838060057099</v>
      </c>
      <c r="M44">
        <f t="shared" si="1"/>
        <v>0.70781142409485387</v>
      </c>
      <c r="P44">
        <v>222.2</v>
      </c>
      <c r="Q44">
        <f>'nm to eV'!$G$14/P44</f>
        <v>5.579826301618767</v>
      </c>
      <c r="R44">
        <v>11475.7098025176</v>
      </c>
      <c r="S44" s="2">
        <f t="shared" si="0"/>
        <v>0.76491453405254062</v>
      </c>
    </row>
    <row r="45" spans="3:19">
      <c r="C45" s="1">
        <v>5.5908932025979299</v>
      </c>
      <c r="D45" s="1">
        <v>0.32592665403724402</v>
      </c>
      <c r="E45" s="1"/>
      <c r="F45" s="1">
        <f t="shared" si="2"/>
        <v>0.50885059459700688</v>
      </c>
      <c r="G45" s="36"/>
      <c r="H45" s="1"/>
      <c r="I45" s="1"/>
      <c r="J45" s="1"/>
      <c r="K45">
        <v>3.7349391356761501</v>
      </c>
      <c r="L45">
        <v>0.21831059342230599</v>
      </c>
      <c r="M45">
        <f t="shared" si="1"/>
        <v>0.72795925416703056</v>
      </c>
      <c r="P45">
        <v>222.9</v>
      </c>
      <c r="Q45">
        <f>'nm to eV'!$G$14/P45</f>
        <v>5.5623032939420813</v>
      </c>
      <c r="R45">
        <v>11507.861398773801</v>
      </c>
      <c r="S45" s="2">
        <f t="shared" si="0"/>
        <v>0.76705760177493654</v>
      </c>
    </row>
    <row r="46" spans="3:19">
      <c r="C46" s="1">
        <v>5.6403928721498602</v>
      </c>
      <c r="D46" s="1">
        <v>0.36345748293240798</v>
      </c>
      <c r="E46" s="1"/>
      <c r="F46" s="1">
        <f t="shared" si="2"/>
        <v>0.56744532553558302</v>
      </c>
      <c r="G46" s="36"/>
      <c r="H46" s="1"/>
      <c r="I46" s="1"/>
      <c r="J46" s="1"/>
      <c r="K46">
        <v>3.75155740493304</v>
      </c>
      <c r="L46">
        <v>0.225368096103431</v>
      </c>
      <c r="M46">
        <f t="shared" si="1"/>
        <v>0.7514925802759258</v>
      </c>
      <c r="P46">
        <v>223.6</v>
      </c>
      <c r="Q46">
        <f>'nm to eV'!$G$14/P46</f>
        <v>5.5448900009825133</v>
      </c>
      <c r="R46">
        <v>11534.0005386269</v>
      </c>
      <c r="S46" s="2">
        <f t="shared" si="0"/>
        <v>0.76879990864094672</v>
      </c>
    </row>
    <row r="47" spans="3:19">
      <c r="C47" s="1">
        <v>5.6808383647287197</v>
      </c>
      <c r="D47" s="1">
        <v>0.398039460985809</v>
      </c>
      <c r="E47" s="1"/>
      <c r="F47" s="1">
        <f t="shared" si="2"/>
        <v>0.62143618475755669</v>
      </c>
      <c r="G47" s="1"/>
      <c r="H47" s="1"/>
      <c r="I47" s="1"/>
      <c r="J47" s="1"/>
      <c r="K47">
        <v>3.7705497126552001</v>
      </c>
      <c r="L47">
        <v>0.232277019780743</v>
      </c>
      <c r="M47">
        <f t="shared" si="1"/>
        <v>0.77453046794042379</v>
      </c>
      <c r="P47">
        <v>224.3</v>
      </c>
      <c r="Q47">
        <f>'nm to eV'!$G$14/P47</f>
        <v>5.5275853955403029</v>
      </c>
      <c r="R47">
        <v>11553.836524144201</v>
      </c>
      <c r="S47" s="2">
        <f t="shared" si="0"/>
        <v>0.77012207815207456</v>
      </c>
    </row>
    <row r="48" spans="3:19">
      <c r="C48" s="1">
        <v>5.7212733510102201</v>
      </c>
      <c r="D48" s="1">
        <v>0.433372055617114</v>
      </c>
      <c r="E48" s="1"/>
      <c r="F48" s="1">
        <f t="shared" si="2"/>
        <v>0.676598938598303</v>
      </c>
      <c r="G48" s="36"/>
      <c r="H48" s="1"/>
      <c r="I48" s="1"/>
      <c r="J48" s="1"/>
      <c r="K48">
        <v>3.7919160588426202</v>
      </c>
      <c r="L48">
        <v>0.239111653956148</v>
      </c>
      <c r="M48">
        <f t="shared" si="1"/>
        <v>0.79732063638272155</v>
      </c>
      <c r="P48">
        <v>225</v>
      </c>
      <c r="Q48">
        <f>'nm to eV'!$G$14/P48</f>
        <v>5.5103884631986215</v>
      </c>
      <c r="R48">
        <v>11567.0408892101</v>
      </c>
      <c r="S48" s="2">
        <f t="shared" si="0"/>
        <v>0.7710022163679805</v>
      </c>
    </row>
    <row r="49" spans="3:19">
      <c r="C49" s="1">
        <v>5.76619377581373</v>
      </c>
      <c r="D49" s="1">
        <v>0.47315473424598697</v>
      </c>
      <c r="E49" s="1"/>
      <c r="F49" s="1">
        <f t="shared" si="2"/>
        <v>0.73870935339319244</v>
      </c>
      <c r="G49" s="36"/>
      <c r="H49" s="1"/>
      <c r="I49" s="1"/>
      <c r="J49" s="1"/>
      <c r="K49">
        <v>3.8204045204258601</v>
      </c>
      <c r="L49">
        <v>0.24590383698760701</v>
      </c>
      <c r="M49">
        <f t="shared" si="1"/>
        <v>0.81996925098376483</v>
      </c>
      <c r="P49">
        <v>225.7</v>
      </c>
      <c r="Q49">
        <f>'nm to eV'!$G$14/P49</f>
        <v>5.4932982021253434</v>
      </c>
      <c r="R49">
        <v>11573.239385305</v>
      </c>
      <c r="S49" s="2">
        <f t="shared" si="0"/>
        <v>0.77141537771780966</v>
      </c>
    </row>
    <row r="50" spans="3:19">
      <c r="C50" s="1">
        <v>5.8111307105130896</v>
      </c>
      <c r="D50" s="1">
        <v>0.51175787253815597</v>
      </c>
      <c r="E50" s="1"/>
      <c r="F50" s="1">
        <f t="shared" si="2"/>
        <v>0.79897821950144265</v>
      </c>
      <c r="G50" s="1"/>
      <c r="H50" s="1"/>
      <c r="I50" s="1"/>
      <c r="J50" s="1"/>
      <c r="K50">
        <v>3.86313721280071</v>
      </c>
      <c r="L50">
        <v>0.25148423281913501</v>
      </c>
      <c r="M50">
        <f t="shared" si="1"/>
        <v>0.83857714684348472</v>
      </c>
      <c r="P50">
        <v>226.4</v>
      </c>
      <c r="Q50">
        <f>'nm to eV'!$G$14/P50</f>
        <v>5.4763136228784886</v>
      </c>
      <c r="R50">
        <v>11572.0097508124</v>
      </c>
      <c r="S50" s="2">
        <f t="shared" si="0"/>
        <v>0.77133341631314301</v>
      </c>
    </row>
    <row r="51" spans="3:19">
      <c r="C51" s="1">
        <v>5.8560991641045197</v>
      </c>
      <c r="D51" s="1">
        <v>0.54810916109661501</v>
      </c>
      <c r="E51" s="1"/>
      <c r="F51" s="1">
        <f t="shared" si="2"/>
        <v>0.85573140175337825</v>
      </c>
      <c r="G51" s="36"/>
      <c r="H51" s="1"/>
      <c r="I51" s="1"/>
      <c r="J51" s="1"/>
      <c r="K51">
        <v>3.9153660590366401</v>
      </c>
      <c r="L51">
        <v>0.25143020409047501</v>
      </c>
      <c r="M51">
        <f t="shared" si="1"/>
        <v>0.83839698740915602</v>
      </c>
      <c r="P51">
        <v>227.1</v>
      </c>
      <c r="Q51">
        <f>'nm to eV'!$G$14/P51</f>
        <v>5.4594337482152797</v>
      </c>
      <c r="R51">
        <v>11562.884960577099</v>
      </c>
      <c r="S51" s="2">
        <f t="shared" si="0"/>
        <v>0.77072520254760923</v>
      </c>
    </row>
    <row r="52" spans="3:19">
      <c r="C52" s="1">
        <v>5.9056393579462698</v>
      </c>
      <c r="D52" s="1">
        <v>0.58274475461986597</v>
      </c>
      <c r="E52" s="1"/>
      <c r="F52" s="1">
        <f t="shared" si="2"/>
        <v>0.90980596773383515</v>
      </c>
      <c r="G52" s="1"/>
      <c r="H52" s="1"/>
      <c r="I52" s="1"/>
      <c r="J52" s="1"/>
      <c r="K52">
        <v>3.96047278987677</v>
      </c>
      <c r="L52">
        <v>0.24576056437678701</v>
      </c>
      <c r="M52">
        <f t="shared" si="1"/>
        <v>0.81949150676952354</v>
      </c>
      <c r="P52">
        <v>227.8</v>
      </c>
      <c r="Q52">
        <f>'nm to eV'!$G$14/P52</f>
        <v>5.4426576129046964</v>
      </c>
      <c r="R52">
        <v>11545.3614447489</v>
      </c>
      <c r="S52" s="2">
        <f t="shared" si="0"/>
        <v>0.76955717092469822</v>
      </c>
    </row>
    <row r="53" spans="3:19">
      <c r="C53" s="1">
        <v>5.9778949171256004</v>
      </c>
      <c r="D53" s="1">
        <v>0.61904242770847395</v>
      </c>
      <c r="E53" s="1"/>
      <c r="F53" s="1">
        <f t="shared" si="2"/>
        <v>0.96647544322728574</v>
      </c>
      <c r="G53" s="1"/>
      <c r="H53" s="1"/>
      <c r="I53" s="1"/>
      <c r="J53" s="1"/>
      <c r="K53">
        <v>3.99370932839054</v>
      </c>
      <c r="L53">
        <v>0.23891354861773101</v>
      </c>
      <c r="M53">
        <f t="shared" si="1"/>
        <v>0.79666005179019295</v>
      </c>
      <c r="P53">
        <v>228.5</v>
      </c>
      <c r="Q53">
        <f>'nm to eV'!$G$14/P53</f>
        <v>5.4259842635435005</v>
      </c>
      <c r="R53">
        <v>11518.9116004275</v>
      </c>
      <c r="S53" s="2">
        <f t="shared" si="0"/>
        <v>0.76779415402264772</v>
      </c>
    </row>
    <row r="54" spans="3:19">
      <c r="C54" s="1">
        <v>6.0662750161749699</v>
      </c>
      <c r="D54" s="1">
        <v>0.64051542338349299</v>
      </c>
      <c r="E54" s="1"/>
      <c r="F54" s="1">
        <f t="shared" si="2"/>
        <v>1</v>
      </c>
      <c r="G54" s="1"/>
      <c r="H54" s="1"/>
      <c r="I54" s="1"/>
      <c r="J54" s="1"/>
      <c r="K54">
        <v>4.0198237515085102</v>
      </c>
      <c r="L54">
        <v>0.23239588298379399</v>
      </c>
      <c r="M54">
        <f t="shared" si="1"/>
        <v>0.7749268186959436</v>
      </c>
      <c r="P54">
        <v>229.2</v>
      </c>
      <c r="Q54">
        <f>'nm to eV'!$G$14/P54</f>
        <v>5.4094127583756109</v>
      </c>
      <c r="R54">
        <v>11482.9997980513</v>
      </c>
      <c r="S54" s="2">
        <f t="shared" si="0"/>
        <v>0.76540044940181873</v>
      </c>
    </row>
    <row r="55" spans="3:19">
      <c r="C55" s="1">
        <v>6.1825853563004998</v>
      </c>
      <c r="D55" s="1">
        <v>0.61598634592701096</v>
      </c>
      <c r="E55" s="1"/>
      <c r="F55" s="1">
        <f t="shared" si="2"/>
        <v>0.96170415799371656</v>
      </c>
      <c r="G55" s="1"/>
      <c r="H55" s="1"/>
      <c r="I55" s="1"/>
      <c r="J55" s="1"/>
      <c r="K55">
        <v>4.0435641361611996</v>
      </c>
      <c r="L55">
        <v>0.22597727001906501</v>
      </c>
      <c r="M55">
        <f t="shared" si="1"/>
        <v>0.75352387789795705</v>
      </c>
      <c r="P55">
        <v>229.9</v>
      </c>
      <c r="Q55">
        <f>'nm to eV'!$G$14/P55</f>
        <v>5.3929421671147884</v>
      </c>
      <c r="R55">
        <v>11437.1010066292</v>
      </c>
      <c r="S55" s="2">
        <f t="shared" si="0"/>
        <v>0.76234106107130284</v>
      </c>
    </row>
    <row r="56" spans="3:19">
      <c r="C56" s="1">
        <v>6.25133781576079</v>
      </c>
      <c r="D56" s="1">
        <v>0.57765128498409402</v>
      </c>
      <c r="E56" s="1"/>
      <c r="F56" s="1">
        <f t="shared" si="2"/>
        <v>0.90185382567788597</v>
      </c>
      <c r="G56" s="1"/>
      <c r="H56" s="1"/>
      <c r="I56" s="1"/>
      <c r="J56" s="1"/>
      <c r="K56">
        <v>4.0673045208138996</v>
      </c>
      <c r="L56">
        <v>0.21914263584366001</v>
      </c>
      <c r="M56">
        <f t="shared" si="1"/>
        <v>0.7307337094556593</v>
      </c>
      <c r="P56">
        <v>230.6</v>
      </c>
      <c r="Q56">
        <f>'nm to eV'!$G$14/P56</f>
        <v>5.3765715707705546</v>
      </c>
      <c r="R56">
        <v>11380.7211258518</v>
      </c>
      <c r="S56" s="2">
        <f t="shared" si="0"/>
        <v>0.75858305472773691</v>
      </c>
    </row>
    <row r="57" spans="3:19">
      <c r="C57" s="1">
        <v>6.3019068762937902</v>
      </c>
      <c r="D57" s="1">
        <v>0.53878006934267397</v>
      </c>
      <c r="E57" s="1"/>
      <c r="F57" s="1">
        <f t="shared" si="2"/>
        <v>0.84116642577721745</v>
      </c>
      <c r="G57" s="1"/>
      <c r="H57" s="1"/>
      <c r="I57" s="1"/>
      <c r="J57" s="1"/>
      <c r="K57">
        <v>4.0910449054665996</v>
      </c>
      <c r="L57">
        <v>0.21224857006673001</v>
      </c>
      <c r="M57">
        <f t="shared" si="1"/>
        <v>0.70774536563560342</v>
      </c>
      <c r="P57">
        <v>231.3</v>
      </c>
      <c r="Q57">
        <f>'nm to eV'!$G$14/P57</f>
        <v>5.3603000614772585</v>
      </c>
      <c r="R57">
        <v>11313.418115472799</v>
      </c>
      <c r="S57" s="2">
        <f t="shared" si="0"/>
        <v>0.75409696613624144</v>
      </c>
    </row>
    <row r="58" spans="3:19">
      <c r="C58" s="1"/>
      <c r="D58" s="1"/>
      <c r="E58" s="1"/>
      <c r="F58" s="1"/>
      <c r="G58" s="1"/>
      <c r="H58" s="1"/>
      <c r="I58" s="1"/>
      <c r="J58" s="1"/>
      <c r="K58">
        <v>4.1147852901192898</v>
      </c>
      <c r="L58">
        <v>0.20565166229742601</v>
      </c>
      <c r="M58">
        <f t="shared" si="1"/>
        <v>0.68574789870434194</v>
      </c>
      <c r="P58">
        <v>232</v>
      </c>
      <c r="Q58">
        <f>'nm to eV'!$G$14/P58</f>
        <v>5.3441267423262495</v>
      </c>
      <c r="R58">
        <v>11234.8230486456</v>
      </c>
      <c r="S58" s="2">
        <f t="shared" si="0"/>
        <v>0.74885820444258422</v>
      </c>
    </row>
    <row r="59" spans="3:19">
      <c r="C59" s="1"/>
      <c r="D59" s="1"/>
      <c r="E59" s="1"/>
      <c r="F59" s="1"/>
      <c r="G59" s="1"/>
      <c r="H59" s="1"/>
      <c r="I59" s="1"/>
      <c r="J59" s="1"/>
      <c r="K59">
        <v>4.1408997132372596</v>
      </c>
      <c r="L59">
        <v>0.19869816491896999</v>
      </c>
      <c r="M59">
        <f t="shared" si="1"/>
        <v>0.66256137950652438</v>
      </c>
      <c r="P59">
        <v>232.7</v>
      </c>
      <c r="Q59">
        <f>'nm to eV'!$G$14/P59</f>
        <v>5.3280507272010746</v>
      </c>
      <c r="R59">
        <v>11144.6602808725</v>
      </c>
      <c r="S59" s="2">
        <f t="shared" si="0"/>
        <v>0.74284839653641732</v>
      </c>
    </row>
    <row r="60" spans="3:19">
      <c r="C60" s="1"/>
      <c r="D60" s="1"/>
      <c r="E60" s="1"/>
      <c r="F60" s="1"/>
      <c r="G60" s="1"/>
      <c r="H60" s="1"/>
      <c r="I60" s="1"/>
      <c r="J60" s="1"/>
      <c r="K60">
        <v>4.1693881748204902</v>
      </c>
      <c r="L60">
        <v>0.191913057078169</v>
      </c>
      <c r="M60">
        <f t="shared" si="1"/>
        <v>0.63993635721235798</v>
      </c>
      <c r="P60">
        <v>233.4</v>
      </c>
      <c r="Q60">
        <f>'nm to eV'!$G$14/P60</f>
        <v>5.3120711406156378</v>
      </c>
      <c r="R60">
        <v>11042.766014160699</v>
      </c>
      <c r="S60" s="2">
        <f t="shared" si="0"/>
        <v>0.73605662444687003</v>
      </c>
    </row>
    <row r="61" spans="3:19">
      <c r="C61" s="1"/>
      <c r="D61" s="1"/>
      <c r="E61" s="1"/>
      <c r="F61" s="1"/>
      <c r="G61" s="1"/>
      <c r="H61" s="1"/>
      <c r="I61" s="1"/>
      <c r="J61" s="1"/>
      <c r="K61">
        <v>4.2002506748690003</v>
      </c>
      <c r="L61">
        <v>0.18549585915157199</v>
      </c>
      <c r="M61">
        <f t="shared" si="1"/>
        <v>0.61853813487574805</v>
      </c>
      <c r="P61">
        <v>234.1</v>
      </c>
      <c r="Q61">
        <f>'nm to eV'!$G$14/P61</f>
        <v>5.2961871175552755</v>
      </c>
      <c r="R61">
        <v>10929.104640969201</v>
      </c>
      <c r="S61" s="2">
        <f t="shared" si="0"/>
        <v>0.72848051474989306</v>
      </c>
    </row>
    <row r="62" spans="3:19">
      <c r="C62" s="1"/>
      <c r="D62" s="1"/>
      <c r="E62" s="1"/>
      <c r="F62" s="1"/>
      <c r="G62" s="1"/>
      <c r="H62" s="1"/>
      <c r="I62" s="1"/>
      <c r="J62" s="1"/>
      <c r="K62">
        <v>4.2429833672438502</v>
      </c>
      <c r="L62">
        <v>0.178869621500996</v>
      </c>
      <c r="M62">
        <f t="shared" si="1"/>
        <v>0.59644286710871008</v>
      </c>
      <c r="P62">
        <v>234.8</v>
      </c>
      <c r="Q62">
        <f>'nm to eV'!$G$14/P62</f>
        <v>5.2803978033206551</v>
      </c>
      <c r="R62">
        <v>10803.782368776599</v>
      </c>
      <c r="S62" s="2">
        <f t="shared" si="0"/>
        <v>0.72012714671512645</v>
      </c>
    </row>
    <row r="63" spans="3:19">
      <c r="C63" s="1"/>
      <c r="D63" s="1"/>
      <c r="E63" s="1"/>
      <c r="F63" s="1"/>
      <c r="G63" s="1"/>
      <c r="H63" s="1"/>
      <c r="I63" s="1"/>
      <c r="J63" s="1"/>
      <c r="K63">
        <v>4.2952122134797799</v>
      </c>
      <c r="L63">
        <v>0.173925992828668</v>
      </c>
      <c r="M63">
        <f t="shared" si="1"/>
        <v>0.57995827886784035</v>
      </c>
      <c r="P63">
        <v>235.5</v>
      </c>
      <c r="Q63">
        <f>'nm to eV'!$G$14/P63</f>
        <v>5.2647023533744797</v>
      </c>
      <c r="R63">
        <v>10667.0577480969</v>
      </c>
      <c r="S63" s="2">
        <f t="shared" si="0"/>
        <v>0.71101375405180045</v>
      </c>
    </row>
    <row r="64" spans="3:19">
      <c r="C64" s="1"/>
      <c r="D64" s="1"/>
      <c r="E64" s="1"/>
      <c r="F64" s="1"/>
      <c r="G64" s="1"/>
      <c r="H64" s="1"/>
      <c r="I64" s="1"/>
      <c r="J64" s="1"/>
      <c r="K64">
        <v>4.3474410597157203</v>
      </c>
      <c r="L64">
        <v>0.17214304478291001</v>
      </c>
      <c r="M64">
        <f t="shared" si="1"/>
        <v>0.57401301753506651</v>
      </c>
      <c r="P64">
        <v>236.2</v>
      </c>
      <c r="Q64">
        <f>'nm to eV'!$G$14/P64</f>
        <v>5.2490999331908972</v>
      </c>
      <c r="R64">
        <v>10519.3488494964</v>
      </c>
      <c r="S64" s="2">
        <f t="shared" si="0"/>
        <v>0.70116820329348228</v>
      </c>
    </row>
    <row r="65" spans="3:19">
      <c r="C65" s="1"/>
      <c r="D65" s="1"/>
      <c r="E65" s="1"/>
      <c r="F65" s="1"/>
      <c r="G65" s="1"/>
      <c r="H65" s="1"/>
      <c r="I65" s="1"/>
      <c r="J65" s="1"/>
      <c r="K65">
        <v>4.39966990595165</v>
      </c>
      <c r="L65">
        <v>0.172062001689921</v>
      </c>
      <c r="M65">
        <f t="shared" si="1"/>
        <v>0.57374277838357679</v>
      </c>
      <c r="P65">
        <v>236.9</v>
      </c>
      <c r="Q65">
        <f>'nm to eV'!$G$14/P65</f>
        <v>5.2335897181075977</v>
      </c>
      <c r="R65">
        <v>10361.2369542341</v>
      </c>
      <c r="S65" s="2">
        <f t="shared" si="0"/>
        <v>0.69062923979806579</v>
      </c>
    </row>
    <row r="66" spans="3:19">
      <c r="C66" s="1"/>
      <c r="D66" s="1"/>
      <c r="E66" s="1"/>
      <c r="F66" s="1"/>
      <c r="G66" s="1"/>
      <c r="H66" s="1"/>
      <c r="I66" s="1"/>
      <c r="J66" s="1"/>
      <c r="K66">
        <v>4.4518987521875797</v>
      </c>
      <c r="L66">
        <v>0.17219707351156899</v>
      </c>
      <c r="M66">
        <f t="shared" si="1"/>
        <v>0.57419317696939187</v>
      </c>
      <c r="P66">
        <v>237.6</v>
      </c>
      <c r="Q66">
        <f>'nm to eV'!$G$14/P66</f>
        <v>5.2181708931805133</v>
      </c>
      <c r="R66">
        <v>10193.466734867499</v>
      </c>
      <c r="S66" s="2">
        <f t="shared" si="0"/>
        <v>0.67944649978606741</v>
      </c>
    </row>
    <row r="67" spans="3:19">
      <c r="C67" s="1"/>
      <c r="D67" s="1"/>
      <c r="E67" s="1"/>
      <c r="F67" s="1"/>
      <c r="G67" s="1"/>
      <c r="H67" s="1"/>
      <c r="I67" s="1"/>
      <c r="J67" s="1"/>
      <c r="K67">
        <v>4.5041275984235103</v>
      </c>
      <c r="L67">
        <v>0.17090038402374499</v>
      </c>
      <c r="M67">
        <f t="shared" si="1"/>
        <v>0.56986935054555632</v>
      </c>
      <c r="P67">
        <v>238.3</v>
      </c>
      <c r="Q67">
        <f>'nm to eV'!$G$14/P67</f>
        <v>5.2028426530410821</v>
      </c>
      <c r="R67">
        <v>10016.9430036003</v>
      </c>
      <c r="S67" s="2">
        <f t="shared" si="0"/>
        <v>0.66768029360143177</v>
      </c>
    </row>
    <row r="68" spans="3:19">
      <c r="C68" s="1"/>
      <c r="D68" s="1"/>
      <c r="E68" s="1"/>
      <c r="F68" s="1"/>
      <c r="G68" s="1"/>
      <c r="H68" s="1"/>
      <c r="I68" s="1"/>
      <c r="J68" s="1"/>
      <c r="K68">
        <v>4.55635644465944</v>
      </c>
      <c r="L68">
        <v>0.166902258102955</v>
      </c>
      <c r="M68">
        <f t="shared" si="1"/>
        <v>0.55653755240539893</v>
      </c>
      <c r="P68">
        <v>239</v>
      </c>
      <c r="Q68">
        <f>'nm to eV'!$G$14/P68</f>
        <v>5.1876042017560247</v>
      </c>
      <c r="R68">
        <v>9832.7241951315991</v>
      </c>
      <c r="S68" s="2">
        <f t="shared" si="0"/>
        <v>0.6554011713102218</v>
      </c>
    </row>
    <row r="69" spans="3:19">
      <c r="C69" s="1"/>
      <c r="D69" s="1"/>
      <c r="E69" s="1"/>
      <c r="F69" s="1"/>
      <c r="G69" s="1"/>
      <c r="H69" s="1"/>
      <c r="I69" s="1"/>
      <c r="J69" s="1"/>
      <c r="K69">
        <v>4.6014631754995703</v>
      </c>
      <c r="L69">
        <v>0.16058765044089601</v>
      </c>
      <c r="M69">
        <f t="shared" si="1"/>
        <v>0.53548141851849329</v>
      </c>
      <c r="P69">
        <v>239.7</v>
      </c>
      <c r="Q69">
        <f>'nm to eV'!$G$14/P69</f>
        <v>5.1724547526895703</v>
      </c>
      <c r="R69">
        <v>9642.0128258701006</v>
      </c>
      <c r="S69" s="2">
        <f t="shared" ref="S69:S132" si="4">R69/LARGE($R$5:$R$298,1)</f>
        <v>0.64268928675862946</v>
      </c>
    </row>
    <row r="70" spans="3:19">
      <c r="C70" s="1"/>
      <c r="D70" s="1"/>
      <c r="E70" s="1"/>
      <c r="F70" s="1"/>
      <c r="G70" s="1"/>
      <c r="H70" s="1"/>
      <c r="I70" s="1"/>
      <c r="J70" s="1"/>
      <c r="K70">
        <v>4.6346997140133404</v>
      </c>
      <c r="L70">
        <v>0.15417399010962801</v>
      </c>
      <c r="M70">
        <f t="shared" ref="M70:M133" si="5">L70/LARGE($L$5:$L$1000,1)</f>
        <v>0.51409499233532174</v>
      </c>
      <c r="P70">
        <v>240.4</v>
      </c>
      <c r="Q70">
        <f>'nm to eV'!$G$14/P70</f>
        <v>5.1573935283680941</v>
      </c>
      <c r="R70">
        <v>9446.1432318560001</v>
      </c>
      <c r="S70" s="2">
        <f t="shared" si="4"/>
        <v>0.62963358024298655</v>
      </c>
    </row>
    <row r="71" spans="3:19">
      <c r="C71" s="1"/>
      <c r="D71" s="1"/>
      <c r="E71" s="1"/>
      <c r="F71" s="1"/>
      <c r="G71" s="1"/>
      <c r="H71" s="1"/>
      <c r="I71" s="1"/>
      <c r="J71" s="1"/>
      <c r="K71">
        <v>4.6631881755965798</v>
      </c>
      <c r="L71">
        <v>0.14773556661105799</v>
      </c>
      <c r="M71">
        <f t="shared" si="5"/>
        <v>0.49262599307808452</v>
      </c>
      <c r="P71">
        <v>241.1</v>
      </c>
      <c r="Q71">
        <f>'nm to eV'!$G$14/P71</f>
        <v>5.1424197603471171</v>
      </c>
      <c r="R71">
        <v>9246.5669334794002</v>
      </c>
      <c r="S71" s="2">
        <f t="shared" si="4"/>
        <v>0.61633080299367193</v>
      </c>
    </row>
    <row r="72" spans="3:19">
      <c r="C72" s="1"/>
      <c r="D72" s="1"/>
      <c r="E72" s="1"/>
      <c r="F72" s="1"/>
      <c r="G72" s="1"/>
      <c r="H72" s="1"/>
      <c r="I72" s="1"/>
      <c r="J72" s="1"/>
      <c r="K72">
        <v>4.6893025987145398</v>
      </c>
      <c r="L72">
        <v>0.14104951143946601</v>
      </c>
      <c r="M72">
        <f t="shared" si="5"/>
        <v>0.47033126308018414</v>
      </c>
      <c r="P72">
        <v>241.8</v>
      </c>
      <c r="Q72">
        <f>'nm to eV'!$G$14/P72</f>
        <v>5.1275326890806028</v>
      </c>
      <c r="R72">
        <v>9044.8360064987992</v>
      </c>
      <c r="S72" s="2">
        <f t="shared" si="4"/>
        <v>0.6028844087687586</v>
      </c>
    </row>
    <row r="73" spans="3:19">
      <c r="C73" s="1"/>
      <c r="D73" s="1"/>
      <c r="E73" s="1"/>
      <c r="F73" s="1"/>
      <c r="G73" s="1"/>
      <c r="H73" s="1"/>
      <c r="I73" s="1"/>
      <c r="J73" s="1"/>
      <c r="K73">
        <v>4.7130429833672398</v>
      </c>
      <c r="L73">
        <v>0.13451203527168701</v>
      </c>
      <c r="M73">
        <f t="shared" si="5"/>
        <v>0.44853197152668101</v>
      </c>
      <c r="P73">
        <v>242.5</v>
      </c>
      <c r="Q73">
        <f>'nm to eV'!$G$14/P73</f>
        <v>5.1127315637925355</v>
      </c>
      <c r="R73">
        <v>8842.5848568156998</v>
      </c>
      <c r="S73" s="2">
        <f t="shared" si="4"/>
        <v>0.58940333904987308</v>
      </c>
    </row>
    <row r="74" spans="3:19">
      <c r="C74" s="1"/>
      <c r="D74" s="1"/>
      <c r="E74" s="1"/>
      <c r="F74" s="1"/>
      <c r="G74" s="1"/>
      <c r="H74" s="1"/>
      <c r="I74" s="1"/>
      <c r="J74" s="1"/>
      <c r="K74">
        <v>4.7367833680199398</v>
      </c>
      <c r="L74">
        <v>0.12767740109628201</v>
      </c>
      <c r="M74">
        <f t="shared" si="5"/>
        <v>0.42574180308438325</v>
      </c>
      <c r="P74">
        <v>243.2</v>
      </c>
      <c r="Q74">
        <f>'nm to eV'!$G$14/P74</f>
        <v>5.098015642350699</v>
      </c>
      <c r="R74">
        <v>8641.5108021383003</v>
      </c>
      <c r="S74" s="2">
        <f t="shared" si="4"/>
        <v>0.57600072871113162</v>
      </c>
    </row>
    <row r="75" spans="3:19">
      <c r="C75" s="1"/>
      <c r="D75" s="1"/>
      <c r="E75" s="1"/>
      <c r="F75" s="1"/>
      <c r="G75" s="1"/>
      <c r="H75" s="1"/>
      <c r="I75" s="1"/>
      <c r="J75" s="1"/>
      <c r="K75">
        <v>4.7605237526726301</v>
      </c>
      <c r="L75">
        <v>0.12096163012392699</v>
      </c>
      <c r="M75">
        <f t="shared" si="5"/>
        <v>0.40334798539760203</v>
      </c>
      <c r="P75">
        <v>243.9</v>
      </c>
      <c r="Q75">
        <f>'nm to eV'!$G$14/P75</f>
        <v>5.0833841911426401</v>
      </c>
      <c r="R75">
        <v>8443.3538585173992</v>
      </c>
      <c r="S75" s="2">
        <f t="shared" si="4"/>
        <v>0.56279255868875933</v>
      </c>
    </row>
    <row r="76" spans="3:19">
      <c r="C76" s="1"/>
      <c r="D76" s="1"/>
      <c r="E76" s="1"/>
      <c r="F76" s="1"/>
      <c r="G76" s="1"/>
      <c r="H76" s="1"/>
      <c r="I76" s="1"/>
      <c r="J76" s="1"/>
      <c r="K76">
        <v>4.7842641373253301</v>
      </c>
      <c r="L76">
        <v>0.114067564346997</v>
      </c>
      <c r="M76">
        <f t="shared" si="5"/>
        <v>0.38035964157754609</v>
      </c>
      <c r="P76">
        <v>244.6</v>
      </c>
      <c r="Q76">
        <f>'nm to eV'!$G$14/P76</f>
        <v>5.0688364849537608</v>
      </c>
      <c r="R76">
        <v>8249.8761153599007</v>
      </c>
      <c r="S76" s="2">
        <f t="shared" si="4"/>
        <v>0.54989628122064249</v>
      </c>
    </row>
    <row r="77" spans="3:19">
      <c r="C77" s="1"/>
      <c r="D77" s="1"/>
      <c r="E77" s="1"/>
      <c r="F77" s="1"/>
      <c r="G77" s="1"/>
      <c r="H77" s="1"/>
      <c r="I77" s="1"/>
      <c r="J77" s="1"/>
      <c r="K77">
        <v>4.8080045219780203</v>
      </c>
      <c r="L77">
        <v>0.10758951978074301</v>
      </c>
      <c r="M77">
        <f t="shared" si="5"/>
        <v>0.3587585254018012</v>
      </c>
      <c r="P77">
        <v>245.3</v>
      </c>
      <c r="Q77">
        <f>'nm to eV'!$G$14/P77</f>
        <v>5.0543718068474925</v>
      </c>
      <c r="R77">
        <v>8062.8410605884001</v>
      </c>
      <c r="S77" s="2">
        <f t="shared" si="4"/>
        <v>0.53742944176286478</v>
      </c>
    </row>
    <row r="78" spans="3:19">
      <c r="C78" s="1"/>
      <c r="D78" s="1"/>
      <c r="E78" s="1"/>
      <c r="F78" s="1"/>
      <c r="G78" s="1"/>
      <c r="H78" s="1"/>
      <c r="I78" s="1"/>
      <c r="J78" s="1"/>
      <c r="K78">
        <v>4.83411894509599</v>
      </c>
      <c r="L78">
        <v>0.101032233079123</v>
      </c>
      <c r="M78">
        <f t="shared" si="5"/>
        <v>0.33689317538904751</v>
      </c>
      <c r="P78">
        <v>246</v>
      </c>
      <c r="Q78">
        <f>'nm to eV'!$G$14/P78</f>
        <v>5.0399894480475202</v>
      </c>
      <c r="R78">
        <v>7883.9931897863999</v>
      </c>
      <c r="S78" s="2">
        <f t="shared" si="4"/>
        <v>0.52550831983533142</v>
      </c>
    </row>
    <row r="79" spans="3:19">
      <c r="C79" s="1"/>
      <c r="D79" s="1"/>
      <c r="E79" s="1"/>
      <c r="F79" s="1"/>
      <c r="G79" s="1"/>
      <c r="H79" s="1"/>
      <c r="I79" s="1"/>
      <c r="J79" s="1"/>
      <c r="K79">
        <v>4.8649814451445001</v>
      </c>
      <c r="L79">
        <v>9.4650411105815097E-2</v>
      </c>
      <c r="M79">
        <f t="shared" si="5"/>
        <v>0.31561291458681878</v>
      </c>
      <c r="P79">
        <v>246.7</v>
      </c>
      <c r="Q79">
        <f>'nm to eV'!$G$14/P79</f>
        <v>5.0256887078220105</v>
      </c>
      <c r="R79">
        <v>7715.0382010549001</v>
      </c>
      <c r="S79" s="2">
        <f t="shared" si="4"/>
        <v>0.51424660890804275</v>
      </c>
    </row>
    <row r="80" spans="3:19">
      <c r="C80" s="1"/>
      <c r="D80" s="1"/>
      <c r="E80" s="1"/>
      <c r="F80" s="1"/>
      <c r="G80" s="1"/>
      <c r="H80" s="1"/>
      <c r="I80" s="1"/>
      <c r="J80" s="1"/>
      <c r="K80">
        <v>4.90771413751935</v>
      </c>
      <c r="L80">
        <v>8.8425529725279506E-2</v>
      </c>
      <c r="M80">
        <f t="shared" si="5"/>
        <v>0.29485597404620495</v>
      </c>
      <c r="P80">
        <v>247.4</v>
      </c>
      <c r="Q80">
        <f>'nm to eV'!$G$14/P80</f>
        <v>5.0114688933698055</v>
      </c>
      <c r="R80">
        <v>7557.6240423996996</v>
      </c>
      <c r="S80" s="2">
        <f t="shared" si="4"/>
        <v>0.50375415311288141</v>
      </c>
    </row>
    <row r="81" spans="3:19">
      <c r="C81" s="1"/>
      <c r="D81" s="1"/>
      <c r="E81" s="1"/>
      <c r="F81" s="1"/>
      <c r="G81" s="1"/>
      <c r="H81" s="1"/>
      <c r="I81" s="1"/>
      <c r="J81" s="1"/>
      <c r="K81">
        <v>4.9599429837552798</v>
      </c>
      <c r="L81">
        <v>8.6318409307565597E-2</v>
      </c>
      <c r="M81">
        <f t="shared" si="5"/>
        <v>0.28782975610747247</v>
      </c>
      <c r="P81">
        <v>248.1</v>
      </c>
      <c r="Q81">
        <f>'nm to eV'!$G$14/P81</f>
        <v>4.9973293197085447</v>
      </c>
      <c r="R81">
        <v>7413.3230421082999</v>
      </c>
      <c r="S81" s="2">
        <f t="shared" si="4"/>
        <v>0.49413575614217753</v>
      </c>
    </row>
    <row r="82" spans="3:19">
      <c r="C82" s="1"/>
      <c r="D82" s="1"/>
      <c r="E82" s="1"/>
      <c r="F82" s="1"/>
      <c r="G82" s="1"/>
      <c r="H82" s="1"/>
      <c r="I82" s="1"/>
      <c r="J82" s="1"/>
      <c r="K82">
        <v>5.00742375306067</v>
      </c>
      <c r="L82">
        <v>9.0202474578964104E-2</v>
      </c>
      <c r="M82">
        <f t="shared" si="5"/>
        <v>0.30078121766405319</v>
      </c>
      <c r="P82">
        <v>248.8</v>
      </c>
      <c r="Q82">
        <f>'nm to eV'!$G$14/P82</f>
        <v>4.9832693095646698</v>
      </c>
      <c r="R82">
        <v>7283.6153159394999</v>
      </c>
      <c r="S82" s="2">
        <f t="shared" si="4"/>
        <v>0.48549007525334437</v>
      </c>
    </row>
    <row r="83" spans="3:19">
      <c r="C83" s="1"/>
      <c r="D83" s="1"/>
      <c r="E83" s="1"/>
      <c r="F83" s="1"/>
      <c r="G83" s="1"/>
      <c r="H83" s="1"/>
      <c r="I83" s="1"/>
      <c r="J83" s="1"/>
      <c r="K83">
        <v>5.0430343300397196</v>
      </c>
      <c r="L83">
        <v>9.7268231649189699E-2</v>
      </c>
      <c r="M83">
        <f t="shared" si="5"/>
        <v>0.32434206813097011</v>
      </c>
      <c r="P83">
        <v>249.5</v>
      </c>
      <c r="Q83">
        <f>'nm to eV'!$G$14/P83</f>
        <v>4.9692881932652906</v>
      </c>
      <c r="R83">
        <v>7169.8736090045004</v>
      </c>
      <c r="S83" s="2">
        <f t="shared" si="4"/>
        <v>0.47790861090301384</v>
      </c>
    </row>
    <row r="84" spans="3:19">
      <c r="C84" s="1"/>
      <c r="D84" s="1"/>
      <c r="E84" s="1"/>
      <c r="F84" s="1"/>
      <c r="G84" s="1"/>
      <c r="H84" s="1"/>
      <c r="I84" s="1"/>
      <c r="J84" s="1"/>
      <c r="K84">
        <v>5.0691487531576804</v>
      </c>
      <c r="L84">
        <v>0.104677371306005</v>
      </c>
      <c r="M84">
        <f t="shared" si="5"/>
        <v>0.34904793189160405</v>
      </c>
      <c r="P84">
        <v>250.2</v>
      </c>
      <c r="Q84">
        <f>'nm to eV'!$G$14/P84</f>
        <v>4.955385308631854</v>
      </c>
      <c r="R84">
        <v>7073.3496957697998</v>
      </c>
      <c r="S84" s="2">
        <f t="shared" si="4"/>
        <v>0.47147480023792965</v>
      </c>
    </row>
    <row r="85" spans="3:19">
      <c r="C85" s="1"/>
      <c r="D85" s="1"/>
      <c r="E85" s="1"/>
      <c r="F85" s="1"/>
      <c r="G85" s="1"/>
      <c r="H85" s="1"/>
      <c r="I85" s="1"/>
      <c r="J85" s="1"/>
      <c r="K85">
        <v>5.0905150993451098</v>
      </c>
      <c r="L85">
        <v>0.111853737190181</v>
      </c>
      <c r="M85">
        <f t="shared" si="5"/>
        <v>0.37297760875601915</v>
      </c>
      <c r="P85">
        <v>250.9</v>
      </c>
      <c r="Q85">
        <f>'nm to eV'!$G$14/P85</f>
        <v>4.9415600008756071</v>
      </c>
      <c r="R85">
        <v>6995.1624292487004</v>
      </c>
      <c r="S85" s="2">
        <f t="shared" si="4"/>
        <v>0.46626322051266439</v>
      </c>
    </row>
    <row r="86" spans="3:19">
      <c r="J86" s="1"/>
      <c r="K86">
        <v>5.1095074070672704</v>
      </c>
      <c r="L86">
        <v>0.119059818875119</v>
      </c>
      <c r="M86">
        <f t="shared" si="5"/>
        <v>0.39700637330931166</v>
      </c>
      <c r="P86">
        <v>251.6</v>
      </c>
      <c r="Q86">
        <f>'nm to eV'!$G$14/P86</f>
        <v>4.9278116224947928</v>
      </c>
      <c r="R86">
        <v>6936.2875005960996</v>
      </c>
      <c r="S86" s="2">
        <f t="shared" si="4"/>
        <v>0.46233890651443127</v>
      </c>
    </row>
    <row r="87" spans="3:19">
      <c r="J87" s="1"/>
      <c r="K87">
        <v>5.1261256763241496</v>
      </c>
      <c r="L87">
        <v>0.125993505719733</v>
      </c>
      <c r="M87">
        <f t="shared" si="5"/>
        <v>0.42012683404787532</v>
      </c>
      <c r="P87">
        <v>252.3</v>
      </c>
      <c r="Q87">
        <f>'nm to eV'!$G$14/P87</f>
        <v>4.9141395331735627</v>
      </c>
      <c r="R87">
        <v>6897.5489432504</v>
      </c>
      <c r="S87" s="2">
        <f t="shared" si="4"/>
        <v>0.45975678427085093</v>
      </c>
    </row>
    <row r="88" spans="3:19">
      <c r="J88" s="1"/>
      <c r="K88">
        <v>5.1403699071157698</v>
      </c>
      <c r="L88">
        <v>0.13263003455672001</v>
      </c>
      <c r="M88">
        <f t="shared" si="5"/>
        <v>0.44225641789764114</v>
      </c>
      <c r="P88">
        <v>253</v>
      </c>
      <c r="Q88">
        <f>'nm to eV'!$G$14/P88</f>
        <v>4.9005430996825687</v>
      </c>
      <c r="R88">
        <v>6879.6123915901999</v>
      </c>
      <c r="S88" s="2">
        <f t="shared" si="4"/>
        <v>0.45856122170506863</v>
      </c>
    </row>
    <row r="89" spans="3:19">
      <c r="J89" s="1"/>
      <c r="K89">
        <v>5.15461413790739</v>
      </c>
      <c r="L89">
        <v>0.13926656339370799</v>
      </c>
      <c r="M89">
        <f t="shared" si="5"/>
        <v>0.46438600174741018</v>
      </c>
      <c r="P89">
        <v>253.7</v>
      </c>
      <c r="Q89">
        <f>'nm to eV'!$G$14/P89</f>
        <v>4.8870216957811978</v>
      </c>
      <c r="R89">
        <v>6882.9800827988001</v>
      </c>
      <c r="S89" s="2">
        <f t="shared" si="4"/>
        <v>0.45878569548455495</v>
      </c>
    </row>
    <row r="90" spans="3:19">
      <c r="K90">
        <v>5.1688583686990102</v>
      </c>
      <c r="L90">
        <v>0.146398355576739</v>
      </c>
      <c r="M90">
        <f t="shared" si="5"/>
        <v>0.48816704707850245</v>
      </c>
      <c r="P90">
        <v>254.4</v>
      </c>
      <c r="Q90">
        <f>'nm to eV'!$G$14/P90</f>
        <v>4.8735747021214229</v>
      </c>
      <c r="R90">
        <v>6907.9875721726003</v>
      </c>
      <c r="S90" s="2">
        <f t="shared" si="4"/>
        <v>0.46045257207967305</v>
      </c>
    </row>
    <row r="91" spans="3:19">
      <c r="K91">
        <v>5.1831025994906303</v>
      </c>
      <c r="L91">
        <v>0.15362920042898001</v>
      </c>
      <c r="M91">
        <f t="shared" si="5"/>
        <v>0.51227838470586406</v>
      </c>
      <c r="P91">
        <v>255.1</v>
      </c>
      <c r="Q91">
        <f>'nm to eV'!$G$14/P91</f>
        <v>4.860201506153234</v>
      </c>
      <c r="R91">
        <v>6954.8021162892001</v>
      </c>
      <c r="S91" s="2">
        <f t="shared" si="4"/>
        <v>0.46357299999359391</v>
      </c>
    </row>
    <row r="92" spans="3:19">
      <c r="K92">
        <v>5.1973468302822399</v>
      </c>
      <c r="L92">
        <v>0.16125625595805501</v>
      </c>
      <c r="M92">
        <f t="shared" si="5"/>
        <v>0.53771089151828266</v>
      </c>
      <c r="P92">
        <v>255.8</v>
      </c>
      <c r="Q92">
        <f>'nm to eV'!$G$14/P92</f>
        <v>4.846901502031626</v>
      </c>
      <c r="R92">
        <v>7023.4226650726996</v>
      </c>
      <c r="S92" s="2">
        <f t="shared" si="4"/>
        <v>0.46814690923340796</v>
      </c>
    </row>
    <row r="93" spans="3:19">
      <c r="K93">
        <v>5.2115910610738601</v>
      </c>
      <c r="L93">
        <v>0.16898236415633899</v>
      </c>
      <c r="M93">
        <f t="shared" si="5"/>
        <v>0.56347369062696728</v>
      </c>
      <c r="P93">
        <v>256.5</v>
      </c>
      <c r="Q93">
        <f>'nm to eV'!$G$14/P93</f>
        <v>4.8336740905251068</v>
      </c>
      <c r="R93">
        <v>7113.6813925915003</v>
      </c>
      <c r="S93" s="2">
        <f t="shared" si="4"/>
        <v>0.47416311334559913</v>
      </c>
    </row>
    <row r="94" spans="3:19">
      <c r="K94">
        <v>5.2258352918654802</v>
      </c>
      <c r="L94">
        <v>0.176708472354623</v>
      </c>
      <c r="M94">
        <f t="shared" si="5"/>
        <v>0.58923648973565201</v>
      </c>
      <c r="P94">
        <v>257.2</v>
      </c>
      <c r="Q94">
        <f>'nm to eV'!$G$14/P94</f>
        <v>4.8205186789256995</v>
      </c>
      <c r="R94">
        <v>7225.2466871590004</v>
      </c>
      <c r="S94" s="2">
        <f t="shared" si="4"/>
        <v>0.48159950872149232</v>
      </c>
    </row>
    <row r="95" spans="3:19">
      <c r="K95">
        <v>5.2400795226571004</v>
      </c>
      <c r="L95">
        <v>0.18453363322211599</v>
      </c>
      <c r="M95">
        <f t="shared" si="5"/>
        <v>0.61532958114060254</v>
      </c>
      <c r="P95">
        <v>257.89999999999998</v>
      </c>
      <c r="Q95">
        <f>'nm to eV'!$G$14/P95</f>
        <v>4.8074346809604114</v>
      </c>
      <c r="R95">
        <v>7357.6275137002003</v>
      </c>
      <c r="S95" s="2">
        <f t="shared" si="4"/>
        <v>0.49042336537121667</v>
      </c>
    </row>
    <row r="96" spans="3:19">
      <c r="K96">
        <v>5.2543237534487197</v>
      </c>
      <c r="L96">
        <v>0.192457846758817</v>
      </c>
      <c r="M96">
        <f t="shared" si="5"/>
        <v>0.64175296484181577</v>
      </c>
      <c r="P96">
        <v>258.60000000000002</v>
      </c>
      <c r="Q96">
        <f>'nm to eV'!$G$14/P96</f>
        <v>4.7944215167041371</v>
      </c>
      <c r="R96">
        <v>7510.1790551759004</v>
      </c>
      <c r="S96" s="2">
        <f t="shared" si="4"/>
        <v>0.50059170295337496</v>
      </c>
    </row>
    <row r="97" spans="11:19">
      <c r="K97">
        <v>5.2685679842403301</v>
      </c>
      <c r="L97">
        <v>0.200084902287893</v>
      </c>
      <c r="M97">
        <f t="shared" si="5"/>
        <v>0.6671854716542378</v>
      </c>
      <c r="P97">
        <v>259.3</v>
      </c>
      <c r="Q97">
        <f>'nm to eV'!$G$14/P97</f>
        <v>4.7814786124939834</v>
      </c>
      <c r="R97">
        <v>7682.1095348844001</v>
      </c>
      <c r="S97" s="2">
        <f t="shared" si="4"/>
        <v>0.51205174551621535</v>
      </c>
    </row>
    <row r="98" spans="11:19">
      <c r="K98">
        <v>5.2828122150319503</v>
      </c>
      <c r="L98">
        <v>0.20781101048617701</v>
      </c>
      <c r="M98">
        <f t="shared" si="5"/>
        <v>0.69294827076292254</v>
      </c>
      <c r="P98">
        <v>260</v>
      </c>
      <c r="Q98">
        <f>'nm to eV'!$G$14/P98</f>
        <v>4.7686054008449617</v>
      </c>
      <c r="R98">
        <v>7872.4881175009996</v>
      </c>
      <c r="S98" s="2">
        <f t="shared" si="4"/>
        <v>0.52474144814217516</v>
      </c>
    </row>
    <row r="99" spans="11:19">
      <c r="K99">
        <v>5.2970564458235696</v>
      </c>
      <c r="L99">
        <v>0.215339013346043</v>
      </c>
      <c r="M99">
        <f t="shared" si="5"/>
        <v>0.71805048527907522</v>
      </c>
      <c r="P99">
        <v>260.7</v>
      </c>
      <c r="Q99">
        <f>'nm to eV'!$G$14/P99</f>
        <v>4.7558013203670502</v>
      </c>
      <c r="R99">
        <v>8080.253783614</v>
      </c>
      <c r="S99" s="2">
        <f t="shared" si="4"/>
        <v>0.53859008848092571</v>
      </c>
    </row>
    <row r="100" spans="11:19">
      <c r="K100">
        <v>5.3113006766151898</v>
      </c>
      <c r="L100">
        <v>0.22266891086749199</v>
      </c>
      <c r="M100">
        <f t="shared" si="5"/>
        <v>0.74249211520269931</v>
      </c>
      <c r="P100">
        <v>261.39999999999998</v>
      </c>
      <c r="Q100">
        <f>'nm to eV'!$G$14/P100</f>
        <v>4.7430658156835888</v>
      </c>
      <c r="R100">
        <v>8304.2250701401008</v>
      </c>
      <c r="S100" s="2">
        <f t="shared" si="4"/>
        <v>0.55351891599769298</v>
      </c>
    </row>
    <row r="101" spans="11:19">
      <c r="K101">
        <v>5.3255449074068002</v>
      </c>
      <c r="L101">
        <v>0.22989975571973301</v>
      </c>
      <c r="M101">
        <f t="shared" si="5"/>
        <v>0.76660345283006093</v>
      </c>
      <c r="P101">
        <v>262.10000000000002</v>
      </c>
      <c r="Q101">
        <f>'nm to eV'!$G$14/P101</f>
        <v>4.7303983373509721</v>
      </c>
      <c r="R101">
        <v>8543.1105672658996</v>
      </c>
      <c r="S101" s="2">
        <f t="shared" si="4"/>
        <v>0.56944185164789585</v>
      </c>
    </row>
    <row r="102" spans="11:19">
      <c r="K102">
        <v>5.3397891381984204</v>
      </c>
      <c r="L102">
        <v>0.236635337225929</v>
      </c>
      <c r="M102">
        <f t="shared" si="5"/>
        <v>0.78906332897609266</v>
      </c>
      <c r="P102">
        <v>262.8</v>
      </c>
      <c r="Q102">
        <f>'nm to eV'!$G$14/P102</f>
        <v>4.7177983417796421</v>
      </c>
      <c r="R102">
        <v>8795.5200614014993</v>
      </c>
      <c r="S102" s="2">
        <f t="shared" si="4"/>
        <v>0.58626623061178473</v>
      </c>
    </row>
    <row r="103" spans="11:19">
      <c r="K103">
        <v>5.3540333689900397</v>
      </c>
      <c r="L103">
        <v>0.243172813393708</v>
      </c>
      <c r="M103">
        <f t="shared" si="5"/>
        <v>0.81086262052959579</v>
      </c>
      <c r="P103">
        <v>263.5</v>
      </c>
      <c r="Q103">
        <f>'nm to eV'!$G$14/P103</f>
        <v>4.7052652911563184</v>
      </c>
      <c r="R103">
        <v>9059.9762130195995</v>
      </c>
      <c r="S103" s="2">
        <f t="shared" si="4"/>
        <v>0.60389358068192223</v>
      </c>
    </row>
    <row r="104" spans="11:19">
      <c r="K104">
        <v>5.3682775997816599</v>
      </c>
      <c r="L104">
        <v>0.24941313155386</v>
      </c>
      <c r="M104">
        <f t="shared" si="5"/>
        <v>0.83167103519430108</v>
      </c>
      <c r="P104">
        <v>264.2</v>
      </c>
      <c r="Q104">
        <f>'nm to eV'!$G$14/P104</f>
        <v>4.692798653367487</v>
      </c>
      <c r="R104">
        <v>9334.9266581720003</v>
      </c>
      <c r="S104" s="2">
        <f t="shared" si="4"/>
        <v>0.62222042889092344</v>
      </c>
    </row>
    <row r="105" spans="11:19">
      <c r="K105">
        <v>5.3848958690385498</v>
      </c>
      <c r="L105">
        <v>0.25634681839847401</v>
      </c>
      <c r="M105">
        <f t="shared" si="5"/>
        <v>0.85479149593286474</v>
      </c>
      <c r="P105">
        <v>264.89999999999998</v>
      </c>
      <c r="Q105">
        <f>'nm to eV'!$G$14/P105</f>
        <v>4.6803979019240849</v>
      </c>
      <c r="R105">
        <v>9618.7564229419004</v>
      </c>
      <c r="S105" s="2">
        <f t="shared" si="4"/>
        <v>0.64113912899796</v>
      </c>
    </row>
    <row r="106" spans="11:19">
      <c r="K106">
        <v>5.4038881767606997</v>
      </c>
      <c r="L106">
        <v>0.26340432107959899</v>
      </c>
      <c r="M106">
        <f t="shared" si="5"/>
        <v>0.87832482204175999</v>
      </c>
      <c r="P106">
        <v>265.60000000000002</v>
      </c>
      <c r="Q106">
        <f>'nm to eV'!$G$14/P106</f>
        <v>4.6680625158873861</v>
      </c>
      <c r="R106">
        <v>9909.8005411151007</v>
      </c>
      <c r="S106" s="2">
        <f t="shared" si="4"/>
        <v>0.66053870252084101</v>
      </c>
    </row>
    <row r="107" spans="11:19">
      <c r="K107">
        <v>5.4252545229481299</v>
      </c>
      <c r="L107">
        <v>0.27061040276453702</v>
      </c>
      <c r="M107">
        <f t="shared" si="5"/>
        <v>0.9023535865950526</v>
      </c>
      <c r="P107">
        <v>266.3</v>
      </c>
      <c r="Q107">
        <f>'nm to eV'!$G$14/P107</f>
        <v>4.6557919797960565</v>
      </c>
      <c r="R107">
        <v>10206.3567669777</v>
      </c>
      <c r="S107" s="2">
        <f t="shared" si="4"/>
        <v>0.68030568610875863</v>
      </c>
    </row>
    <row r="108" spans="11:19">
      <c r="K108">
        <v>5.4489949076008202</v>
      </c>
      <c r="L108">
        <v>0.27750446854146799</v>
      </c>
      <c r="M108">
        <f t="shared" si="5"/>
        <v>0.9253419304151117</v>
      </c>
      <c r="P108">
        <v>267</v>
      </c>
      <c r="Q108">
        <f>'nm to eV'!$G$14/P108</f>
        <v>4.6435857835943439</v>
      </c>
      <c r="R108">
        <v>10506.6982773895</v>
      </c>
      <c r="S108" s="2">
        <f t="shared" si="4"/>
        <v>0.70032497820020534</v>
      </c>
    </row>
    <row r="109" spans="11:19">
      <c r="K109">
        <v>5.4774833691840596</v>
      </c>
      <c r="L109">
        <v>0.28440702454718703</v>
      </c>
      <c r="M109">
        <f t="shared" si="5"/>
        <v>0.94835858500341808</v>
      </c>
      <c r="P109">
        <v>267.7</v>
      </c>
      <c r="Q109">
        <f>'nm to eV'!$G$14/P109</f>
        <v>4.6314434225614116</v>
      </c>
      <c r="R109">
        <v>10809.086260178399</v>
      </c>
      <c r="S109" s="2">
        <f t="shared" si="4"/>
        <v>0.72048067810360605</v>
      </c>
    </row>
    <row r="110" spans="11:19">
      <c r="K110">
        <v>5.5154679846283701</v>
      </c>
      <c r="L110">
        <v>0.29124637551636401</v>
      </c>
      <c r="M110">
        <f t="shared" si="5"/>
        <v>0.97116448165030023</v>
      </c>
      <c r="P110">
        <v>268.39999999999998</v>
      </c>
      <c r="Q110">
        <f>'nm to eV'!$G$14/P110</f>
        <v>4.6193643972417657</v>
      </c>
      <c r="R110">
        <v>11111.7822894704</v>
      </c>
      <c r="S110" s="2">
        <f t="shared" si="4"/>
        <v>0.74065691087612262</v>
      </c>
    </row>
    <row r="111" spans="11:19">
      <c r="K111">
        <v>5.5629487539337701</v>
      </c>
      <c r="L111">
        <v>0.29676030743565202</v>
      </c>
      <c r="M111">
        <f t="shared" si="5"/>
        <v>0.98955075280906191</v>
      </c>
      <c r="P111">
        <v>269.10000000000002</v>
      </c>
      <c r="Q111">
        <f>'nm to eV'!$G$14/P111</f>
        <v>4.607348213376774</v>
      </c>
      <c r="R111">
        <v>11413.0603928239</v>
      </c>
      <c r="S111" s="2">
        <f t="shared" si="4"/>
        <v>0.76073863165964373</v>
      </c>
    </row>
    <row r="112" spans="11:19">
      <c r="K112">
        <v>5.6151776001696998</v>
      </c>
      <c r="L112">
        <v>0.29956980132593802</v>
      </c>
      <c r="M112">
        <f t="shared" si="5"/>
        <v>0.99891904339404114</v>
      </c>
      <c r="P112">
        <v>269.8</v>
      </c>
      <c r="Q112">
        <f>'nm to eV'!$G$14/P112</f>
        <v>4.5953943818372496</v>
      </c>
      <c r="R112">
        <v>11711.218719980599</v>
      </c>
      <c r="S112" s="2">
        <f t="shared" si="4"/>
        <v>0.78061240346249272</v>
      </c>
    </row>
    <row r="113" spans="11:19">
      <c r="K113">
        <v>5.6674064464056304</v>
      </c>
      <c r="L113">
        <v>0.299893973697894</v>
      </c>
      <c r="M113">
        <f t="shared" si="5"/>
        <v>1</v>
      </c>
      <c r="P113">
        <v>270.5</v>
      </c>
      <c r="Q113">
        <f>'nm to eV'!$G$14/P113</f>
        <v>4.583502418557079</v>
      </c>
      <c r="R113">
        <v>12004.5907286606</v>
      </c>
      <c r="S113" s="2">
        <f t="shared" si="4"/>
        <v>0.8001671427496686</v>
      </c>
    </row>
    <row r="114" spans="11:19">
      <c r="K114">
        <v>5.7196352926415601</v>
      </c>
      <c r="L114">
        <v>0.29811102565213599</v>
      </c>
      <c r="M114">
        <f t="shared" si="5"/>
        <v>0.99405473866722605</v>
      </c>
      <c r="P114">
        <v>271.2</v>
      </c>
      <c r="Q114">
        <f>'nm to eV'!$G$14/P114</f>
        <v>4.5716718444678834</v>
      </c>
      <c r="R114">
        <v>12291.555809092501</v>
      </c>
      <c r="S114" s="2">
        <f t="shared" si="4"/>
        <v>0.81929482762191597</v>
      </c>
    </row>
    <row r="115" spans="11:19">
      <c r="K115">
        <v>5.7718641388774898</v>
      </c>
      <c r="L115">
        <v>0.29413991409567503</v>
      </c>
      <c r="M115">
        <f t="shared" si="5"/>
        <v>0.98081302024422978</v>
      </c>
      <c r="P115">
        <v>271.89999999999998</v>
      </c>
      <c r="Q115">
        <f>'nm to eV'!$G$14/P115</f>
        <v>4.559902185434682</v>
      </c>
      <c r="R115">
        <v>12570.5492758361</v>
      </c>
      <c r="S115" s="2">
        <f t="shared" si="4"/>
        <v>0.83789116382162232</v>
      </c>
    </row>
    <row r="116" spans="11:19">
      <c r="K116">
        <v>5.8193449081828899</v>
      </c>
      <c r="L116">
        <v>0.28807669010168402</v>
      </c>
      <c r="M116">
        <f t="shared" si="5"/>
        <v>0.96059512816981629</v>
      </c>
      <c r="P116">
        <v>272.60000000000002</v>
      </c>
      <c r="Q116">
        <f>'nm to eV'!$G$14/P116</f>
        <v>4.5481929721925525</v>
      </c>
      <c r="R116">
        <v>12840.0716628718</v>
      </c>
      <c r="S116" s="2">
        <f t="shared" si="4"/>
        <v>0.855856204297891</v>
      </c>
    </row>
    <row r="117" spans="11:19">
      <c r="K117">
        <v>5.8573295236272003</v>
      </c>
      <c r="L117">
        <v>0.28118073760724499</v>
      </c>
      <c r="M117">
        <f t="shared" si="5"/>
        <v>0.93760049306792581</v>
      </c>
      <c r="P117">
        <v>273.3</v>
      </c>
      <c r="Q117">
        <f>'nm to eV'!$G$14/P117</f>
        <v>4.5365437402842659</v>
      </c>
      <c r="R117">
        <v>13098.6972658223</v>
      </c>
      <c r="S117" s="2">
        <f t="shared" si="4"/>
        <v>0.87309491858914456</v>
      </c>
    </row>
    <row r="118" spans="11:19">
      <c r="K118">
        <v>5.8881920236757104</v>
      </c>
      <c r="L118">
        <v>0.27392866718303099</v>
      </c>
      <c r="M118">
        <f t="shared" si="5"/>
        <v>0.91341837851993712</v>
      </c>
      <c r="P118">
        <v>274</v>
      </c>
      <c r="Q118">
        <f>'nm to eV'!$G$14/P118</f>
        <v>4.5249540299988684</v>
      </c>
      <c r="R118">
        <v>13345.0818834645</v>
      </c>
      <c r="S118" s="2">
        <f t="shared" si="4"/>
        <v>0.88951770883434145</v>
      </c>
    </row>
    <row r="119" spans="11:19">
      <c r="K119">
        <v>5.9143064467936703</v>
      </c>
      <c r="L119">
        <v>0.26662848546234502</v>
      </c>
      <c r="M119">
        <f t="shared" si="5"/>
        <v>0.88907583628519382</v>
      </c>
      <c r="P119">
        <v>274.7</v>
      </c>
      <c r="Q119">
        <f>'nm to eV'!$G$14/P119</f>
        <v>4.5134233863112119</v>
      </c>
      <c r="R119">
        <v>13577.969719282</v>
      </c>
      <c r="S119" s="2">
        <f t="shared" si="4"/>
        <v>0.90504086979661735</v>
      </c>
    </row>
    <row r="120" spans="11:19">
      <c r="K120">
        <v>5.9356727929810997</v>
      </c>
      <c r="L120">
        <v>0.25983842498808302</v>
      </c>
      <c r="M120">
        <f t="shared" si="5"/>
        <v>0.8664342993762123</v>
      </c>
      <c r="P120">
        <v>275.39999999999998</v>
      </c>
      <c r="Q120">
        <f>'nm to eV'!$G$14/P120</f>
        <v>4.5019513588224038</v>
      </c>
      <c r="R120">
        <v>13796.1994126152</v>
      </c>
      <c r="S120" s="2">
        <f t="shared" si="4"/>
        <v>0.91958699087017159</v>
      </c>
    </row>
    <row r="121" spans="11:19">
      <c r="K121">
        <v>5.9546651007032603</v>
      </c>
      <c r="L121">
        <v>0.25315236981649097</v>
      </c>
      <c r="M121">
        <f t="shared" si="5"/>
        <v>0.84413956937831169</v>
      </c>
      <c r="P121">
        <v>276.10000000000002</v>
      </c>
      <c r="Q121">
        <f>'nm to eV'!$G$14/P121</f>
        <v>4.4905375017011586</v>
      </c>
      <c r="R121">
        <v>13998.7091778659</v>
      </c>
      <c r="S121" s="2">
        <f t="shared" si="4"/>
        <v>0.93308529863444112</v>
      </c>
    </row>
    <row r="122" spans="11:19">
      <c r="K122">
        <v>5.9736574084254102</v>
      </c>
      <c r="L122">
        <v>0.24579770912773999</v>
      </c>
      <c r="M122">
        <f t="shared" si="5"/>
        <v>0.81961536638062193</v>
      </c>
      <c r="P122">
        <v>276.8</v>
      </c>
      <c r="Q122">
        <f>'nm to eV'!$G$14/P122</f>
        <v>4.4791813736260471</v>
      </c>
      <c r="R122">
        <v>14184.5410391197</v>
      </c>
      <c r="S122" s="2">
        <f t="shared" si="4"/>
        <v>0.94547193911326211</v>
      </c>
    </row>
    <row r="123" spans="11:19">
      <c r="K123">
        <v>5.9926497161475698</v>
      </c>
      <c r="L123">
        <v>0.237848732423736</v>
      </c>
      <c r="M123">
        <f t="shared" si="5"/>
        <v>0.79310940960533971</v>
      </c>
      <c r="P123">
        <v>277.5</v>
      </c>
      <c r="Q123">
        <f>'nm to eV'!$G$14/P123</f>
        <v>4.4678825377286122</v>
      </c>
      <c r="R123">
        <v>14352.844156335899</v>
      </c>
      <c r="S123" s="2">
        <f t="shared" si="4"/>
        <v>0.95669019948237466</v>
      </c>
    </row>
    <row r="124" spans="11:19">
      <c r="K124">
        <v>6.0092679854044597</v>
      </c>
      <c r="L124">
        <v>0.23049407173498501</v>
      </c>
      <c r="M124">
        <f t="shared" si="5"/>
        <v>0.76858520660764995</v>
      </c>
      <c r="P124">
        <v>278.2</v>
      </c>
      <c r="Q124">
        <f>'nm to eV'!$G$14/P124</f>
        <v>4.4566405615373474</v>
      </c>
      <c r="R124">
        <v>14502.877247833199</v>
      </c>
      <c r="S124" s="2">
        <f t="shared" si="4"/>
        <v>0.96669066954043958</v>
      </c>
    </row>
    <row r="125" spans="11:19">
      <c r="K125">
        <v>6.0235122161960799</v>
      </c>
      <c r="L125">
        <v>0.22395659556720601</v>
      </c>
      <c r="M125">
        <f t="shared" si="5"/>
        <v>0.74678591505414682</v>
      </c>
      <c r="P125">
        <v>278.89999999999998</v>
      </c>
      <c r="Q125">
        <f>'nm to eV'!$G$14/P125</f>
        <v>4.4454550169225167</v>
      </c>
      <c r="R125">
        <v>14634.010122055501</v>
      </c>
      <c r="S125" s="2">
        <f t="shared" si="4"/>
        <v>0.97543134380903396</v>
      </c>
    </row>
    <row r="126" spans="11:19">
      <c r="K126">
        <v>6.0377564469876903</v>
      </c>
      <c r="L126">
        <v>0.21722101406100999</v>
      </c>
      <c r="M126">
        <f t="shared" si="5"/>
        <v>0.72432603890811498</v>
      </c>
      <c r="P126">
        <v>279.60000000000002</v>
      </c>
      <c r="Q126">
        <f>'nm to eV'!$G$14/P126</f>
        <v>4.4343254800418093</v>
      </c>
      <c r="R126">
        <v>14745.724339456399</v>
      </c>
      <c r="S126" s="2">
        <f t="shared" si="4"/>
        <v>0.98287766565062551</v>
      </c>
    </row>
    <row r="127" spans="11:19">
      <c r="K127">
        <v>6.0520006777793096</v>
      </c>
      <c r="L127">
        <v>0.20999016920877001</v>
      </c>
      <c r="M127">
        <f t="shared" si="5"/>
        <v>0.70021470128075691</v>
      </c>
      <c r="P127">
        <v>280.3</v>
      </c>
      <c r="Q127">
        <f>'nm to eV'!$G$14/P127</f>
        <v>4.423251531286799</v>
      </c>
      <c r="R127">
        <v>14837.6130326942</v>
      </c>
      <c r="S127" s="2">
        <f t="shared" si="4"/>
        <v>0.98900251528365379</v>
      </c>
    </row>
    <row r="128" spans="11:19">
      <c r="K128">
        <v>6.0662449085709298</v>
      </c>
      <c r="L128">
        <v>0.202858377025738</v>
      </c>
      <c r="M128">
        <f t="shared" si="5"/>
        <v>0.67643365594966132</v>
      </c>
      <c r="P128">
        <v>281</v>
      </c>
      <c r="Q128">
        <f>'nm to eV'!$G$14/P128</f>
        <v>4.412232755230213</v>
      </c>
      <c r="R128">
        <v>14909.3799201124</v>
      </c>
      <c r="S128" s="2">
        <f t="shared" si="4"/>
        <v>0.99378614402597787</v>
      </c>
    </row>
    <row r="129" spans="11:19">
      <c r="K129">
        <v>6.08048913936255</v>
      </c>
      <c r="L129">
        <v>0.19533037416587201</v>
      </c>
      <c r="M129">
        <f t="shared" si="5"/>
        <v>0.65133144143350863</v>
      </c>
      <c r="P129">
        <v>281.7</v>
      </c>
      <c r="Q129">
        <f>'nm to eV'!$G$14/P129</f>
        <v>4.401268740573979</v>
      </c>
      <c r="R129">
        <v>14960.837553633901</v>
      </c>
      <c r="S129" s="2">
        <f t="shared" si="4"/>
        <v>0.99721605750809728</v>
      </c>
    </row>
    <row r="130" spans="11:19">
      <c r="K130">
        <v>6.0947333701541604</v>
      </c>
      <c r="L130">
        <v>0.18780237130600499</v>
      </c>
      <c r="M130">
        <f t="shared" si="5"/>
        <v>0.6262292269173525</v>
      </c>
      <c r="P130">
        <v>282.39999999999998</v>
      </c>
      <c r="Q130">
        <f>'nm to eV'!$G$14/P130</f>
        <v>4.3903590800980528</v>
      </c>
      <c r="R130">
        <v>14991.9048476518</v>
      </c>
      <c r="S130" s="2">
        <f t="shared" si="4"/>
        <v>0.99928685096113157</v>
      </c>
    </row>
    <row r="131" spans="11:19">
      <c r="K131">
        <v>6.1089776009457797</v>
      </c>
      <c r="L131">
        <v>0.18007626310772101</v>
      </c>
      <c r="M131">
        <f t="shared" si="5"/>
        <v>0.60046642780866788</v>
      </c>
      <c r="P131">
        <v>283.10000000000002</v>
      </c>
      <c r="Q131">
        <f>'nm to eV'!$G$14/P131</f>
        <v>4.3795033706099957</v>
      </c>
      <c r="R131">
        <v>15002.6039402323</v>
      </c>
      <c r="S131" s="2">
        <f t="shared" si="4"/>
        <v>1</v>
      </c>
    </row>
    <row r="132" spans="11:19">
      <c r="K132">
        <v>6.1232218317373999</v>
      </c>
      <c r="L132">
        <v>0.172350154909437</v>
      </c>
      <c r="M132">
        <f t="shared" si="5"/>
        <v>0.57470362869998326</v>
      </c>
      <c r="P132">
        <v>283.8</v>
      </c>
      <c r="Q132">
        <f>'nm to eV'!$G$14/P132</f>
        <v>4.3687012128953135</v>
      </c>
      <c r="R132">
        <v>14993.056441915</v>
      </c>
      <c r="S132" s="2">
        <f t="shared" si="4"/>
        <v>0.99936361058684642</v>
      </c>
    </row>
    <row r="133" spans="11:19">
      <c r="K133">
        <v>6.13746606252902</v>
      </c>
      <c r="L133">
        <v>0.16462404671115299</v>
      </c>
      <c r="M133">
        <f t="shared" si="5"/>
        <v>0.54894082959129853</v>
      </c>
      <c r="P133">
        <v>284.5</v>
      </c>
      <c r="Q133">
        <f>'nm to eV'!$G$14/P133</f>
        <v>4.3579522116685059</v>
      </c>
      <c r="R133">
        <v>14963.479130592401</v>
      </c>
      <c r="S133" s="2">
        <f t="shared" ref="S133:S196" si="6">R133/LARGE($R$5:$R$298,1)</f>
        <v>0.99739213207282107</v>
      </c>
    </row>
    <row r="134" spans="11:19">
      <c r="K134">
        <v>6.1517102933206402</v>
      </c>
      <c r="L134">
        <v>0.15669983317445099</v>
      </c>
      <c r="M134">
        <f t="shared" ref="M134:M168" si="7">L134/LARGE($L$5:$L$1000,1)</f>
        <v>0.52251744589008198</v>
      </c>
      <c r="P134">
        <v>285.2</v>
      </c>
      <c r="Q134">
        <f>'nm to eV'!$G$14/P134</f>
        <v>4.3472559755248597</v>
      </c>
      <c r="R134">
        <v>14914.179153367901</v>
      </c>
      <c r="S134" s="2">
        <f t="shared" si="6"/>
        <v>0.99410603737746672</v>
      </c>
    </row>
    <row r="135" spans="11:19">
      <c r="K135">
        <v>6.1659545241122498</v>
      </c>
      <c r="L135">
        <v>0.148874672306959</v>
      </c>
      <c r="M135">
        <f t="shared" si="7"/>
        <v>0.49642435448513472</v>
      </c>
      <c r="P135">
        <v>285.89999999999998</v>
      </c>
      <c r="Q135">
        <f>'nm to eV'!$G$14/P135</f>
        <v>4.336612116892935</v>
      </c>
      <c r="R135">
        <v>14845.548797936801</v>
      </c>
      <c r="S135" s="2">
        <f t="shared" si="6"/>
        <v>0.98953147447461931</v>
      </c>
    </row>
    <row r="136" spans="11:19">
      <c r="K136">
        <v>6.1801987549038699</v>
      </c>
      <c r="L136">
        <v>0.141247616777883</v>
      </c>
      <c r="M136">
        <f t="shared" si="7"/>
        <v>0.47099184767271268</v>
      </c>
      <c r="P136">
        <v>286.60000000000002</v>
      </c>
      <c r="Q136">
        <f>'nm to eV'!$G$14/P136</f>
        <v>4.3260202519877522</v>
      </c>
      <c r="R136">
        <v>14758.0598969314</v>
      </c>
      <c r="S136" s="2">
        <f t="shared" si="6"/>
        <v>0.9836998934134954</v>
      </c>
    </row>
    <row r="137" spans="11:19">
      <c r="K137">
        <v>6.1944429856954901</v>
      </c>
      <c r="L137">
        <v>0.133620561248808</v>
      </c>
      <c r="M137">
        <f t="shared" si="7"/>
        <v>0.44555934086029403</v>
      </c>
      <c r="P137">
        <v>287.3</v>
      </c>
      <c r="Q137">
        <f>'nm to eV'!$G$14/P137</f>
        <v>4.315480000764671</v>
      </c>
      <c r="R137">
        <v>14652.2579288374</v>
      </c>
      <c r="S137" s="2">
        <f t="shared" si="6"/>
        <v>0.97664765311471147</v>
      </c>
    </row>
    <row r="138" spans="11:19">
      <c r="K138">
        <v>6.2086872164871103</v>
      </c>
      <c r="L138">
        <v>0.12619161105814999</v>
      </c>
      <c r="M138">
        <f t="shared" si="7"/>
        <v>0.42078741864040387</v>
      </c>
      <c r="P138">
        <v>288</v>
      </c>
      <c r="Q138">
        <f>'nm to eV'!$G$14/P138</f>
        <v>4.3049909868739231</v>
      </c>
      <c r="R138">
        <v>14528.755878575101</v>
      </c>
      <c r="S138" s="2">
        <f t="shared" si="6"/>
        <v>0.96841561214673622</v>
      </c>
    </row>
    <row r="139" spans="11:19">
      <c r="K139">
        <v>6.2229314472787198</v>
      </c>
      <c r="L139">
        <v>0.118762660867492</v>
      </c>
      <c r="M139">
        <f t="shared" si="7"/>
        <v>0.39601549642051381</v>
      </c>
      <c r="P139">
        <v>288.7</v>
      </c>
      <c r="Q139">
        <f>'nm to eV'!$G$14/P139</f>
        <v>4.2945528376158295</v>
      </c>
      <c r="R139">
        <v>14388.227919676099</v>
      </c>
      <c r="S139" s="2">
        <f t="shared" si="6"/>
        <v>0.95904870761077443</v>
      </c>
    </row>
    <row r="140" spans="11:19">
      <c r="K140">
        <v>6.23717567807034</v>
      </c>
      <c r="L140">
        <v>0.111432763346043</v>
      </c>
      <c r="M140">
        <f t="shared" si="7"/>
        <v>0.37157386649688967</v>
      </c>
      <c r="P140">
        <v>289.39999999999998</v>
      </c>
      <c r="Q140">
        <f>'nm to eV'!$G$14/P140</f>
        <v>4.2841651838966479</v>
      </c>
      <c r="R140">
        <v>14231.402978235799</v>
      </c>
      <c r="S140" s="2">
        <f t="shared" si="6"/>
        <v>0.94859552614540599</v>
      </c>
    </row>
    <row r="141" spans="11:19">
      <c r="K141">
        <v>6.2514199088619602</v>
      </c>
      <c r="L141">
        <v>0.10449907650142901</v>
      </c>
      <c r="M141">
        <f t="shared" si="7"/>
        <v>0.34845340575832601</v>
      </c>
      <c r="P141">
        <v>290.10000000000002</v>
      </c>
      <c r="Q141">
        <f>'nm to eV'!$G$14/P141</f>
        <v>4.2738276601850735</v>
      </c>
      <c r="R141">
        <v>14059.0582365397</v>
      </c>
      <c r="S141" s="2">
        <f t="shared" si="6"/>
        <v>0.93710787091017544</v>
      </c>
    </row>
    <row r="142" spans="11:19">
      <c r="K142">
        <v>6.2656641396535804</v>
      </c>
      <c r="L142">
        <v>9.7664442326024795E-2</v>
      </c>
      <c r="M142">
        <f t="shared" si="7"/>
        <v>0.32566323731603092</v>
      </c>
      <c r="P142">
        <v>290.8</v>
      </c>
      <c r="Q142">
        <f>'nm to eV'!$G$14/P142</f>
        <v>4.2635399044693596</v>
      </c>
      <c r="R142">
        <v>13872.0126314959</v>
      </c>
      <c r="S142" s="2">
        <f t="shared" si="6"/>
        <v>0.92464032822298881</v>
      </c>
    </row>
    <row r="143" spans="11:19">
      <c r="K143">
        <v>6.2799083704451997</v>
      </c>
      <c r="L143">
        <v>9.1027913489037104E-2</v>
      </c>
      <c r="M143">
        <f t="shared" si="7"/>
        <v>0.30353365346626288</v>
      </c>
      <c r="P143">
        <v>291.5</v>
      </c>
      <c r="Q143">
        <f>'nm to eV'!$G$14/P143</f>
        <v>4.2533015582150595</v>
      </c>
      <c r="R143">
        <v>13671.1203998398</v>
      </c>
      <c r="S143" s="2">
        <f t="shared" si="6"/>
        <v>0.91124983731511588</v>
      </c>
    </row>
    <row r="144" spans="11:19">
      <c r="K144">
        <v>6.2965266397020798</v>
      </c>
      <c r="L144">
        <v>8.3772305469494698E-2</v>
      </c>
      <c r="M144">
        <f t="shared" si="7"/>
        <v>0.27933974276483764</v>
      </c>
      <c r="P144">
        <v>292.2</v>
      </c>
      <c r="Q144">
        <f>'nm to eV'!$G$14/P144</f>
        <v>4.243112266323374</v>
      </c>
      <c r="R144">
        <v>13457.2647185568</v>
      </c>
      <c r="S144" s="2">
        <f t="shared" si="6"/>
        <v>0.89699526643295679</v>
      </c>
    </row>
    <row r="145" spans="11:19">
      <c r="K145">
        <v>6.3155189474242404</v>
      </c>
      <c r="L145">
        <v>7.5749039263584395E-2</v>
      </c>
      <c r="M145">
        <f t="shared" si="7"/>
        <v>0.25258606676735745</v>
      </c>
      <c r="P145">
        <v>292.89999999999998</v>
      </c>
      <c r="Q145">
        <f>'nm to eV'!$G$14/P145</f>
        <v>4.2329716770900987</v>
      </c>
      <c r="R145">
        <v>13231.3514851665</v>
      </c>
      <c r="S145" s="2">
        <f t="shared" si="6"/>
        <v>0.88193699826229144</v>
      </c>
    </row>
    <row r="146" spans="11:19">
      <c r="K146">
        <v>6.3345112551464</v>
      </c>
      <c r="L146">
        <v>6.8097220567206906E-2</v>
      </c>
      <c r="M146">
        <f t="shared" si="7"/>
        <v>0.22707098688087149</v>
      </c>
      <c r="P146">
        <v>293.60000000000002</v>
      </c>
      <c r="Q146">
        <f>'nm to eV'!$G$14/P146</f>
        <v>4.2228794421651559</v>
      </c>
      <c r="R146">
        <v>12994.3032784962</v>
      </c>
      <c r="S146" s="2">
        <f t="shared" si="6"/>
        <v>0.8661365273830588</v>
      </c>
    </row>
    <row r="147" spans="11:19">
      <c r="K147">
        <v>6.3535035628685499</v>
      </c>
      <c r="L147">
        <v>6.1114007387988598E-2</v>
      </c>
      <c r="M147">
        <f t="shared" si="7"/>
        <v>0.20378537999417548</v>
      </c>
      <c r="P147">
        <v>294.3</v>
      </c>
      <c r="Q147">
        <f>'nm to eV'!$G$14/P147</f>
        <v>4.2128352165127074</v>
      </c>
      <c r="R147">
        <v>12747.053536392899</v>
      </c>
      <c r="S147" s="2">
        <f t="shared" si="6"/>
        <v>0.8496560721841947</v>
      </c>
    </row>
    <row r="148" spans="11:19">
      <c r="K148">
        <v>6.3724958705907104</v>
      </c>
      <c r="L148">
        <v>5.4576531220209702E-2</v>
      </c>
      <c r="M148">
        <f t="shared" si="7"/>
        <v>0.18198608844067268</v>
      </c>
      <c r="P148">
        <v>295</v>
      </c>
      <c r="Q148">
        <f>'nm to eV'!$G$14/P148</f>
        <v>4.2028386583718298</v>
      </c>
      <c r="R148">
        <v>12490.540982557101</v>
      </c>
      <c r="S148" s="2">
        <f t="shared" si="6"/>
        <v>0.83255820338370523</v>
      </c>
    </row>
    <row r="149" spans="11:19">
      <c r="K149">
        <v>6.3938622167781398</v>
      </c>
      <c r="L149">
        <v>4.7741897044804499E-2</v>
      </c>
      <c r="M149">
        <f t="shared" si="7"/>
        <v>0.15919591999837429</v>
      </c>
      <c r="P149">
        <v>295.7</v>
      </c>
      <c r="Q149">
        <f>'nm to eV'!$G$14/P149</f>
        <v>4.1928894292177548</v>
      </c>
      <c r="R149">
        <v>12225.704330366199</v>
      </c>
      <c r="S149" s="2">
        <f t="shared" si="6"/>
        <v>0.81490549101150878</v>
      </c>
    </row>
    <row r="150" spans="11:19">
      <c r="K150">
        <v>6.4176026014308301</v>
      </c>
      <c r="L150">
        <v>4.0907262869399399E-2</v>
      </c>
      <c r="M150">
        <f t="shared" si="7"/>
        <v>0.13640575155607626</v>
      </c>
      <c r="P150">
        <v>296.39999999999998</v>
      </c>
      <c r="Q150">
        <f>'nm to eV'!$G$14/P150</f>
        <v>4.1829871937236502</v>
      </c>
      <c r="R150">
        <v>11953.477287264501</v>
      </c>
      <c r="S150" s="2">
        <f t="shared" si="6"/>
        <v>0.79676017142657529</v>
      </c>
    </row>
    <row r="151" spans="11:19">
      <c r="K151">
        <v>6.4437170245487998</v>
      </c>
      <c r="L151">
        <v>3.43202603670162E-2</v>
      </c>
      <c r="M151">
        <f t="shared" si="7"/>
        <v>0.11444131385444113</v>
      </c>
      <c r="P151">
        <v>297.10000000000002</v>
      </c>
      <c r="Q151">
        <f>'nm to eV'!$G$14/P151</f>
        <v>4.1731316197229544</v>
      </c>
      <c r="R151">
        <v>11674.783879061401</v>
      </c>
      <c r="S151" s="2">
        <f t="shared" si="6"/>
        <v>0.77818383565757376</v>
      </c>
    </row>
    <row r="152" spans="11:19">
      <c r="K152">
        <v>6.4745795245973099</v>
      </c>
      <c r="L152">
        <v>2.7492701382268801E-2</v>
      </c>
      <c r="M152">
        <f t="shared" si="7"/>
        <v>9.1674737719018948E-2</v>
      </c>
      <c r="P152">
        <v>297.8</v>
      </c>
      <c r="Q152">
        <f>'nm to eV'!$G$14/P152</f>
        <v>4.1633223781722295</v>
      </c>
      <c r="R152">
        <v>11390.5341093509</v>
      </c>
      <c r="S152" s="2">
        <f t="shared" si="6"/>
        <v>0.75923714008106569</v>
      </c>
    </row>
    <row r="153" spans="11:19">
      <c r="K153">
        <v>6.5101901015763497</v>
      </c>
      <c r="L153">
        <v>2.0923386856529998E-2</v>
      </c>
      <c r="M153">
        <f t="shared" si="7"/>
        <v>6.9769280784573937E-2</v>
      </c>
      <c r="P153">
        <v>298.5</v>
      </c>
      <c r="Q153">
        <f>'nm to eV'!$G$14/P153</f>
        <v>4.1535591431145393</v>
      </c>
      <c r="R153">
        <v>11101.619965289001</v>
      </c>
      <c r="S153" s="2">
        <f t="shared" si="6"/>
        <v>0.73997954018621537</v>
      </c>
    </row>
    <row r="154" spans="11:19">
      <c r="K154">
        <v>6.5552968324164702</v>
      </c>
      <c r="L154">
        <v>1.4568257647976399E-2</v>
      </c>
      <c r="M154">
        <f t="shared" si="7"/>
        <v>4.8578027321923158E-2</v>
      </c>
      <c r="P154">
        <v>299.2</v>
      </c>
      <c r="Q154">
        <f>'nm to eV'!$G$14/P154</f>
        <v>4.1438415916433486</v>
      </c>
      <c r="R154">
        <v>10808.911777159499</v>
      </c>
      <c r="S154" s="2">
        <f t="shared" si="6"/>
        <v>0.72046904792129929</v>
      </c>
    </row>
    <row r="155" spans="11:19">
      <c r="K155">
        <v>6.6075256786523999</v>
      </c>
      <c r="L155">
        <v>9.3274709680215492E-3</v>
      </c>
      <c r="M155">
        <f t="shared" si="7"/>
        <v>3.1102562192256055E-2</v>
      </c>
      <c r="P155">
        <v>299.89999999999998</v>
      </c>
      <c r="Q155">
        <f>'nm to eV'!$G$14/P155</f>
        <v>4.1341694038669221</v>
      </c>
      <c r="R155">
        <v>10513.254935569899</v>
      </c>
      <c r="S155" s="2">
        <f t="shared" si="6"/>
        <v>0.70076201287808659</v>
      </c>
    </row>
    <row r="156" spans="11:19">
      <c r="K156">
        <v>6.6597545248883403</v>
      </c>
      <c r="L156">
        <v>5.7615748765057996E-3</v>
      </c>
      <c r="M156">
        <f t="shared" si="7"/>
        <v>1.9212039526709104E-2</v>
      </c>
      <c r="P156">
        <v>300.60000000000002</v>
      </c>
      <c r="Q156">
        <f>'nm to eV'!$G$14/P156</f>
        <v>4.12454226287322</v>
      </c>
      <c r="R156">
        <v>10215.4669667586</v>
      </c>
      <c r="S156" s="2">
        <f t="shared" si="6"/>
        <v>0.68091292734615938</v>
      </c>
    </row>
    <row r="157" spans="11:19">
      <c r="K157">
        <v>6.71198337112427</v>
      </c>
      <c r="L157">
        <v>3.4113251798249498E-3</v>
      </c>
      <c r="M157">
        <f t="shared" si="7"/>
        <v>1.1375104133507655E-2</v>
      </c>
      <c r="P157">
        <v>301.3</v>
      </c>
      <c r="Q157">
        <f>'nm to eV'!$G$14/P157</f>
        <v>4.1149598546952868</v>
      </c>
      <c r="R157">
        <v>9916.3349633851994</v>
      </c>
      <c r="S157" s="2">
        <f t="shared" si="6"/>
        <v>0.66097425506199525</v>
      </c>
    </row>
    <row r="158" spans="11:19">
      <c r="K158">
        <v>6.7642122173601997</v>
      </c>
      <c r="L158">
        <v>2.0876213276713701E-3</v>
      </c>
      <c r="M158">
        <f t="shared" si="7"/>
        <v>6.9611979925091449E-3</v>
      </c>
      <c r="P158">
        <v>302</v>
      </c>
      <c r="Q158">
        <f>'nm to eV'!$G$14/P158</f>
        <v>4.1054218682771193</v>
      </c>
      <c r="R158">
        <v>9616.6133653370998</v>
      </c>
      <c r="S158" s="2">
        <f t="shared" si="6"/>
        <v>0.64099628328841929</v>
      </c>
    </row>
    <row r="159" spans="11:19">
      <c r="K159">
        <v>6.8164410635961303</v>
      </c>
      <c r="L159">
        <v>1.0880898474738201E-3</v>
      </c>
      <c r="M159">
        <f t="shared" si="7"/>
        <v>3.6282484574696244E-3</v>
      </c>
      <c r="P159">
        <v>302.7</v>
      </c>
      <c r="Q159">
        <f>'nm to eV'!$G$14/P159</f>
        <v>4.0959279954400065</v>
      </c>
      <c r="R159">
        <v>9317.0220825150009</v>
      </c>
      <c r="S159" s="2">
        <f t="shared" si="6"/>
        <v>0.62102699768869163</v>
      </c>
    </row>
    <row r="160" spans="11:19">
      <c r="K160">
        <v>6.86866990983206</v>
      </c>
      <c r="L160">
        <v>7.0988874685851101E-4</v>
      </c>
      <c r="M160">
        <f t="shared" si="7"/>
        <v>2.3671324171843345E-3</v>
      </c>
      <c r="P160">
        <v>303.39999999999998</v>
      </c>
      <c r="Q160">
        <f>'nm to eV'!$G$14/P160</f>
        <v>4.0864779308493411</v>
      </c>
      <c r="R160">
        <v>9018.2449492761007</v>
      </c>
      <c r="S160" s="2">
        <f t="shared" si="6"/>
        <v>0.601111979307271</v>
      </c>
    </row>
    <row r="161" spans="11:19">
      <c r="K161">
        <v>6.9208987560680004</v>
      </c>
      <c r="L161">
        <v>4.9377383222121098E-4</v>
      </c>
      <c r="M161">
        <f t="shared" si="7"/>
        <v>1.646494679878519E-3</v>
      </c>
      <c r="P161">
        <v>304.10000000000002</v>
      </c>
      <c r="Q161">
        <f>'nm to eV'!$G$14/P161</f>
        <v>4.0770713719818801</v>
      </c>
      <c r="R161">
        <v>8720.9284982104</v>
      </c>
      <c r="S161" s="2">
        <f t="shared" si="6"/>
        <v>0.58129432283575733</v>
      </c>
    </row>
    <row r="162" spans="11:19">
      <c r="K162">
        <v>6.9731276023039301</v>
      </c>
      <c r="L162">
        <v>4.9377383222121098E-4</v>
      </c>
      <c r="M162">
        <f t="shared" si="7"/>
        <v>1.646494679878519E-3</v>
      </c>
      <c r="P162">
        <v>304.8</v>
      </c>
      <c r="Q162">
        <f>'nm to eV'!$G$14/P162</f>
        <v>4.0677080190934705</v>
      </c>
      <c r="R162">
        <v>8425.6810392008992</v>
      </c>
      <c r="S162" s="2">
        <f t="shared" si="6"/>
        <v>0.5616145752275612</v>
      </c>
    </row>
    <row r="163" spans="11:19">
      <c r="K163">
        <v>7.0257521216174004</v>
      </c>
      <c r="L163">
        <v>-2.9864752144898E-4</v>
      </c>
      <c r="M163">
        <f t="shared" si="7"/>
        <v>-9.9584369024310697E-4</v>
      </c>
      <c r="P163">
        <v>305.5</v>
      </c>
      <c r="Q163">
        <f>'nm to eV'!$G$14/P163</f>
        <v>4.0583875751872007</v>
      </c>
      <c r="R163">
        <v>8133.0720282677003</v>
      </c>
      <c r="S163" s="2">
        <f t="shared" si="6"/>
        <v>0.54211069362814679</v>
      </c>
    </row>
    <row r="164" spans="11:19">
      <c r="K164">
        <v>7.0775852947757896</v>
      </c>
      <c r="L164">
        <v>4.9377383222121098E-4</v>
      </c>
      <c r="M164">
        <f t="shared" si="7"/>
        <v>1.646494679878519E-3</v>
      </c>
      <c r="P164">
        <v>306.2</v>
      </c>
      <c r="Q164">
        <f>'nm to eV'!$G$14/P164</f>
        <v>4.0491097459820047</v>
      </c>
      <c r="R164">
        <v>7843.6317095157001</v>
      </c>
      <c r="S164" s="2">
        <f t="shared" si="6"/>
        <v>0.52281802150902146</v>
      </c>
    </row>
    <row r="165" spans="11:19">
      <c r="K165">
        <v>7.1298141410117202</v>
      </c>
      <c r="L165">
        <v>4.9377383222121098E-4</v>
      </c>
      <c r="M165">
        <f t="shared" si="7"/>
        <v>1.646494679878519E-3</v>
      </c>
      <c r="P165">
        <v>306.89999999999998</v>
      </c>
      <c r="Q165">
        <f>'nm to eV'!$G$14/P165</f>
        <v>4.039874239881688</v>
      </c>
      <c r="R165">
        <v>7557.8510125757002</v>
      </c>
      <c r="S165" s="2">
        <f t="shared" si="6"/>
        <v>0.50376928183166281</v>
      </c>
    </row>
    <row r="166" spans="11:19">
      <c r="K166">
        <v>7.1820429872476597</v>
      </c>
      <c r="L166">
        <v>3.3168764624319502E-4</v>
      </c>
      <c r="M166">
        <f t="shared" si="7"/>
        <v>1.1060163768990209E-3</v>
      </c>
      <c r="P166">
        <v>307.60000000000002</v>
      </c>
      <c r="Q166">
        <f>'nm to eV'!$G$14/P166</f>
        <v>4.030680767944375</v>
      </c>
      <c r="R166">
        <v>7276.1816872440004</v>
      </c>
      <c r="S166" s="2">
        <f t="shared" si="6"/>
        <v>0.48499458602193402</v>
      </c>
    </row>
    <row r="167" spans="11:19">
      <c r="K167">
        <v>7.2342718334835903</v>
      </c>
      <c r="L167">
        <v>4.9377383222121098E-4</v>
      </c>
      <c r="M167">
        <f t="shared" si="7"/>
        <v>1.646494679878519E-3</v>
      </c>
      <c r="P167">
        <v>308.3</v>
      </c>
      <c r="Q167">
        <f>'nm to eV'!$G$14/P167</f>
        <v>4.0215290438523832</v>
      </c>
      <c r="R167">
        <v>6999.0366565708</v>
      </c>
      <c r="S167" s="2">
        <f t="shared" si="6"/>
        <v>0.46652145750522472</v>
      </c>
    </row>
    <row r="168" spans="11:19">
      <c r="K168">
        <v>7.2675083719973603</v>
      </c>
      <c r="L168">
        <v>4.9377383222121098E-4</v>
      </c>
      <c r="M168">
        <f t="shared" si="7"/>
        <v>1.646494679878519E-3</v>
      </c>
      <c r="P168">
        <v>309</v>
      </c>
      <c r="Q168">
        <f>'nm to eV'!$G$14/P168</f>
        <v>4.0124187838824916</v>
      </c>
      <c r="R168">
        <v>6726.7905694008005</v>
      </c>
      <c r="S168" s="2">
        <f t="shared" si="6"/>
        <v>0.44837486853609781</v>
      </c>
    </row>
    <row r="169" spans="11:19">
      <c r="P169">
        <v>309.7</v>
      </c>
      <c r="Q169">
        <f>'nm to eV'!$G$14/P169</f>
        <v>4.0033497068766222</v>
      </c>
      <c r="R169">
        <v>6459.7805333229999</v>
      </c>
      <c r="S169" s="2">
        <f t="shared" si="6"/>
        <v>0.43057728905312798</v>
      </c>
    </row>
    <row r="170" spans="11:19">
      <c r="P170">
        <v>310.39999999999998</v>
      </c>
      <c r="Q170">
        <f>'nm to eV'!$G$14/P170</f>
        <v>3.994321534212919</v>
      </c>
      <c r="R170">
        <v>6198.3070091158997</v>
      </c>
      <c r="S170" s="2">
        <f t="shared" si="6"/>
        <v>0.41314874629823262</v>
      </c>
    </row>
    <row r="171" spans="11:19">
      <c r="P171">
        <v>311.10000000000002</v>
      </c>
      <c r="Q171">
        <f>'nm to eV'!$G$14/P171</f>
        <v>3.9853339897772093</v>
      </c>
      <c r="R171">
        <v>5942.6348480655997</v>
      </c>
      <c r="S171" s="2">
        <f t="shared" si="6"/>
        <v>0.39610689395920851</v>
      </c>
    </row>
    <row r="172" spans="11:19">
      <c r="P172">
        <v>311.8</v>
      </c>
      <c r="Q172">
        <f>'nm to eV'!$G$14/P172</f>
        <v>3.9763867999348617</v>
      </c>
      <c r="R172">
        <v>5692.9944539651997</v>
      </c>
      <c r="S172" s="2">
        <f t="shared" si="6"/>
        <v>0.37946708962291309</v>
      </c>
    </row>
    <row r="173" spans="11:19">
      <c r="P173">
        <v>312.5</v>
      </c>
      <c r="Q173">
        <f>'nm to eV'!$G$14/P173</f>
        <v>3.9674796935030079</v>
      </c>
      <c r="R173">
        <v>5449.5830521630996</v>
      </c>
      <c r="S173" s="2">
        <f t="shared" si="6"/>
        <v>0.36324247936380022</v>
      </c>
    </row>
    <row r="174" spans="11:19">
      <c r="P174">
        <v>313.2</v>
      </c>
      <c r="Q174">
        <f>'nm to eV'!$G$14/P174</f>
        <v>3.9586124017231481</v>
      </c>
      <c r="R174">
        <v>5212.5660486936004</v>
      </c>
      <c r="S174" s="2">
        <f t="shared" si="6"/>
        <v>0.34744408833690033</v>
      </c>
    </row>
    <row r="175" spans="11:19">
      <c r="P175">
        <v>313.89999999999998</v>
      </c>
      <c r="Q175">
        <f>'nm to eV'!$G$14/P175</f>
        <v>3.949784658234119</v>
      </c>
      <c r="R175">
        <v>4982.0784632757004</v>
      </c>
      <c r="S175" s="2">
        <f t="shared" si="6"/>
        <v>0.33208091629449216</v>
      </c>
    </row>
    <row r="176" spans="11:19">
      <c r="P176">
        <v>314.60000000000002</v>
      </c>
      <c r="Q176">
        <f>'nm to eV'!$G$14/P176</f>
        <v>3.9409961990454221</v>
      </c>
      <c r="R176">
        <v>4758.2264207983999</v>
      </c>
      <c r="S176" s="2">
        <f t="shared" si="6"/>
        <v>0.31716003700119832</v>
      </c>
    </row>
    <row r="177" spans="16:19">
      <c r="P177">
        <v>315.3</v>
      </c>
      <c r="Q177">
        <f>'nm to eV'!$G$14/P177</f>
        <v>3.9322467625109097</v>
      </c>
      <c r="R177">
        <v>4541.0886867978998</v>
      </c>
      <c r="S177" s="2">
        <f t="shared" si="6"/>
        <v>0.30268670058136493</v>
      </c>
    </row>
    <row r="178" spans="16:19">
      <c r="P178">
        <v>316</v>
      </c>
      <c r="Q178">
        <f>'nm to eV'!$G$14/P178</f>
        <v>3.9235360893028162</v>
      </c>
      <c r="R178">
        <v>4330.7182333637002</v>
      </c>
      <c r="S178" s="2">
        <f t="shared" si="6"/>
        <v>0.2886644378946821</v>
      </c>
    </row>
    <row r="179" spans="16:19">
      <c r="P179">
        <v>316.7</v>
      </c>
      <c r="Q179">
        <f>'nm to eV'!$G$14/P179</f>
        <v>3.9148639223861381</v>
      </c>
      <c r="R179">
        <v>4127.1438228761999</v>
      </c>
      <c r="S179" s="2">
        <f t="shared" si="6"/>
        <v>0.27509516610036533</v>
      </c>
    </row>
    <row r="180" spans="16:19">
      <c r="P180">
        <v>317.39999999999998</v>
      </c>
      <c r="Q180">
        <f>'nm to eV'!$G$14/P180</f>
        <v>3.9062300069933524</v>
      </c>
      <c r="R180">
        <v>3930.3715979573999</v>
      </c>
      <c r="S180" s="2">
        <f t="shared" si="6"/>
        <v>0.26197929463547126</v>
      </c>
    </row>
    <row r="181" spans="16:19">
      <c r="P181">
        <v>318.10000000000002</v>
      </c>
      <c r="Q181">
        <f>'nm to eV'!$G$14/P181</f>
        <v>3.8976340905994649</v>
      </c>
      <c r="R181">
        <v>3740.3866670077</v>
      </c>
      <c r="S181" s="2">
        <f t="shared" si="6"/>
        <v>0.24931583089900486</v>
      </c>
    </row>
    <row r="182" spans="16:19">
      <c r="P182">
        <v>318.8</v>
      </c>
      <c r="Q182">
        <f>'nm to eV'!$G$14/P182</f>
        <v>3.8890759228973959</v>
      </c>
      <c r="R182">
        <v>3557.1546756839998</v>
      </c>
      <c r="S182" s="2">
        <f t="shared" si="6"/>
        <v>0.23710248499894218</v>
      </c>
    </row>
    <row r="183" spans="16:19">
      <c r="P183">
        <v>319.5</v>
      </c>
      <c r="Q183">
        <f>'nm to eV'!$G$14/P183</f>
        <v>3.8805552557736775</v>
      </c>
      <c r="R183">
        <v>3380.6233556503998</v>
      </c>
      <c r="S183" s="2">
        <f t="shared" si="6"/>
        <v>0.22533577298435661</v>
      </c>
    </row>
    <row r="184" spans="16:19">
      <c r="P184">
        <v>320.2</v>
      </c>
      <c r="Q184">
        <f>'nm to eV'!$G$14/P184</f>
        <v>3.8720718432844783</v>
      </c>
      <c r="R184">
        <v>3210.7240428835999</v>
      </c>
      <c r="S184" s="2">
        <f t="shared" si="6"/>
        <v>0.2140111180482103</v>
      </c>
    </row>
    <row r="185" spans="16:19">
      <c r="P185">
        <v>320.89999999999998</v>
      </c>
      <c r="Q185">
        <f>'nm to eV'!$G$14/P185</f>
        <v>3.8636254416319415</v>
      </c>
      <c r="R185">
        <v>3047.3731587405</v>
      </c>
      <c r="S185" s="2">
        <f t="shared" si="6"/>
        <v>0.20312294924805663</v>
      </c>
    </row>
    <row r="186" spans="16:19">
      <c r="P186">
        <v>321.60000000000002</v>
      </c>
      <c r="Q186">
        <f>'nm to eV'!$G$14/P186</f>
        <v>3.8552158091408266</v>
      </c>
      <c r="R186">
        <v>2890.4736478885002</v>
      </c>
      <c r="S186" s="2">
        <f t="shared" si="6"/>
        <v>0.19266479735142192</v>
      </c>
    </row>
    <row r="187" spans="16:19">
      <c r="P187">
        <v>322.3</v>
      </c>
      <c r="Q187">
        <f>'nm to eV'!$G$14/P187</f>
        <v>3.8468427062354635</v>
      </c>
      <c r="R187">
        <v>2739.9163680513002</v>
      </c>
      <c r="S187" s="2">
        <f t="shared" si="6"/>
        <v>0.18262938746944454</v>
      </c>
    </row>
    <row r="188" spans="16:19">
      <c r="P188">
        <v>323</v>
      </c>
      <c r="Q188">
        <f>'nm to eV'!$G$14/P188</f>
        <v>3.8385058954169966</v>
      </c>
      <c r="R188">
        <v>2595.5814273360002</v>
      </c>
      <c r="S188" s="2">
        <f t="shared" si="6"/>
        <v>0.17300872819654067</v>
      </c>
    </row>
    <row r="189" spans="16:19">
      <c r="P189">
        <v>323.7</v>
      </c>
      <c r="Q189">
        <f>'nm to eV'!$G$14/P189</f>
        <v>3.830205141240933</v>
      </c>
      <c r="R189">
        <v>2457.3394656728001</v>
      </c>
      <c r="S189" s="2">
        <f t="shared" si="6"/>
        <v>0.16379419702488998</v>
      </c>
    </row>
    <row r="190" spans="16:19">
      <c r="P190">
        <v>324.39999999999998</v>
      </c>
      <c r="Q190">
        <f>'nm to eV'!$G$14/P190</f>
        <v>3.8219402102949753</v>
      </c>
      <c r="R190">
        <v>2325.0528776164001</v>
      </c>
      <c r="S190" s="2">
        <f t="shared" si="6"/>
        <v>0.15497662185037986</v>
      </c>
    </row>
    <row r="191" spans="16:19">
      <c r="P191">
        <v>325.10000000000002</v>
      </c>
      <c r="Q191">
        <f>'nm to eV'!$G$14/P191</f>
        <v>3.813710871177145</v>
      </c>
      <c r="R191">
        <v>2198.5769744295999</v>
      </c>
      <c r="S191" s="2">
        <f t="shared" si="6"/>
        <v>0.14654635843139888</v>
      </c>
    </row>
    <row r="192" spans="16:19">
      <c r="P192">
        <v>325.8</v>
      </c>
      <c r="Q192">
        <f>'nm to eV'!$G$14/P192</f>
        <v>3.8055168944741862</v>
      </c>
      <c r="R192">
        <v>2077.7610839857998</v>
      </c>
      <c r="S192" s="2">
        <f t="shared" si="6"/>
        <v>0.13849336370294313</v>
      </c>
    </row>
    <row r="193" spans="16:19">
      <c r="P193">
        <v>326.5</v>
      </c>
      <c r="Q193">
        <f>'nm to eV'!$G$14/P193</f>
        <v>3.7973580527402446</v>
      </c>
      <c r="R193">
        <v>1962.4495875979001</v>
      </c>
      <c r="S193" s="2">
        <f t="shared" si="6"/>
        <v>0.13080726488654565</v>
      </c>
    </row>
    <row r="194" spans="16:19">
      <c r="P194">
        <v>327.2</v>
      </c>
      <c r="Q194">
        <f>'nm to eV'!$G$14/P194</f>
        <v>3.7892341204758249</v>
      </c>
      <c r="R194">
        <v>1852.4828933993999</v>
      </c>
      <c r="S194" s="2">
        <f t="shared" si="6"/>
        <v>0.12347742437108662</v>
      </c>
    </row>
    <row r="195" spans="16:19">
      <c r="P195">
        <v>327.9</v>
      </c>
      <c r="Q195">
        <f>'nm to eV'!$G$14/P195</f>
        <v>3.7811448741070142</v>
      </c>
      <c r="R195">
        <v>1747.6983463696999</v>
      </c>
      <c r="S195" s="2">
        <f t="shared" si="6"/>
        <v>0.1164930003706169</v>
      </c>
    </row>
    <row r="196" spans="16:19">
      <c r="P196">
        <v>328.6</v>
      </c>
      <c r="Q196">
        <f>'nm to eV'!$G$14/P196</f>
        <v>3.7730900919649719</v>
      </c>
      <c r="R196">
        <v>1647.9310755199999</v>
      </c>
      <c r="S196" s="2">
        <f t="shared" si="6"/>
        <v>0.10984300339361511</v>
      </c>
    </row>
    <row r="197" spans="16:19">
      <c r="P197">
        <v>329.3</v>
      </c>
      <c r="Q197">
        <f>'nm to eV'!$G$14/P197</f>
        <v>3.7650695542656845</v>
      </c>
      <c r="R197">
        <v>1553.0147791272</v>
      </c>
      <c r="S197" s="2">
        <f t="shared" ref="S197:S260" si="8">R197/LARGE($R$5:$R$298,1)</f>
        <v>0.10351634858282829</v>
      </c>
    </row>
    <row r="198" spans="16:19">
      <c r="P198">
        <v>330</v>
      </c>
      <c r="Q198">
        <f>'nm to eV'!$G$14/P198</f>
        <v>3.7570830430899695</v>
      </c>
      <c r="R198">
        <v>1462.7824492312</v>
      </c>
      <c r="S198" s="2">
        <f t="shared" si="8"/>
        <v>9.7501904006708731E-2</v>
      </c>
    </row>
    <row r="199" spans="16:19">
      <c r="P199">
        <v>330.7</v>
      </c>
      <c r="Q199">
        <f>'nm to eV'!$G$14/P199</f>
        <v>3.7491303423637437</v>
      </c>
      <c r="R199">
        <v>1377.0670368983999</v>
      </c>
      <c r="S199" s="2">
        <f t="shared" si="8"/>
        <v>9.1788535002616176E-2</v>
      </c>
    </row>
    <row r="200" spans="16:19">
      <c r="P200">
        <v>331.4</v>
      </c>
      <c r="Q200">
        <f>'nm to eV'!$G$14/P200</f>
        <v>3.7412112378385336</v>
      </c>
      <c r="R200">
        <v>1295.7020599973</v>
      </c>
      <c r="S200" s="2">
        <f t="shared" si="8"/>
        <v>8.6365144688158535E-2</v>
      </c>
    </row>
    <row r="201" spans="16:19">
      <c r="P201">
        <v>332.1</v>
      </c>
      <c r="Q201">
        <f>'nm to eV'!$G$14/P201</f>
        <v>3.7333255170722368</v>
      </c>
      <c r="R201">
        <v>1218.5221554379</v>
      </c>
      <c r="S201" s="2">
        <f t="shared" si="8"/>
        <v>8.1220710770761859E-2</v>
      </c>
    </row>
    <row r="202" spans="16:19">
      <c r="P202">
        <v>332.8</v>
      </c>
      <c r="Q202">
        <f>'nm to eV'!$G$14/P202</f>
        <v>3.7254729694101258</v>
      </c>
      <c r="R202">
        <v>1145.3635779959</v>
      </c>
      <c r="S202" s="2">
        <f t="shared" si="8"/>
        <v>7.6344318796845154E-2</v>
      </c>
    </row>
    <row r="203" spans="16:19">
      <c r="P203">
        <v>333.5</v>
      </c>
      <c r="Q203">
        <f>'nm to eV'!$G$14/P203</f>
        <v>3.7176533859660865</v>
      </c>
      <c r="R203">
        <v>1076.0646479807001</v>
      </c>
      <c r="S203" s="2">
        <f t="shared" si="8"/>
        <v>7.1725191991173651E-2</v>
      </c>
    </row>
    <row r="204" spans="16:19">
      <c r="P204">
        <v>334.2</v>
      </c>
      <c r="Q204">
        <f>'nm to eV'!$G$14/P204</f>
        <v>3.7098665596040994</v>
      </c>
      <c r="R204">
        <v>1010.4661501092</v>
      </c>
      <c r="S204" s="2">
        <f t="shared" si="8"/>
        <v>6.7352717843830109E-2</v>
      </c>
    </row>
    <row r="205" spans="16:19">
      <c r="P205">
        <v>334.9</v>
      </c>
      <c r="Q205">
        <f>'nm to eV'!$G$14/P205</f>
        <v>3.7021122849199464</v>
      </c>
      <c r="R205">
        <v>948.41168602499999</v>
      </c>
      <c r="S205" s="2">
        <f t="shared" si="8"/>
        <v>6.3216471607415822E-2</v>
      </c>
    </row>
    <row r="206" spans="16:19">
      <c r="P206">
        <v>335.6</v>
      </c>
      <c r="Q206">
        <f>'nm to eV'!$G$14/P206</f>
        <v>3.6943903582231519</v>
      </c>
      <c r="R206">
        <v>889.7479829522</v>
      </c>
      <c r="S206" s="2">
        <f t="shared" si="8"/>
        <v>5.9306236870399119E-2</v>
      </c>
    </row>
    <row r="207" spans="16:19">
      <c r="P207">
        <v>336.3</v>
      </c>
      <c r="Q207">
        <f>'nm to eV'!$G$14/P207</f>
        <v>3.686700577519149</v>
      </c>
      <c r="R207">
        <v>834.3251610026</v>
      </c>
      <c r="S207" s="2">
        <f t="shared" si="8"/>
        <v>5.561202337450237E-2</v>
      </c>
    </row>
    <row r="208" spans="16:19">
      <c r="P208">
        <v>337</v>
      </c>
      <c r="Q208">
        <f>'nm to eV'!$G$14/P208</f>
        <v>3.6790427424916614</v>
      </c>
      <c r="R208">
        <v>781.99696165650005</v>
      </c>
      <c r="S208" s="2">
        <f t="shared" si="8"/>
        <v>5.2124082244111525E-2</v>
      </c>
    </row>
    <row r="209" spans="16:19">
      <c r="P209">
        <v>337.7</v>
      </c>
      <c r="Q209">
        <f>'nm to eV'!$G$14/P209</f>
        <v>3.6714166544853124</v>
      </c>
      <c r="R209">
        <v>732.62093992969994</v>
      </c>
      <c r="S209" s="2">
        <f t="shared" si="8"/>
        <v>4.8832918795185899E-2</v>
      </c>
    </row>
    <row r="210" spans="16:19">
      <c r="P210">
        <v>338.4</v>
      </c>
      <c r="Q210">
        <f>'nm to eV'!$G$14/P210</f>
        <v>3.6638221164884457</v>
      </c>
      <c r="R210">
        <v>686.05862270470004</v>
      </c>
      <c r="S210" s="2">
        <f t="shared" si="8"/>
        <v>4.5729303088839462E-2</v>
      </c>
    </row>
    <row r="211" spans="16:19">
      <c r="P211">
        <v>339.1</v>
      </c>
      <c r="Q211">
        <f>'nm to eV'!$G$14/P211</f>
        <v>3.6562589331161601</v>
      </c>
      <c r="R211">
        <v>642.17563566470005</v>
      </c>
      <c r="S211" s="2">
        <f t="shared" si="8"/>
        <v>4.2804278392138677E-2</v>
      </c>
    </row>
    <row r="212" spans="16:19">
      <c r="P212">
        <v>339.8</v>
      </c>
      <c r="Q212">
        <f>'nm to eV'!$G$14/P212</f>
        <v>3.6487269105935547</v>
      </c>
      <c r="R212">
        <v>600.84180120799999</v>
      </c>
      <c r="S212" s="2">
        <f t="shared" si="8"/>
        <v>4.004916770459626E-2</v>
      </c>
    </row>
    <row r="213" spans="16:19">
      <c r="P213">
        <v>340.5</v>
      </c>
      <c r="Q213">
        <f>'nm to eV'!$G$14/P213</f>
        <v>3.6412258567391773</v>
      </c>
      <c r="R213">
        <v>561.93120965720004</v>
      </c>
      <c r="S213" s="2">
        <f t="shared" si="8"/>
        <v>3.7455578504627184E-2</v>
      </c>
    </row>
    <row r="214" spans="16:19">
      <c r="P214">
        <v>341.2</v>
      </c>
      <c r="Q214">
        <f>'nm to eV'!$G$14/P214</f>
        <v>3.633755580948681</v>
      </c>
      <c r="R214">
        <v>525.32226599800003</v>
      </c>
      <c r="S214" s="2">
        <f t="shared" si="8"/>
        <v>3.5015405864927865E-2</v>
      </c>
    </row>
    <row r="215" spans="16:19">
      <c r="P215">
        <v>341.9</v>
      </c>
      <c r="Q215">
        <f>'nm to eV'!$G$14/P215</f>
        <v>3.6263158941786782</v>
      </c>
      <c r="R215">
        <v>490.8977143024</v>
      </c>
      <c r="S215" s="2">
        <f t="shared" si="8"/>
        <v>3.2720834080406908E-2</v>
      </c>
    </row>
    <row r="216" spans="16:19">
      <c r="P216">
        <v>342.6</v>
      </c>
      <c r="Q216">
        <f>'nm to eV'!$G$14/P216</f>
        <v>3.6189066089307933</v>
      </c>
      <c r="R216">
        <v>458.54464189859999</v>
      </c>
      <c r="S216" s="2">
        <f t="shared" si="8"/>
        <v>3.0564336946130158E-2</v>
      </c>
    </row>
    <row r="217" spans="16:19">
      <c r="P217">
        <v>343.3</v>
      </c>
      <c r="Q217">
        <f>'nm to eV'!$G$14/P217</f>
        <v>3.6115275392359156</v>
      </c>
      <c r="R217">
        <v>428.15446525789997</v>
      </c>
      <c r="S217" s="2">
        <f t="shared" si="8"/>
        <v>2.8538676816610705E-2</v>
      </c>
    </row>
    <row r="218" spans="16:19">
      <c r="P218">
        <v>344</v>
      </c>
      <c r="Q218">
        <f>'nm to eV'!$G$14/P218</f>
        <v>3.6041785006386333</v>
      </c>
      <c r="R218">
        <v>399.62289947319999</v>
      </c>
      <c r="S218" s="2">
        <f t="shared" si="8"/>
        <v>2.6636902571395366E-2</v>
      </c>
    </row>
    <row r="219" spans="16:19">
      <c r="P219">
        <v>344.7</v>
      </c>
      <c r="Q219">
        <f>'nm to eV'!$G$14/P219</f>
        <v>3.596859310181868</v>
      </c>
      <c r="R219">
        <v>372.84991310100003</v>
      </c>
      <c r="S219" s="2">
        <f t="shared" si="8"/>
        <v>2.4852346605053869E-2</v>
      </c>
    </row>
    <row r="220" spans="16:19">
      <c r="P220">
        <v>345.4</v>
      </c>
      <c r="Q220">
        <f>'nm to eV'!$G$14/P220</f>
        <v>3.5895697863916909</v>
      </c>
      <c r="R220">
        <v>347.73967004309998</v>
      </c>
      <c r="S220" s="2">
        <f t="shared" si="8"/>
        <v>2.3178620953298031E-2</v>
      </c>
    </row>
    <row r="221" spans="16:19">
      <c r="P221">
        <v>346.1</v>
      </c>
      <c r="Q221">
        <f>'nm to eV'!$G$14/P221</f>
        <v>3.5823097492623224</v>
      </c>
      <c r="R221">
        <v>324.20046004049999</v>
      </c>
      <c r="S221" s="2">
        <f t="shared" si="8"/>
        <v>2.1609612660046004E-2</v>
      </c>
    </row>
    <row r="222" spans="16:19">
      <c r="P222">
        <v>346.8</v>
      </c>
      <c r="Q222">
        <f>'nm to eV'!$G$14/P222</f>
        <v>3.5750790202413203</v>
      </c>
      <c r="R222">
        <v>302.14461925350003</v>
      </c>
      <c r="S222" s="2">
        <f t="shared" si="8"/>
        <v>2.0139478483681254E-2</v>
      </c>
    </row>
    <row r="223" spans="16:19">
      <c r="P223">
        <v>347.5</v>
      </c>
      <c r="Q223">
        <f>'nm to eV'!$G$14/P223</f>
        <v>3.5678774222149352</v>
      </c>
      <c r="R223">
        <v>281.48844230520001</v>
      </c>
      <c r="S223" s="2">
        <f t="shared" si="8"/>
        <v>1.876263903430363E-2</v>
      </c>
    </row>
    <row r="224" spans="16:19">
      <c r="P224">
        <v>348.2</v>
      </c>
      <c r="Q224">
        <f>'nm to eV'!$G$14/P224</f>
        <v>3.560704779493653</v>
      </c>
      <c r="R224">
        <v>262.15208706419997</v>
      </c>
      <c r="S224" s="2">
        <f t="shared" si="8"/>
        <v>1.7473772427011147E-2</v>
      </c>
    </row>
    <row r="225" spans="16:19">
      <c r="P225">
        <v>348.9</v>
      </c>
      <c r="Q225">
        <f>'nm to eV'!$G$14/P225</f>
        <v>3.5535609177979075</v>
      </c>
      <c r="R225">
        <v>244.05947335479999</v>
      </c>
      <c r="S225" s="2">
        <f t="shared" si="8"/>
        <v>1.626780753041868E-2</v>
      </c>
    </row>
    <row r="226" spans="16:19">
      <c r="P226">
        <v>349.6</v>
      </c>
      <c r="Q226">
        <f>'nm to eV'!$G$14/P226</f>
        <v>3.5464456642439641</v>
      </c>
      <c r="R226">
        <v>227.13817668519999</v>
      </c>
      <c r="S226" s="2">
        <f t="shared" si="8"/>
        <v>1.513991688310096E-2</v>
      </c>
    </row>
    <row r="227" spans="16:19">
      <c r="P227">
        <v>350.3</v>
      </c>
      <c r="Q227">
        <f>'nm to eV'!$G$14/P227</f>
        <v>3.5393588473299737</v>
      </c>
      <c r="R227">
        <v>211.3193179992</v>
      </c>
      <c r="S227" s="2">
        <f t="shared" si="8"/>
        <v>1.4085509344981611E-2</v>
      </c>
    </row>
    <row r="228" spans="16:19">
      <c r="P228">
        <v>351</v>
      </c>
      <c r="Q228">
        <f>'nm to eV'!$G$14/P228</f>
        <v>3.5323002969221933</v>
      </c>
      <c r="R228">
        <v>196.53745037179999</v>
      </c>
      <c r="S228" s="2">
        <f t="shared" si="8"/>
        <v>1.3100222545017529E-2</v>
      </c>
    </row>
    <row r="229" spans="16:19">
      <c r="P229">
        <v>351.7</v>
      </c>
      <c r="Q229">
        <f>'nm to eV'!$G$14/P229</f>
        <v>3.5252698442413704</v>
      </c>
      <c r="R229">
        <v>182.73044348729999</v>
      </c>
      <c r="S229" s="2">
        <f t="shared" si="8"/>
        <v>1.2179915181075598E-2</v>
      </c>
    </row>
    <row r="230" spans="16:19">
      <c r="P230">
        <v>352.4</v>
      </c>
      <c r="Q230">
        <f>'nm to eV'!$G$14/P230</f>
        <v>3.5182673218492906</v>
      </c>
      <c r="R230">
        <v>169.83936665909999</v>
      </c>
      <c r="S230" s="2">
        <f t="shared" si="8"/>
        <v>1.1320659222606272E-2</v>
      </c>
    </row>
    <row r="231" spans="16:19">
      <c r="P231">
        <v>353.1</v>
      </c>
      <c r="Q231">
        <f>'nm to eV'!$G$14/P231</f>
        <v>3.511292563635485</v>
      </c>
      <c r="R231">
        <v>157.8083710816</v>
      </c>
      <c r="S231" s="2">
        <f t="shared" si="8"/>
        <v>1.0518732062132708E-2</v>
      </c>
    </row>
    <row r="232" spans="16:19">
      <c r="P232">
        <v>353.8</v>
      </c>
      <c r="Q232">
        <f>'nm to eV'!$G$14/P232</f>
        <v>3.5043454048040981</v>
      </c>
      <c r="R232">
        <v>146.58457192899999</v>
      </c>
      <c r="S232" s="2">
        <f t="shared" si="8"/>
        <v>9.7706086565350122E-3</v>
      </c>
    </row>
    <row r="233" spans="16:19">
      <c r="P233">
        <v>354.5</v>
      </c>
      <c r="Q233">
        <f>'nm to eV'!$G$14/P233</f>
        <v>3.4974256818609026</v>
      </c>
      <c r="R233">
        <v>136.11793085470001</v>
      </c>
      <c r="S233" s="2">
        <f t="shared" si="8"/>
        <v>9.0729536950365126E-3</v>
      </c>
    </row>
    <row r="234" spans="16:19">
      <c r="P234">
        <v>355.2</v>
      </c>
      <c r="Q234">
        <f>'nm to eV'!$G$14/P234</f>
        <v>3.4905332326004785</v>
      </c>
      <c r="R234">
        <v>126.3611393819</v>
      </c>
      <c r="S234" s="2">
        <f t="shared" si="8"/>
        <v>8.4226138265930534E-3</v>
      </c>
    </row>
    <row r="235" spans="16:19">
      <c r="P235">
        <v>355.9</v>
      </c>
      <c r="Q235">
        <f>'nm to eV'!$G$14/P235</f>
        <v>3.4836678960935377</v>
      </c>
      <c r="R235">
        <v>117.2695036162</v>
      </c>
      <c r="S235" s="2">
        <f t="shared" si="8"/>
        <v>7.8166099754003234E-3</v>
      </c>
    </row>
    <row r="236" spans="16:19">
      <c r="P236">
        <v>356.6</v>
      </c>
      <c r="Q236">
        <f>'nm to eV'!$G$14/P236</f>
        <v>3.4768295126743967</v>
      </c>
      <c r="R236">
        <v>108.8008306621</v>
      </c>
      <c r="S236" s="2">
        <f t="shared" si="8"/>
        <v>7.2521297699748065E-3</v>
      </c>
    </row>
    <row r="237" spans="16:19">
      <c r="P237">
        <v>357.3</v>
      </c>
      <c r="Q237">
        <f>'nm to eV'!$G$14/P237</f>
        <v>3.4700179239286029</v>
      </c>
      <c r="R237">
        <v>100.91531706889999</v>
      </c>
      <c r="S237" s="2">
        <f t="shared" si="8"/>
        <v>6.7265201075045787E-3</v>
      </c>
    </row>
    <row r="238" spans="16:19">
      <c r="P238">
        <v>358</v>
      </c>
      <c r="Q238">
        <f>'nm to eV'!$G$14/P238</f>
        <v>3.4632329726806983</v>
      </c>
      <c r="R238">
        <v>93.575439591299997</v>
      </c>
      <c r="S238" s="2">
        <f t="shared" si="8"/>
        <v>6.2372798724866611E-3</v>
      </c>
    </row>
    <row r="239" spans="16:19">
      <c r="P239">
        <v>358.7</v>
      </c>
      <c r="Q239">
        <f>'nm to eV'!$G$14/P239</f>
        <v>3.4564745029821298</v>
      </c>
      <c r="R239">
        <v>86.745848502399994</v>
      </c>
      <c r="S239" s="2">
        <f t="shared" si="8"/>
        <v>5.7820528254948272E-3</v>
      </c>
    </row>
    <row r="240" spans="16:19">
      <c r="P240">
        <v>359.4</v>
      </c>
      <c r="Q240">
        <f>'nm to eV'!$G$14/P240</f>
        <v>3.4497423600993042</v>
      </c>
      <c r="R240">
        <v>80.393263661299997</v>
      </c>
      <c r="S240" s="2">
        <f t="shared" si="8"/>
        <v>5.3586206755555522E-3</v>
      </c>
    </row>
    <row r="241" spans="16:19">
      <c r="P241">
        <v>360.1</v>
      </c>
      <c r="Q241">
        <f>'nm to eV'!$G$14/P241</f>
        <v>3.4430363905017769</v>
      </c>
      <c r="R241">
        <v>74.486373497900004</v>
      </c>
      <c r="S241" s="2">
        <f t="shared" si="8"/>
        <v>4.9648963469701955E-3</v>
      </c>
    </row>
    <row r="242" spans="16:19">
      <c r="P242">
        <v>360.8</v>
      </c>
      <c r="Q242">
        <f>'nm to eV'!$G$14/P242</f>
        <v>3.4363564418505819</v>
      </c>
      <c r="R242">
        <v>68.995737048099997</v>
      </c>
      <c r="S242" s="2">
        <f t="shared" si="8"/>
        <v>4.598917449461888E-3</v>
      </c>
    </row>
    <row r="243" spans="16:19">
      <c r="P243">
        <v>361.5</v>
      </c>
      <c r="Q243">
        <f>'nm to eV'!$G$14/P243</f>
        <v>3.4297023629866943</v>
      </c>
      <c r="R243">
        <v>63.893689140200003</v>
      </c>
      <c r="S243" s="2">
        <f t="shared" si="8"/>
        <v>4.258839958365966E-3</v>
      </c>
    </row>
    <row r="244" spans="16:19">
      <c r="P244">
        <v>362.2</v>
      </c>
      <c r="Q244">
        <f>'nm to eV'!$G$14/P244</f>
        <v>3.4230740039196301</v>
      </c>
      <c r="R244">
        <v>59.154248806399998</v>
      </c>
      <c r="S244" s="2">
        <f t="shared" si="8"/>
        <v>3.9429321097897395E-3</v>
      </c>
    </row>
    <row r="245" spans="16:19">
      <c r="P245">
        <v>362.9</v>
      </c>
      <c r="Q245">
        <f>'nm to eV'!$G$14/P245</f>
        <v>3.4164712158161752</v>
      </c>
      <c r="R245">
        <v>54.753030971800001</v>
      </c>
      <c r="S245" s="2">
        <f t="shared" si="8"/>
        <v>3.6495685142343502E-3</v>
      </c>
    </row>
    <row r="246" spans="16:19">
      <c r="P246">
        <v>363.6</v>
      </c>
      <c r="Q246">
        <f>'nm to eV'!$G$14/P246</f>
        <v>3.409893850989246</v>
      </c>
      <c r="R246">
        <v>50.667161446800002</v>
      </c>
      <c r="S246" s="2">
        <f t="shared" si="8"/>
        <v>3.3772244904050619E-3</v>
      </c>
    </row>
    <row r="247" spans="16:19">
      <c r="P247">
        <v>364.3</v>
      </c>
      <c r="Q247">
        <f>'nm to eV'!$G$14/P247</f>
        <v>3.4033417628868787</v>
      </c>
      <c r="R247">
        <v>46.875195233100001</v>
      </c>
      <c r="S247" s="2">
        <f t="shared" si="8"/>
        <v>3.1244706198898819E-3</v>
      </c>
    </row>
    <row r="248" spans="16:19">
      <c r="P248">
        <v>365</v>
      </c>
      <c r="Q248">
        <f>'nm to eV'!$G$14/P248</f>
        <v>3.3968148060813421</v>
      </c>
      <c r="R248">
        <v>43.357038134699998</v>
      </c>
      <c r="S248" s="2">
        <f t="shared" si="8"/>
        <v>2.8899675221332717E-3</v>
      </c>
    </row>
    <row r="249" spans="16:19">
      <c r="P249">
        <v>365.7</v>
      </c>
      <c r="Q249">
        <f>'nm to eV'!$G$14/P249</f>
        <v>3.390312836258381</v>
      </c>
      <c r="R249">
        <v>40.093871650099999</v>
      </c>
      <c r="S249" s="2">
        <f t="shared" si="8"/>
        <v>2.6724608481185556E-3</v>
      </c>
    </row>
    <row r="250" spans="16:19">
      <c r="P250">
        <v>366.4</v>
      </c>
      <c r="Q250">
        <f>'nm to eV'!$G$14/P250</f>
        <v>3.3838357102065775</v>
      </c>
      <c r="R250">
        <v>37.068081107700003</v>
      </c>
      <c r="S250" s="2">
        <f t="shared" si="8"/>
        <v>2.4707764902261388E-3</v>
      </c>
    </row>
    <row r="251" spans="16:19">
      <c r="P251">
        <v>367.1</v>
      </c>
      <c r="Q251">
        <f>'nm to eV'!$G$14/P251</f>
        <v>3.3773832858068369</v>
      </c>
      <c r="R251">
        <v>34.263186997600002</v>
      </c>
      <c r="S251" s="2">
        <f t="shared" si="8"/>
        <v>2.2838160051480683E-3</v>
      </c>
    </row>
    <row r="252" spans="16:19">
      <c r="P252">
        <v>367.8</v>
      </c>
      <c r="Q252">
        <f>'nm to eV'!$G$14/P252</f>
        <v>3.3709554220219955</v>
      </c>
      <c r="R252">
        <v>31.663779438700001</v>
      </c>
      <c r="S252" s="2">
        <f t="shared" si="8"/>
        <v>2.1105522457863218E-3</v>
      </c>
    </row>
    <row r="253" spans="16:19">
      <c r="P253">
        <v>368.5</v>
      </c>
      <c r="Q253">
        <f>'nm to eV'!$G$14/P253</f>
        <v>3.3645519788865399</v>
      </c>
      <c r="R253">
        <v>29.255455715899998</v>
      </c>
      <c r="S253" s="2">
        <f t="shared" si="8"/>
        <v>1.9500251977888985E-3</v>
      </c>
    </row>
    <row r="254" spans="16:19">
      <c r="P254">
        <v>369.2</v>
      </c>
      <c r="Q254">
        <f>'nm to eV'!$G$14/P254</f>
        <v>3.3581728174964516</v>
      </c>
      <c r="R254">
        <v>27.024760811699998</v>
      </c>
      <c r="S254" s="2">
        <f t="shared" si="8"/>
        <v>1.8013380156779335E-3</v>
      </c>
    </row>
    <row r="255" spans="16:19">
      <c r="P255">
        <v>369.9</v>
      </c>
      <c r="Q255">
        <f>'nm to eV'!$G$14/P255</f>
        <v>3.3518177999991621</v>
      </c>
      <c r="R255">
        <v>24.959130852200001</v>
      </c>
      <c r="S255" s="2">
        <f t="shared" si="8"/>
        <v>1.6636532532374199E-3</v>
      </c>
    </row>
    <row r="256" spans="16:19">
      <c r="P256">
        <v>370.6</v>
      </c>
      <c r="Q256">
        <f>'nm to eV'!$G$14/P256</f>
        <v>3.3454867895836209</v>
      </c>
      <c r="R256">
        <v>23.046839382800002</v>
      </c>
      <c r="S256" s="2">
        <f t="shared" si="8"/>
        <v>1.5361892825148556E-3</v>
      </c>
    </row>
    <row r="257" spans="16:19">
      <c r="P257">
        <v>371.3</v>
      </c>
      <c r="Q257">
        <f>'nm to eV'!$G$14/P257</f>
        <v>3.3391796504704816</v>
      </c>
      <c r="R257">
        <v>21.276946384199999</v>
      </c>
      <c r="S257" s="2">
        <f t="shared" si="8"/>
        <v>1.4182168954778491E-3</v>
      </c>
    </row>
    <row r="258" spans="16:19">
      <c r="P258">
        <v>372</v>
      </c>
      <c r="Q258">
        <f>'nm to eV'!$G$14/P258</f>
        <v>3.3328962479023923</v>
      </c>
      <c r="R258">
        <v>19.639249937199999</v>
      </c>
      <c r="S258" s="2">
        <f t="shared" si="8"/>
        <v>1.3090560822267435E-3</v>
      </c>
    </row>
    <row r="259" spans="16:19">
      <c r="P259">
        <v>372.7</v>
      </c>
      <c r="Q259">
        <f>'nm to eV'!$G$14/P259</f>
        <v>3.3266364481343973</v>
      </c>
      <c r="R259">
        <v>18.1242404425</v>
      </c>
      <c r="S259" s="2">
        <f t="shared" si="8"/>
        <v>1.2080729795110063E-3</v>
      </c>
    </row>
    <row r="260" spans="16:19">
      <c r="P260">
        <v>373.4</v>
      </c>
      <c r="Q260">
        <f>'nm to eV'!$G$14/P260</f>
        <v>3.3204001184244509</v>
      </c>
      <c r="R260">
        <v>16.723057300400001</v>
      </c>
      <c r="S260" s="2">
        <f t="shared" si="8"/>
        <v>1.1146769832104933E-3</v>
      </c>
    </row>
    <row r="261" spans="16:19">
      <c r="P261">
        <v>374.1</v>
      </c>
      <c r="Q261">
        <f>'nm to eV'!$G$14/P261</f>
        <v>3.3141871270240304</v>
      </c>
      <c r="R261">
        <v>15.4274479546</v>
      </c>
      <c r="S261" s="2">
        <f t="shared" ref="S261:S298" si="9">R261/LARGE($R$5:$R$298,1)</f>
        <v>1.02831801839602E-3</v>
      </c>
    </row>
    <row r="262" spans="16:19">
      <c r="P262">
        <v>374.8</v>
      </c>
      <c r="Q262">
        <f>'nm to eV'!$G$14/P262</f>
        <v>3.307997343168863</v>
      </c>
      <c r="R262">
        <v>14.2297292052</v>
      </c>
      <c r="S262" s="2">
        <f t="shared" si="9"/>
        <v>9.4848396064367926E-4</v>
      </c>
    </row>
    <row r="263" spans="16:19">
      <c r="P263">
        <v>375.5</v>
      </c>
      <c r="Q263">
        <f>'nm to eV'!$G$14/P263</f>
        <v>3.301830637069747</v>
      </c>
      <c r="R263">
        <v>13.1227506937</v>
      </c>
      <c r="S263" s="2">
        <f t="shared" si="9"/>
        <v>8.7469820212402458E-4</v>
      </c>
    </row>
    <row r="264" spans="16:19">
      <c r="P264">
        <v>376.2</v>
      </c>
      <c r="Q264">
        <f>'nm to eV'!$G$14/P264</f>
        <v>3.295686879903482</v>
      </c>
      <c r="R264">
        <v>12.099860468499999</v>
      </c>
      <c r="S264" s="2">
        <f t="shared" si="9"/>
        <v>8.0651735636718042E-4</v>
      </c>
    </row>
    <row r="265" spans="16:19">
      <c r="P265">
        <v>376.9</v>
      </c>
      <c r="Q265">
        <f>'nm to eV'!$G$14/P265</f>
        <v>3.2895659438039</v>
      </c>
      <c r="R265">
        <v>11.154872534400001</v>
      </c>
      <c r="S265" s="2">
        <f t="shared" si="9"/>
        <v>7.4352909527166246E-4</v>
      </c>
    </row>
    <row r="266" spans="16:19">
      <c r="P266">
        <v>377.6</v>
      </c>
      <c r="Q266">
        <f>'nm to eV'!$G$14/P266</f>
        <v>3.2834677018529921</v>
      </c>
      <c r="R266">
        <v>10.2820362979</v>
      </c>
      <c r="S266" s="2">
        <f t="shared" si="9"/>
        <v>6.8535011247792708E-4</v>
      </c>
    </row>
    <row r="267" spans="16:19">
      <c r="P267">
        <v>378.3</v>
      </c>
      <c r="Q267">
        <f>'nm to eV'!$G$14/P267</f>
        <v>3.2773920280721383</v>
      </c>
      <c r="R267">
        <v>9.4760078161999992</v>
      </c>
      <c r="S267" s="2">
        <f t="shared" si="9"/>
        <v>6.316242069677188E-4</v>
      </c>
    </row>
    <row r="268" spans="16:19">
      <c r="P268">
        <v>379</v>
      </c>
      <c r="Q268">
        <f>'nm to eV'!$G$14/P268</f>
        <v>3.27133879741343</v>
      </c>
      <c r="R268">
        <v>8.7318227636000003</v>
      </c>
      <c r="S268" s="2">
        <f t="shared" si="9"/>
        <v>5.8202048113687637E-4</v>
      </c>
    </row>
    <row r="269" spans="16:19">
      <c r="P269">
        <v>379.7</v>
      </c>
      <c r="Q269">
        <f>'nm to eV'!$G$14/P269</f>
        <v>3.2653078857510929</v>
      </c>
      <c r="R269">
        <v>8.0448710305999995</v>
      </c>
      <c r="S269" s="2">
        <f t="shared" si="9"/>
        <v>5.3623164769591542E-4</v>
      </c>
    </row>
    <row r="270" spans="16:19">
      <c r="P270">
        <v>380.4</v>
      </c>
      <c r="Q270">
        <f>'nm to eV'!$G$14/P270</f>
        <v>3.2592991698730023</v>
      </c>
      <c r="R270">
        <v>7.4108728716999996</v>
      </c>
      <c r="S270" s="2">
        <f t="shared" si="9"/>
        <v>4.9397243979935727E-4</v>
      </c>
    </row>
    <row r="271" spans="16:19">
      <c r="P271">
        <v>381.1</v>
      </c>
      <c r="Q271">
        <f>'nm to eV'!$G$14/P271</f>
        <v>3.2533125274722905</v>
      </c>
      <c r="R271">
        <v>6.8258565228999997</v>
      </c>
      <c r="S271" s="2">
        <f t="shared" si="9"/>
        <v>4.5497811913805064E-4</v>
      </c>
    </row>
    <row r="272" spans="16:19">
      <c r="P272">
        <v>381.8</v>
      </c>
      <c r="Q272">
        <f>'nm to eV'!$G$14/P272</f>
        <v>3.2473478371390514</v>
      </c>
      <c r="R272">
        <v>6.2861372111999998</v>
      </c>
      <c r="S272" s="2">
        <f t="shared" si="9"/>
        <v>4.1900307681538818E-4</v>
      </c>
    </row>
    <row r="273" spans="16:19">
      <c r="P273">
        <v>382.5</v>
      </c>
      <c r="Q273">
        <f>'nm to eV'!$G$14/P273</f>
        <v>3.2414049783521306</v>
      </c>
      <c r="R273">
        <v>5.7882974816999999</v>
      </c>
      <c r="S273" s="2">
        <f t="shared" si="9"/>
        <v>3.8581952204827546E-4</v>
      </c>
    </row>
    <row r="274" spans="16:19">
      <c r="P274">
        <v>383.2</v>
      </c>
      <c r="Q274">
        <f>'nm to eV'!$G$14/P274</f>
        <v>3.235483831471007</v>
      </c>
      <c r="R274">
        <v>5.3291687703999999</v>
      </c>
      <c r="S274" s="2">
        <f t="shared" si="9"/>
        <v>3.5521625390035343E-4</v>
      </c>
    </row>
    <row r="275" spans="16:19">
      <c r="P275">
        <v>383.9</v>
      </c>
      <c r="Q275">
        <f>'nm to eV'!$G$14/P275</f>
        <v>3.2295842777277675</v>
      </c>
      <c r="R275">
        <v>4.9058141536999997</v>
      </c>
      <c r="S275" s="2">
        <f t="shared" si="9"/>
        <v>3.2699751144827185E-4</v>
      </c>
    </row>
    <row r="276" spans="16:19">
      <c r="P276">
        <v>384.6</v>
      </c>
      <c r="Q276">
        <f>'nm to eV'!$G$14/P276</f>
        <v>3.2237061992191625</v>
      </c>
      <c r="R276">
        <v>4.5155122080999996</v>
      </c>
      <c r="S276" s="2">
        <f t="shared" si="9"/>
        <v>3.0098189794844918E-4</v>
      </c>
    </row>
    <row r="277" spans="16:19">
      <c r="P277">
        <v>385.3</v>
      </c>
      <c r="Q277">
        <f>'nm to eV'!$G$14/P277</f>
        <v>3.2178494788987537</v>
      </c>
      <c r="R277">
        <v>4.1557419183000004</v>
      </c>
      <c r="S277" s="2">
        <f t="shared" si="9"/>
        <v>2.7700137488503564E-4</v>
      </c>
    </row>
    <row r="278" spans="16:19">
      <c r="P278">
        <v>386</v>
      </c>
      <c r="Q278">
        <f>'nm to eV'!$G$14/P278</f>
        <v>3.2120140005691447</v>
      </c>
      <c r="R278">
        <v>3.8241685715</v>
      </c>
      <c r="S278" s="2">
        <f t="shared" si="9"/>
        <v>2.5490032175313072E-4</v>
      </c>
    </row>
    <row r="279" spans="16:19">
      <c r="P279">
        <v>386.7</v>
      </c>
      <c r="Q279">
        <f>'nm to eV'!$G$14/P279</f>
        <v>3.206199648874295</v>
      </c>
      <c r="R279">
        <v>3.5186305806</v>
      </c>
      <c r="S279" s="2">
        <f t="shared" si="9"/>
        <v>2.3453465775791969E-4</v>
      </c>
    </row>
    <row r="280" spans="16:19">
      <c r="P280">
        <v>387.4</v>
      </c>
      <c r="Q280">
        <f>'nm to eV'!$G$14/P280</f>
        <v>3.2004063092919206</v>
      </c>
      <c r="R280">
        <v>3.2371271824000001</v>
      </c>
      <c r="S280" s="2">
        <f t="shared" si="9"/>
        <v>2.1577102183701827E-4</v>
      </c>
    </row>
    <row r="281" spans="16:19">
      <c r="P281">
        <v>388.1</v>
      </c>
      <c r="Q281">
        <f>'nm to eV'!$G$14/P281</f>
        <v>3.1946338681259725</v>
      </c>
      <c r="R281">
        <v>2.9778069567999998</v>
      </c>
      <c r="S281" s="2">
        <f t="shared" si="9"/>
        <v>1.98486007406651E-4</v>
      </c>
    </row>
    <row r="282" spans="16:19">
      <c r="P282">
        <v>388.8</v>
      </c>
      <c r="Q282">
        <f>'nm to eV'!$G$14/P282</f>
        <v>3.1888822124992022</v>
      </c>
      <c r="R282">
        <v>2.7389571184000001</v>
      </c>
      <c r="S282" s="2">
        <f t="shared" si="9"/>
        <v>1.8256544859222552E-4</v>
      </c>
    </row>
    <row r="283" spans="16:19">
      <c r="P283">
        <v>389.5</v>
      </c>
      <c r="Q283">
        <f>'nm to eV'!$G$14/P283</f>
        <v>3.1831512303458021</v>
      </c>
      <c r="R283">
        <v>2.5189935330000002</v>
      </c>
      <c r="S283" s="2">
        <f t="shared" si="9"/>
        <v>1.6790375477718545E-4</v>
      </c>
    </row>
    <row r="284" spans="16:19">
      <c r="P284">
        <v>390.2</v>
      </c>
      <c r="Q284">
        <f>'nm to eV'!$G$14/P284</f>
        <v>3.1774408104041258</v>
      </c>
      <c r="R284">
        <v>2.3164514128999998</v>
      </c>
      <c r="S284" s="2">
        <f t="shared" si="9"/>
        <v>1.544032903973423E-4</v>
      </c>
    </row>
    <row r="285" spans="16:19">
      <c r="P285">
        <v>390.9</v>
      </c>
      <c r="Q285">
        <f>'nm to eV'!$G$14/P285</f>
        <v>3.1717508422094909</v>
      </c>
      <c r="R285">
        <v>2.1299766510999998</v>
      </c>
      <c r="S285" s="2">
        <f t="shared" si="9"/>
        <v>1.419737973211482E-4</v>
      </c>
    </row>
    <row r="286" spans="16:19">
      <c r="P286">
        <v>391.6</v>
      </c>
      <c r="Q286">
        <f>'nm to eV'!$G$14/P286</f>
        <v>3.1660812160870528</v>
      </c>
      <c r="R286">
        <v>1.9583177520999999</v>
      </c>
      <c r="S286" s="2">
        <f t="shared" si="9"/>
        <v>1.30531856996398E-4</v>
      </c>
    </row>
    <row r="287" spans="16:19">
      <c r="P287">
        <v>392.3</v>
      </c>
      <c r="Q287">
        <f>'nm to eV'!$G$14/P287</f>
        <v>3.1604318231447612</v>
      </c>
      <c r="R287">
        <v>1.8003183209</v>
      </c>
      <c r="S287" s="2">
        <f t="shared" si="9"/>
        <v>1.2000038980380655E-4</v>
      </c>
    </row>
    <row r="288" spans="16:19">
      <c r="P288">
        <v>393</v>
      </c>
      <c r="Q288">
        <f>'nm to eV'!$G$14/P288</f>
        <v>3.1548025552663868</v>
      </c>
      <c r="R288">
        <v>1.6549100774000001</v>
      </c>
      <c r="S288" s="2">
        <f t="shared" si="9"/>
        <v>1.1030818943117253E-4</v>
      </c>
    </row>
    <row r="289" spans="16:19">
      <c r="P289">
        <v>393.7</v>
      </c>
      <c r="Q289">
        <f>'nm to eV'!$G$14/P289</f>
        <v>3.1491933051046228</v>
      </c>
      <c r="R289">
        <v>1.5211063580999999</v>
      </c>
      <c r="S289" s="2">
        <f t="shared" si="9"/>
        <v>1.0138948972857089E-4</v>
      </c>
    </row>
    <row r="290" spans="16:19">
      <c r="P290">
        <v>394.4</v>
      </c>
      <c r="Q290">
        <f>'nm to eV'!$G$14/P290</f>
        <v>3.1436039660742647</v>
      </c>
      <c r="R290">
        <v>1.3979960768999999</v>
      </c>
      <c r="S290" s="2">
        <f t="shared" si="9"/>
        <v>9.3183562164899313E-5</v>
      </c>
    </row>
    <row r="291" spans="16:19">
      <c r="P291">
        <v>395.1</v>
      </c>
      <c r="Q291">
        <f>'nm to eV'!$G$14/P291</f>
        <v>3.1380344323454565</v>
      </c>
      <c r="R291">
        <v>1.2847381123999999</v>
      </c>
      <c r="S291" s="2">
        <f t="shared" si="9"/>
        <v>8.5634341712823158E-5</v>
      </c>
    </row>
    <row r="292" spans="16:19">
      <c r="P292">
        <v>395.8</v>
      </c>
      <c r="Q292">
        <f>'nm to eV'!$G$14/P292</f>
        <v>3.1324845988370131</v>
      </c>
      <c r="R292">
        <v>1.1805560948</v>
      </c>
      <c r="S292" s="2">
        <f t="shared" si="9"/>
        <v>7.8690079369096521E-5</v>
      </c>
    </row>
    <row r="293" spans="16:19">
      <c r="P293">
        <v>396.5</v>
      </c>
      <c r="Q293">
        <f>'nm to eV'!$G$14/P293</f>
        <v>3.1269543612098105</v>
      </c>
      <c r="R293">
        <v>1.0847335647</v>
      </c>
      <c r="S293" s="2">
        <f t="shared" si="9"/>
        <v>7.2303019463913407E-5</v>
      </c>
    </row>
    <row r="294" spans="16:19">
      <c r="P294">
        <v>397.2</v>
      </c>
      <c r="Q294">
        <f>'nm to eV'!$G$14/P294</f>
        <v>3.1214436158602465</v>
      </c>
      <c r="R294">
        <v>0.99660948019999995</v>
      </c>
      <c r="S294" s="2">
        <f t="shared" si="9"/>
        <v>6.6429100186228641E-5</v>
      </c>
    </row>
    <row r="295" spans="16:19">
      <c r="P295">
        <v>397.9</v>
      </c>
      <c r="Q295">
        <f>'nm to eV'!$G$14/P295</f>
        <v>3.1159522599137723</v>
      </c>
      <c r="R295">
        <v>0.91557404720000002</v>
      </c>
      <c r="S295" s="2">
        <f t="shared" si="9"/>
        <v>6.1027675652005729E-5</v>
      </c>
    </row>
    <row r="296" spans="16:19">
      <c r="P296">
        <v>398.6</v>
      </c>
      <c r="Q296">
        <f>'nm to eV'!$G$14/P296</f>
        <v>3.1104801912184894</v>
      </c>
      <c r="R296">
        <v>0.84106485200000003</v>
      </c>
      <c r="S296" s="2">
        <f t="shared" si="9"/>
        <v>5.6061258122300136E-5</v>
      </c>
    </row>
    <row r="297" spans="16:19">
      <c r="P297">
        <v>399.3</v>
      </c>
      <c r="Q297">
        <f>'nm to eV'!$G$14/P297</f>
        <v>3.1050273083388178</v>
      </c>
      <c r="R297">
        <v>0.77256327459999996</v>
      </c>
      <c r="S297" s="2">
        <f t="shared" si="9"/>
        <v>5.1495278931427794E-5</v>
      </c>
    </row>
    <row r="298" spans="16:19">
      <c r="P298">
        <v>400</v>
      </c>
      <c r="Q298">
        <f>'nm to eV'!$G$14/P298</f>
        <v>3.0995935105492247</v>
      </c>
      <c r="R298">
        <v>0.70959116489999996</v>
      </c>
      <c r="S298" s="2">
        <f t="shared" si="9"/>
        <v>4.729786693875841E-5</v>
      </c>
    </row>
  </sheetData>
  <mergeCells count="5">
    <mergeCell ref="G6:I6"/>
    <mergeCell ref="P2:S3"/>
    <mergeCell ref="C2:F3"/>
    <mergeCell ref="C4:D4"/>
    <mergeCell ref="K2:M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2BEC-B8F8-4A6D-BA4B-51463949CCEE}">
  <sheetPr>
    <tabColor rgb="FF996633"/>
  </sheetPr>
  <dimension ref="A1"/>
  <sheetViews>
    <sheetView showGridLines="0" topLeftCell="C1" zoomScale="85" zoomScaleNormal="85" workbookViewId="0">
      <selection activeCell="N30" sqref="N30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A8B7-2271-43BD-A015-7A17146E1668}">
  <dimension ref="D1:AL47"/>
  <sheetViews>
    <sheetView zoomScale="55" zoomScaleNormal="55" workbookViewId="0">
      <selection activeCell="L39" sqref="L39"/>
    </sheetView>
  </sheetViews>
  <sheetFormatPr defaultRowHeight="15"/>
  <cols>
    <col min="1" max="1" width="3.140625" customWidth="1"/>
    <col min="2" max="2" width="2" customWidth="1"/>
    <col min="3" max="3" width="3.5703125" customWidth="1"/>
    <col min="5" max="5" width="14.42578125" bestFit="1" customWidth="1"/>
    <col min="7" max="7" width="6.42578125" customWidth="1"/>
    <col min="8" max="8" width="12.140625" customWidth="1"/>
    <col min="9" max="9" width="19.28515625" customWidth="1"/>
    <col min="11" max="11" width="12.5703125" customWidth="1"/>
    <col min="12" max="12" width="14.5703125" customWidth="1"/>
    <col min="14" max="14" width="4.42578125" customWidth="1"/>
    <col min="15" max="15" width="5.28515625" customWidth="1"/>
    <col min="17" max="17" width="14.42578125" bestFit="1" customWidth="1"/>
    <col min="18" max="18" width="12.140625" customWidth="1"/>
    <col min="23" max="23" width="11.85546875" customWidth="1"/>
    <col min="29" max="29" width="11.42578125" customWidth="1"/>
    <col min="30" max="30" width="2.5703125" customWidth="1"/>
    <col min="31" max="31" width="3" customWidth="1"/>
    <col min="32" max="32" width="15.42578125" customWidth="1"/>
    <col min="33" max="33" width="2.85546875" customWidth="1"/>
    <col min="34" max="34" width="40.7109375" customWidth="1"/>
    <col min="35" max="36" width="11.42578125" customWidth="1"/>
    <col min="37" max="37" width="18.42578125" customWidth="1"/>
    <col min="38" max="38" width="22.85546875" customWidth="1"/>
  </cols>
  <sheetData>
    <row r="1" spans="4:38">
      <c r="D1" s="99" t="s">
        <v>139</v>
      </c>
      <c r="E1" s="99"/>
      <c r="F1" s="99"/>
      <c r="G1" s="99"/>
      <c r="H1" s="99"/>
      <c r="I1" s="99"/>
      <c r="J1" s="99"/>
      <c r="K1" s="99"/>
      <c r="L1" s="99"/>
      <c r="M1" s="99"/>
      <c r="P1" s="99" t="s">
        <v>138</v>
      </c>
      <c r="Q1" s="99"/>
      <c r="R1" s="99"/>
      <c r="S1" s="99"/>
      <c r="T1" s="99"/>
      <c r="U1" s="99"/>
      <c r="V1" s="99"/>
      <c r="W1" s="99"/>
      <c r="X1" s="99"/>
      <c r="Y1" s="99"/>
    </row>
    <row r="2" spans="4:38">
      <c r="D2" s="99"/>
      <c r="E2" s="99"/>
      <c r="F2" s="99"/>
      <c r="G2" s="99"/>
      <c r="H2" s="99"/>
      <c r="I2" s="99"/>
      <c r="J2" s="99"/>
      <c r="K2" s="99"/>
      <c r="L2" s="99"/>
      <c r="M2" s="99"/>
      <c r="P2" s="99"/>
      <c r="Q2" s="99"/>
      <c r="R2" s="99"/>
      <c r="S2" s="99"/>
      <c r="T2" s="99"/>
      <c r="U2" s="99"/>
      <c r="V2" s="99"/>
      <c r="W2" s="99"/>
      <c r="X2" s="99"/>
      <c r="Y2" s="99"/>
    </row>
    <row r="3" spans="4:38" ht="24.75" thickBot="1">
      <c r="D3" s="84" t="s">
        <v>64</v>
      </c>
      <c r="E3" s="79" t="s">
        <v>126</v>
      </c>
      <c r="F3" s="84" t="s">
        <v>140</v>
      </c>
      <c r="G3" s="84" t="s">
        <v>137</v>
      </c>
      <c r="H3" s="84" t="s">
        <v>149</v>
      </c>
      <c r="I3" s="82" t="s">
        <v>136</v>
      </c>
      <c r="J3" s="82" t="s">
        <v>132</v>
      </c>
      <c r="K3" s="82" t="s">
        <v>133</v>
      </c>
      <c r="L3" s="82" t="s">
        <v>134</v>
      </c>
      <c r="M3" s="82" t="s">
        <v>135</v>
      </c>
      <c r="P3" s="84" t="s">
        <v>64</v>
      </c>
      <c r="Q3" s="79" t="s">
        <v>126</v>
      </c>
      <c r="R3" s="84" t="s">
        <v>142</v>
      </c>
      <c r="S3" s="84" t="s">
        <v>137</v>
      </c>
      <c r="T3" s="84" t="s">
        <v>150</v>
      </c>
      <c r="U3" s="82" t="s">
        <v>136</v>
      </c>
      <c r="V3" s="82" t="s">
        <v>132</v>
      </c>
      <c r="W3" s="82" t="s">
        <v>133</v>
      </c>
      <c r="X3" s="82" t="s">
        <v>134</v>
      </c>
      <c r="Y3" s="82" t="s">
        <v>135</v>
      </c>
      <c r="AC3" s="74" t="s">
        <v>64</v>
      </c>
      <c r="AD3" s="92" t="s">
        <v>132</v>
      </c>
      <c r="AE3" s="92" t="s">
        <v>133</v>
      </c>
      <c r="AF3" s="92" t="s">
        <v>134</v>
      </c>
      <c r="AG3" s="92" t="s">
        <v>135</v>
      </c>
      <c r="AH3" s="74" t="s">
        <v>68</v>
      </c>
      <c r="AI3" s="74" t="s">
        <v>104</v>
      </c>
      <c r="AJ3" s="74" t="s">
        <v>105</v>
      </c>
      <c r="AK3" s="74" t="s">
        <v>106</v>
      </c>
      <c r="AL3" s="74" t="s">
        <v>107</v>
      </c>
    </row>
    <row r="4" spans="4:38">
      <c r="D4" s="74" t="s">
        <v>53</v>
      </c>
      <c r="E4" s="28" t="s">
        <v>127</v>
      </c>
      <c r="F4" s="28" t="s">
        <v>141</v>
      </c>
      <c r="G4" s="85">
        <v>-0.36899999999999977</v>
      </c>
      <c r="H4" s="85">
        <f>ABS(Tabela14[[#This Row],[Shift band]])</f>
        <v>0.36899999999999977</v>
      </c>
      <c r="I4" s="28">
        <v>0.67</v>
      </c>
      <c r="J4" s="81">
        <v>6.182024038949202E-2</v>
      </c>
      <c r="K4" s="81">
        <v>4.5147969900149854E-2</v>
      </c>
      <c r="L4" s="81">
        <v>-0.55778829392107521</v>
      </c>
      <c r="M4" s="81">
        <v>0.27036014172237816</v>
      </c>
      <c r="P4" s="24" t="s">
        <v>41</v>
      </c>
      <c r="Q4" s="28" t="s">
        <v>127</v>
      </c>
      <c r="R4" s="28" t="s">
        <v>144</v>
      </c>
      <c r="S4" s="57">
        <v>-0.72800000000000065</v>
      </c>
      <c r="T4" s="57">
        <f>ABS(Tabela15[[#This Row],[Shift band]])</f>
        <v>0.72800000000000065</v>
      </c>
      <c r="U4" s="90">
        <v>0.57099999999999995</v>
      </c>
      <c r="V4" s="35">
        <v>-0.110470097080678</v>
      </c>
      <c r="W4" s="35">
        <v>-9.4961855844600193E-2</v>
      </c>
      <c r="X4" s="35">
        <v>-0.75713399338016529</v>
      </c>
      <c r="Y4" s="35">
        <v>0.18175380041595823</v>
      </c>
      <c r="AC4" s="74" t="s">
        <v>102</v>
      </c>
      <c r="AD4" s="81">
        <v>0.62</v>
      </c>
      <c r="AE4" s="81">
        <v>0.65</v>
      </c>
      <c r="AF4" s="81">
        <v>0.23</v>
      </c>
      <c r="AG4" s="81">
        <v>0.55000000000000004</v>
      </c>
      <c r="AH4" s="74">
        <v>10.593999999999999</v>
      </c>
      <c r="AI4" s="83">
        <v>-9.5754000000000001</v>
      </c>
      <c r="AJ4" s="83">
        <v>1.0186999999999999</v>
      </c>
      <c r="AK4" s="93">
        <v>3.7854399999999999</v>
      </c>
      <c r="AL4" s="93">
        <v>4.2965</v>
      </c>
    </row>
    <row r="5" spans="4:38">
      <c r="D5" s="74" t="s">
        <v>58</v>
      </c>
      <c r="E5" s="28" t="s">
        <v>128</v>
      </c>
      <c r="F5" s="28" t="s">
        <v>141</v>
      </c>
      <c r="G5" s="85">
        <v>-0.14400000000000013</v>
      </c>
      <c r="H5" s="85">
        <f>ABS(Tabela14[[#This Row],[Shift band]])</f>
        <v>0.14400000000000013</v>
      </c>
      <c r="I5" s="28">
        <v>0.65500000000000003</v>
      </c>
      <c r="J5" s="81">
        <v>6.7967859440272005E-2</v>
      </c>
      <c r="K5" s="81">
        <v>6.8122079330809826E-2</v>
      </c>
      <c r="L5" s="81">
        <v>-9.8767444385375297E-2</v>
      </c>
      <c r="M5" s="81">
        <v>0.11133899814777823</v>
      </c>
      <c r="P5" s="24" t="s">
        <v>56</v>
      </c>
      <c r="Q5" s="28" t="s">
        <v>128</v>
      </c>
      <c r="R5" s="28" t="s">
        <v>143</v>
      </c>
      <c r="S5" s="57">
        <v>-4.4000000000000483E-2</v>
      </c>
      <c r="T5" s="57">
        <f>ABS(Tabela15[[#This Row],[Shift band]])</f>
        <v>4.4000000000000483E-2</v>
      </c>
      <c r="U5" s="90">
        <v>0.40200000000000002</v>
      </c>
      <c r="V5" s="35">
        <v>-1.8044257938727996E-2</v>
      </c>
      <c r="W5" s="35">
        <v>-2.1576220741750172E-2</v>
      </c>
      <c r="X5" s="35">
        <v>-0.15245730111093542</v>
      </c>
      <c r="Y5" s="35">
        <v>5.9096127439008245E-2</v>
      </c>
      <c r="AC5" s="74" t="s">
        <v>83</v>
      </c>
      <c r="AD5" s="81">
        <v>0.41762429109930205</v>
      </c>
      <c r="AE5" s="81">
        <v>0.44835161245439986</v>
      </c>
      <c r="AF5" s="81">
        <v>0.10047023204080463</v>
      </c>
      <c r="AG5" s="81">
        <v>0.42498435931273826</v>
      </c>
      <c r="AH5" s="74">
        <v>10.532999999999999</v>
      </c>
      <c r="AI5" s="83">
        <v>-9.3276000000000003</v>
      </c>
      <c r="AJ5" s="83">
        <v>1.2052</v>
      </c>
      <c r="AK5" s="93">
        <v>3.7814399999999999</v>
      </c>
      <c r="AL5" s="93">
        <v>4.44008</v>
      </c>
    </row>
    <row r="6" spans="4:38">
      <c r="D6" s="78" t="s">
        <v>52</v>
      </c>
      <c r="E6" s="28" t="s">
        <v>127</v>
      </c>
      <c r="F6" s="28" t="s">
        <v>141</v>
      </c>
      <c r="G6" s="86">
        <v>-0.30400000000000027</v>
      </c>
      <c r="H6" s="86">
        <f>ABS(Tabela14[[#This Row],[Shift band]])</f>
        <v>0.30400000000000027</v>
      </c>
      <c r="I6" s="28">
        <v>0.65300000000000002</v>
      </c>
      <c r="J6" s="87">
        <v>0.141522985516632</v>
      </c>
      <c r="K6" s="87">
        <v>0.13578387641452982</v>
      </c>
      <c r="L6" s="87">
        <v>-0.59575382127938536</v>
      </c>
      <c r="M6" s="87">
        <v>0.3683267800246583</v>
      </c>
      <c r="P6" s="24" t="s">
        <v>53</v>
      </c>
      <c r="Q6" s="28" t="s">
        <v>127</v>
      </c>
      <c r="R6" s="28" t="s">
        <v>143</v>
      </c>
      <c r="S6" s="57">
        <v>-0.12999999999999989</v>
      </c>
      <c r="T6" s="57">
        <f>ABS(Tabela15[[#This Row],[Shift band]])</f>
        <v>0.12999999999999989</v>
      </c>
      <c r="U6" s="90">
        <v>0.39600000000000002</v>
      </c>
      <c r="V6" s="35">
        <v>6.182024038949202E-2</v>
      </c>
      <c r="W6" s="35">
        <v>4.5147969900149854E-2</v>
      </c>
      <c r="X6" s="35">
        <v>-0.55778829392107521</v>
      </c>
      <c r="Y6" s="35">
        <v>0.27036014172237816</v>
      </c>
      <c r="AC6" s="74" t="s">
        <v>55</v>
      </c>
      <c r="AD6" s="81">
        <v>0.67101758210181195</v>
      </c>
      <c r="AE6" s="81">
        <v>0.68987663160126977</v>
      </c>
      <c r="AF6" s="81">
        <v>0.13244791121230448</v>
      </c>
      <c r="AG6" s="81">
        <v>0.59666499362865832</v>
      </c>
      <c r="AH6" s="74">
        <v>10.509</v>
      </c>
      <c r="AI6" s="83">
        <v>-9.4120000000000008</v>
      </c>
      <c r="AJ6" s="83">
        <v>1.0975999999999999</v>
      </c>
      <c r="AK6" s="93">
        <v>3.7905700000000002</v>
      </c>
      <c r="AL6" s="93">
        <v>4.4593299999999996</v>
      </c>
    </row>
    <row r="7" spans="4:38">
      <c r="D7" s="74" t="s">
        <v>41</v>
      </c>
      <c r="E7" s="28" t="s">
        <v>127</v>
      </c>
      <c r="F7" s="28" t="s">
        <v>141</v>
      </c>
      <c r="G7" s="85">
        <v>-0.30299999999999994</v>
      </c>
      <c r="H7" s="85">
        <f>ABS(Tabela14[[#This Row],[Shift band]])</f>
        <v>0.30299999999999994</v>
      </c>
      <c r="I7" s="28">
        <v>0.65100000000000002</v>
      </c>
      <c r="J7" s="81">
        <v>-0.110470097080678</v>
      </c>
      <c r="K7" s="81">
        <v>-9.4961855844600193E-2</v>
      </c>
      <c r="L7" s="81">
        <v>-0.75713399338016529</v>
      </c>
      <c r="M7" s="81">
        <v>0.18175380041595823</v>
      </c>
      <c r="P7" s="88" t="s">
        <v>60</v>
      </c>
      <c r="Q7" s="28"/>
      <c r="R7" s="28" t="s">
        <v>143</v>
      </c>
      <c r="S7" s="89">
        <v>0</v>
      </c>
      <c r="T7" s="89">
        <f>ABS(Tabela15[[#This Row],[Shift band]])</f>
        <v>0</v>
      </c>
      <c r="U7" s="90">
        <v>0.41399999999999998</v>
      </c>
      <c r="V7" s="91">
        <v>3.4107489897651999E-2</v>
      </c>
      <c r="W7" s="91">
        <v>4.8636124473199802E-2</v>
      </c>
      <c r="X7" s="91">
        <v>-1.6734237341515301E-2</v>
      </c>
      <c r="Y7" s="91">
        <v>7.2732666539438204E-2</v>
      </c>
      <c r="AC7" s="74" t="s">
        <v>60</v>
      </c>
      <c r="AD7" s="81">
        <v>3.4107489897651999E-2</v>
      </c>
      <c r="AE7" s="81">
        <v>4.8636124473199802E-2</v>
      </c>
      <c r="AF7" s="81">
        <v>-1.6734237341515301E-2</v>
      </c>
      <c r="AG7" s="81">
        <v>7.2732666539438204E-2</v>
      </c>
      <c r="AH7" s="74">
        <v>10.416</v>
      </c>
      <c r="AI7" s="83">
        <v>-8.9071999999999996</v>
      </c>
      <c r="AJ7" s="83">
        <v>1.5088999999999999</v>
      </c>
      <c r="AK7" s="93">
        <v>3.76769</v>
      </c>
      <c r="AL7" s="94">
        <v>4.4150099999999997</v>
      </c>
    </row>
    <row r="8" spans="4:38">
      <c r="D8" s="74" t="s">
        <v>56</v>
      </c>
      <c r="E8" s="28" t="s">
        <v>128</v>
      </c>
      <c r="F8" s="28" t="s">
        <v>141</v>
      </c>
      <c r="G8" s="85">
        <v>-5.1000000000000156E-2</v>
      </c>
      <c r="H8" s="85">
        <f>ABS(Tabela14[[#This Row],[Shift band]])</f>
        <v>5.1000000000000156E-2</v>
      </c>
      <c r="I8" s="28">
        <v>0.64600000000000002</v>
      </c>
      <c r="J8" s="81">
        <v>-1.8044257938727996E-2</v>
      </c>
      <c r="K8" s="81">
        <v>-2.1576220741750172E-2</v>
      </c>
      <c r="L8" s="81">
        <v>-0.15245730111093542</v>
      </c>
      <c r="M8" s="81">
        <v>5.9096127439008245E-2</v>
      </c>
      <c r="P8" s="24" t="s">
        <v>58</v>
      </c>
      <c r="Q8" s="28" t="s">
        <v>128</v>
      </c>
      <c r="R8" s="28" t="s">
        <v>144</v>
      </c>
      <c r="S8" s="57">
        <v>-0.77700000000000014</v>
      </c>
      <c r="T8" s="57">
        <f>ABS(Tabela15[[#This Row],[Shift band]])</f>
        <v>0.77700000000000014</v>
      </c>
      <c r="U8" s="90">
        <v>0.61799999999999999</v>
      </c>
      <c r="V8" s="35">
        <v>6.7967859440272005E-2</v>
      </c>
      <c r="W8" s="35">
        <v>6.8122079330809826E-2</v>
      </c>
      <c r="X8" s="35">
        <v>-9.8767444385375297E-2</v>
      </c>
      <c r="Y8" s="35">
        <v>0.11133899814777823</v>
      </c>
      <c r="AC8" s="74" t="s">
        <v>87</v>
      </c>
      <c r="AD8" s="81">
        <v>0.38</v>
      </c>
      <c r="AE8" s="81">
        <v>0.38</v>
      </c>
      <c r="AF8" s="81">
        <v>0.25</v>
      </c>
      <c r="AG8" s="81">
        <v>0.28000000000000003</v>
      </c>
      <c r="AH8" s="74">
        <v>10.381</v>
      </c>
      <c r="AI8" s="83">
        <v>-9.0587</v>
      </c>
      <c r="AJ8" s="83">
        <v>1.3218000000000001</v>
      </c>
      <c r="AK8" s="93">
        <v>3.7883200000000001</v>
      </c>
      <c r="AL8" s="93">
        <v>4.3539700000000003</v>
      </c>
    </row>
    <row r="9" spans="4:38">
      <c r="D9" s="78" t="s">
        <v>87</v>
      </c>
      <c r="E9" s="28" t="s">
        <v>130</v>
      </c>
      <c r="F9" s="28" t="s">
        <v>141</v>
      </c>
      <c r="G9" s="86">
        <v>-6.0999999999999943E-2</v>
      </c>
      <c r="H9" s="86">
        <f>ABS(Tabela14[[#This Row],[Shift band]])</f>
        <v>6.0999999999999943E-2</v>
      </c>
      <c r="I9" s="28">
        <v>0.63300000000000001</v>
      </c>
      <c r="J9" s="87">
        <v>0.38</v>
      </c>
      <c r="K9" s="87">
        <v>0.38</v>
      </c>
      <c r="L9" s="87">
        <v>0.25</v>
      </c>
      <c r="M9" s="87">
        <v>0.28000000000000003</v>
      </c>
      <c r="P9" s="88" t="s">
        <v>52</v>
      </c>
      <c r="Q9" s="28" t="s">
        <v>127</v>
      </c>
      <c r="R9" s="28" t="s">
        <v>146</v>
      </c>
      <c r="S9" s="89">
        <v>-0.10000000000000053</v>
      </c>
      <c r="T9" s="89">
        <f>ABS(Tabela15[[#This Row],[Shift band]])</f>
        <v>0.10000000000000053</v>
      </c>
      <c r="U9" s="90">
        <v>0.36</v>
      </c>
      <c r="V9" s="91">
        <v>0.141522985516632</v>
      </c>
      <c r="W9" s="91">
        <v>0.13578387641452982</v>
      </c>
      <c r="X9" s="91">
        <v>-0.59575382127938536</v>
      </c>
      <c r="Y9" s="91">
        <v>0.3683267800246583</v>
      </c>
      <c r="AC9" s="74" t="s">
        <v>54</v>
      </c>
      <c r="AD9" s="81">
        <v>0.402577339113732</v>
      </c>
      <c r="AE9" s="81">
        <v>0.4075194690395198</v>
      </c>
      <c r="AF9" s="81">
        <v>-0.3958517412319954</v>
      </c>
      <c r="AG9" s="81">
        <v>0.5633469878922982</v>
      </c>
      <c r="AH9" s="74">
        <v>10.372999999999999</v>
      </c>
      <c r="AI9" s="83">
        <v>-9.1015999999999995</v>
      </c>
      <c r="AJ9" s="83">
        <v>1.2716000000000001</v>
      </c>
      <c r="AK9" s="93">
        <v>3.7697699999999998</v>
      </c>
      <c r="AL9" s="93">
        <v>4.3765799999999997</v>
      </c>
    </row>
    <row r="10" spans="4:38">
      <c r="D10" s="78" t="s">
        <v>60</v>
      </c>
      <c r="E10" s="28"/>
      <c r="F10" s="28" t="s">
        <v>141</v>
      </c>
      <c r="G10" s="86">
        <v>0</v>
      </c>
      <c r="H10" s="86">
        <f>ABS(Tabela14[[#This Row],[Shift band]])</f>
        <v>0</v>
      </c>
      <c r="I10" s="28">
        <v>0.63100000000000001</v>
      </c>
      <c r="J10" s="87">
        <v>3.4107489897651999E-2</v>
      </c>
      <c r="K10" s="87">
        <v>4.8636124473199802E-2</v>
      </c>
      <c r="L10" s="87">
        <v>-1.6734237341515301E-2</v>
      </c>
      <c r="M10" s="87">
        <v>7.2732666539438204E-2</v>
      </c>
      <c r="P10" s="88" t="s">
        <v>57</v>
      </c>
      <c r="Q10" s="28" t="s">
        <v>128</v>
      </c>
      <c r="R10" s="28" t="s">
        <v>143</v>
      </c>
      <c r="S10" s="89">
        <v>-0.18300000000000072</v>
      </c>
      <c r="T10" s="89">
        <f>ABS(Tabela15[[#This Row],[Shift band]])</f>
        <v>0.18300000000000072</v>
      </c>
      <c r="U10" s="90">
        <v>0.41</v>
      </c>
      <c r="V10" s="91">
        <v>0.32990577994686204</v>
      </c>
      <c r="W10" s="91">
        <v>0.33521136809071983</v>
      </c>
      <c r="X10" s="91">
        <v>-1.3270006450035288E-2</v>
      </c>
      <c r="Y10" s="91">
        <v>0.30785704267318825</v>
      </c>
      <c r="AC10" s="74" t="s">
        <v>85</v>
      </c>
      <c r="AD10" s="81">
        <v>0.37867314141471198</v>
      </c>
      <c r="AE10" s="81">
        <v>0.40000884550814986</v>
      </c>
      <c r="AF10" s="81">
        <v>-0.22414202160053537</v>
      </c>
      <c r="AG10" s="81">
        <v>0.47596741446087826</v>
      </c>
      <c r="AH10" s="74">
        <v>10.334</v>
      </c>
      <c r="AI10" s="83">
        <v>-9.0396000000000001</v>
      </c>
      <c r="AJ10" s="83">
        <v>1.2943</v>
      </c>
      <c r="AK10" s="93">
        <v>3.7738499999999999</v>
      </c>
      <c r="AL10" s="93">
        <v>4.33596</v>
      </c>
    </row>
    <row r="11" spans="4:38">
      <c r="D11" s="74" t="s">
        <v>54</v>
      </c>
      <c r="E11" s="28" t="s">
        <v>129</v>
      </c>
      <c r="F11" s="28" t="s">
        <v>141</v>
      </c>
      <c r="G11" s="85">
        <v>-3.8000000000000256E-2</v>
      </c>
      <c r="H11" s="85">
        <f>ABS(Tabela14[[#This Row],[Shift band]])</f>
        <v>3.8000000000000256E-2</v>
      </c>
      <c r="I11" s="28">
        <v>0.63</v>
      </c>
      <c r="J11" s="81">
        <v>0.402577339113732</v>
      </c>
      <c r="K11" s="81">
        <v>0.4075194690395198</v>
      </c>
      <c r="L11" s="81">
        <v>-0.3958517412319954</v>
      </c>
      <c r="M11" s="81">
        <v>0.5633469878922982</v>
      </c>
      <c r="P11" s="8" t="s">
        <v>80</v>
      </c>
      <c r="Q11" s="28" t="s">
        <v>131</v>
      </c>
      <c r="R11" s="28" t="s">
        <v>148</v>
      </c>
      <c r="S11" s="57">
        <v>0.33800000000000008</v>
      </c>
      <c r="T11" s="57">
        <f>ABS(Tabela15[[#This Row],[Shift band]])</f>
        <v>0.33800000000000008</v>
      </c>
      <c r="U11" s="90">
        <v>0.44900000000000001</v>
      </c>
      <c r="V11" s="35">
        <v>0.32</v>
      </c>
      <c r="W11" s="35">
        <v>0.35</v>
      </c>
      <c r="X11" s="35">
        <v>0.1</v>
      </c>
      <c r="Y11" s="35">
        <v>0.34</v>
      </c>
      <c r="AC11" s="74" t="s">
        <v>45</v>
      </c>
      <c r="AD11" s="81">
        <v>0.72135685010979211</v>
      </c>
      <c r="AE11" s="81">
        <v>0.7282113887256898</v>
      </c>
      <c r="AF11" s="81">
        <v>0.2339934126494746</v>
      </c>
      <c r="AG11" s="81">
        <v>0.64062475735073809</v>
      </c>
      <c r="AH11" s="74">
        <v>10.305</v>
      </c>
      <c r="AI11" s="83">
        <v>-9.5652000000000008</v>
      </c>
      <c r="AJ11" s="83">
        <v>0.73970000000000002</v>
      </c>
      <c r="AK11" s="83">
        <v>3.7907700000000002</v>
      </c>
      <c r="AL11" s="83">
        <v>4.4988799999999998</v>
      </c>
    </row>
    <row r="12" spans="4:38">
      <c r="D12" s="74" t="s">
        <v>55</v>
      </c>
      <c r="E12" s="28" t="s">
        <v>130</v>
      </c>
      <c r="F12" s="28" t="s">
        <v>141</v>
      </c>
      <c r="G12" s="85">
        <v>4.3999999999999595E-2</v>
      </c>
      <c r="H12" s="85">
        <f>ABS(Tabela14[[#This Row],[Shift band]])</f>
        <v>4.3999999999999595E-2</v>
      </c>
      <c r="I12" s="28">
        <v>0.63</v>
      </c>
      <c r="J12" s="81">
        <v>0.67101758210181195</v>
      </c>
      <c r="K12" s="81">
        <v>0.68987663160126977</v>
      </c>
      <c r="L12" s="81">
        <v>0.13244791121230448</v>
      </c>
      <c r="M12" s="81">
        <v>0.59666499362865832</v>
      </c>
      <c r="P12" s="88" t="s">
        <v>87</v>
      </c>
      <c r="Q12" s="28" t="s">
        <v>130</v>
      </c>
      <c r="R12" s="28" t="s">
        <v>144</v>
      </c>
      <c r="S12" s="89">
        <v>0.19199999999999928</v>
      </c>
      <c r="T12" s="89">
        <f>ABS(Tabela15[[#This Row],[Shift band]])</f>
        <v>0.19199999999999928</v>
      </c>
      <c r="U12" s="90">
        <v>0.46700000000000003</v>
      </c>
      <c r="V12" s="91">
        <v>0.38</v>
      </c>
      <c r="W12" s="91">
        <v>0.38</v>
      </c>
      <c r="X12" s="91">
        <v>0.25</v>
      </c>
      <c r="Y12" s="91">
        <v>0.28000000000000003</v>
      </c>
      <c r="AC12" s="74" t="s">
        <v>80</v>
      </c>
      <c r="AD12" s="81">
        <v>0.32</v>
      </c>
      <c r="AE12" s="81">
        <v>0.35</v>
      </c>
      <c r="AF12" s="81">
        <v>0.1</v>
      </c>
      <c r="AG12" s="81">
        <v>0.34</v>
      </c>
      <c r="AH12" s="74">
        <v>10.285</v>
      </c>
      <c r="AI12" s="83">
        <v>-9.1388999999999996</v>
      </c>
      <c r="AJ12" s="83">
        <v>1.1464000000000001</v>
      </c>
      <c r="AK12" s="93">
        <v>3.7759299999999998</v>
      </c>
      <c r="AL12" s="93">
        <v>4.3398300000000001</v>
      </c>
    </row>
    <row r="13" spans="4:38">
      <c r="D13" s="78" t="s">
        <v>85</v>
      </c>
      <c r="E13" s="28" t="s">
        <v>129</v>
      </c>
      <c r="F13" s="28" t="s">
        <v>141</v>
      </c>
      <c r="G13" s="86">
        <v>-7.8999999999999737E-2</v>
      </c>
      <c r="H13" s="86">
        <f>ABS(Tabela14[[#This Row],[Shift band]])</f>
        <v>7.8999999999999737E-2</v>
      </c>
      <c r="I13" s="28">
        <v>0.621</v>
      </c>
      <c r="J13" s="87">
        <v>0.37867314141471198</v>
      </c>
      <c r="K13" s="87">
        <v>0.40000884550814986</v>
      </c>
      <c r="L13" s="87">
        <v>-0.22414202160053537</v>
      </c>
      <c r="M13" s="87">
        <v>0.47596741446087826</v>
      </c>
      <c r="P13" s="88" t="s">
        <v>85</v>
      </c>
      <c r="Q13" s="28" t="s">
        <v>129</v>
      </c>
      <c r="R13" s="28" t="s">
        <v>143</v>
      </c>
      <c r="S13" s="89">
        <v>-6.8000000000000504E-2</v>
      </c>
      <c r="T13" s="89">
        <f>ABS(Tabela15[[#This Row],[Shift band]])</f>
        <v>6.8000000000000504E-2</v>
      </c>
      <c r="U13" s="90">
        <v>0.38300000000000001</v>
      </c>
      <c r="V13" s="91">
        <v>0.37867314141471198</v>
      </c>
      <c r="W13" s="91">
        <v>0.40000884550814986</v>
      </c>
      <c r="X13" s="91">
        <v>-0.22414202160053537</v>
      </c>
      <c r="Y13" s="91">
        <v>0.47596741446087826</v>
      </c>
      <c r="AC13" s="74" t="s">
        <v>72</v>
      </c>
      <c r="AD13" s="81">
        <v>0.38281220991450199</v>
      </c>
      <c r="AE13" s="81">
        <v>0.40991640951550989</v>
      </c>
      <c r="AF13" s="81">
        <v>-0.19165833541102534</v>
      </c>
      <c r="AG13" s="81">
        <v>0.47191623715532827</v>
      </c>
      <c r="AH13" s="74">
        <v>10.254</v>
      </c>
      <c r="AI13" s="83">
        <v>-9.0394000000000005</v>
      </c>
      <c r="AJ13" s="83">
        <v>1.2145999999999999</v>
      </c>
      <c r="AK13" s="93">
        <v>3.77312</v>
      </c>
      <c r="AL13" s="93">
        <v>4.3201499999999999</v>
      </c>
    </row>
    <row r="14" spans="4:38">
      <c r="D14" s="78" t="s">
        <v>72</v>
      </c>
      <c r="E14" s="28" t="s">
        <v>129</v>
      </c>
      <c r="F14" s="28" t="s">
        <v>141</v>
      </c>
      <c r="G14" s="86">
        <v>-9.4999999999999751E-2</v>
      </c>
      <c r="H14" s="86">
        <f>ABS(Tabela14[[#This Row],[Shift band]])</f>
        <v>9.4999999999999751E-2</v>
      </c>
      <c r="I14" s="28">
        <v>0.62</v>
      </c>
      <c r="J14" s="87">
        <v>0.38281220991450199</v>
      </c>
      <c r="K14" s="87">
        <v>0.40991640951550989</v>
      </c>
      <c r="L14" s="87">
        <v>-0.19165833541102534</v>
      </c>
      <c r="M14" s="87">
        <v>0.47191623715532827</v>
      </c>
      <c r="P14" s="24" t="s">
        <v>54</v>
      </c>
      <c r="Q14" s="28" t="s">
        <v>129</v>
      </c>
      <c r="R14" s="28" t="s">
        <v>143</v>
      </c>
      <c r="S14" s="57">
        <v>-1.8000000000000682E-2</v>
      </c>
      <c r="T14" s="57">
        <f>ABS(Tabela15[[#This Row],[Shift band]])</f>
        <v>1.8000000000000682E-2</v>
      </c>
      <c r="U14" s="90">
        <v>0.41099999999999998</v>
      </c>
      <c r="V14" s="35">
        <v>0.402577339113732</v>
      </c>
      <c r="W14" s="35">
        <v>0.4075194690395198</v>
      </c>
      <c r="X14" s="35">
        <v>-0.3958517412319954</v>
      </c>
      <c r="Y14" s="35">
        <v>0.5633469878922982</v>
      </c>
      <c r="AC14" s="74" t="s">
        <v>56</v>
      </c>
      <c r="AD14" s="81">
        <v>-1.8044257938727996E-2</v>
      </c>
      <c r="AE14" s="81">
        <v>-2.1576220741750172E-2</v>
      </c>
      <c r="AF14" s="81">
        <v>-0.15245730111093542</v>
      </c>
      <c r="AG14" s="81">
        <v>5.9096127439008245E-2</v>
      </c>
      <c r="AH14" s="74">
        <v>10.224</v>
      </c>
      <c r="AI14" s="83">
        <v>-8.7489000000000008</v>
      </c>
      <c r="AJ14" s="83">
        <v>1.4750000000000001</v>
      </c>
      <c r="AK14" s="93">
        <v>3.75949</v>
      </c>
      <c r="AL14" s="93">
        <v>4.3637600000000001</v>
      </c>
    </row>
    <row r="15" spans="4:38">
      <c r="D15" s="78" t="s">
        <v>83</v>
      </c>
      <c r="E15" s="28" t="s">
        <v>131</v>
      </c>
      <c r="F15" s="28" t="s">
        <v>145</v>
      </c>
      <c r="G15" s="86">
        <v>4.3999999999999595E-2</v>
      </c>
      <c r="H15" s="86">
        <f>ABS(Tabela14[[#This Row],[Shift band]])</f>
        <v>4.3999999999999595E-2</v>
      </c>
      <c r="I15" s="28">
        <v>0.62</v>
      </c>
      <c r="J15" s="87">
        <v>0.41762429109930205</v>
      </c>
      <c r="K15" s="87">
        <v>0.44835161245439986</v>
      </c>
      <c r="L15" s="87">
        <v>0.10047023204080463</v>
      </c>
      <c r="M15" s="87">
        <v>0.42498435931273826</v>
      </c>
      <c r="P15" s="88" t="s">
        <v>72</v>
      </c>
      <c r="Q15" s="28" t="s">
        <v>129</v>
      </c>
      <c r="R15" s="28" t="s">
        <v>146</v>
      </c>
      <c r="S15" s="89">
        <v>-9.2999999999999972E-2</v>
      </c>
      <c r="T15" s="89">
        <f>ABS(Tabela15[[#This Row],[Shift band]])</f>
        <v>9.2999999999999972E-2</v>
      </c>
      <c r="U15" s="90">
        <v>0.375</v>
      </c>
      <c r="V15" s="91">
        <v>0.38281220991450199</v>
      </c>
      <c r="W15" s="91">
        <v>0.40991640951550989</v>
      </c>
      <c r="X15" s="91">
        <v>-0.19165833541102534</v>
      </c>
      <c r="Y15" s="91">
        <v>0.47191623715532827</v>
      </c>
      <c r="AC15" s="74" t="s">
        <v>57</v>
      </c>
      <c r="AD15" s="81">
        <v>0.32990577994686204</v>
      </c>
      <c r="AE15" s="81">
        <v>0.33521136809071983</v>
      </c>
      <c r="AF15" s="81">
        <v>-1.3270006450035288E-2</v>
      </c>
      <c r="AG15" s="81">
        <v>0.30785704267318825</v>
      </c>
      <c r="AH15" s="74">
        <v>10.201000000000001</v>
      </c>
      <c r="AI15" s="83">
        <v>-8.7481000000000009</v>
      </c>
      <c r="AJ15" s="83">
        <v>1.4524999999999999</v>
      </c>
      <c r="AK15" s="83">
        <v>3.7765399999999998</v>
      </c>
      <c r="AL15" s="83">
        <v>4.29061</v>
      </c>
    </row>
    <row r="16" spans="4:38">
      <c r="D16" s="78" t="s">
        <v>45</v>
      </c>
      <c r="E16" s="28" t="s">
        <v>131</v>
      </c>
      <c r="F16" s="28" t="s">
        <v>141</v>
      </c>
      <c r="G16" s="86">
        <v>8.3999999999999631E-2</v>
      </c>
      <c r="H16" s="86">
        <f>ABS(Tabela14[[#This Row],[Shift band]])</f>
        <v>8.3999999999999631E-2</v>
      </c>
      <c r="I16" s="28">
        <v>0.61799999999999999</v>
      </c>
      <c r="J16" s="87">
        <v>0.72135685010979211</v>
      </c>
      <c r="K16" s="87">
        <v>0.7282113887256898</v>
      </c>
      <c r="L16" s="87">
        <v>0.2339934126494746</v>
      </c>
      <c r="M16" s="87">
        <v>0.64062475735073809</v>
      </c>
      <c r="P16" s="88" t="s">
        <v>83</v>
      </c>
      <c r="Q16" s="28" t="s">
        <v>131</v>
      </c>
      <c r="R16" s="28" t="s">
        <v>143</v>
      </c>
      <c r="S16" s="89">
        <v>4.2999999999999261E-2</v>
      </c>
      <c r="T16" s="89">
        <f>ABS(Tabela15[[#This Row],[Shift band]])</f>
        <v>4.2999999999999261E-2</v>
      </c>
      <c r="U16" s="90">
        <v>0.45100000000000001</v>
      </c>
      <c r="V16" s="91">
        <v>0.41762429109930205</v>
      </c>
      <c r="W16" s="91">
        <v>0.44835161245439986</v>
      </c>
      <c r="X16" s="91">
        <v>0.10047023204080463</v>
      </c>
      <c r="Y16" s="91">
        <v>0.42498435931273826</v>
      </c>
      <c r="AC16" s="74" t="s">
        <v>58</v>
      </c>
      <c r="AD16" s="81">
        <v>6.7967859440272005E-2</v>
      </c>
      <c r="AE16" s="81">
        <v>6.8122079330809826E-2</v>
      </c>
      <c r="AF16" s="81">
        <v>-9.8767444385375297E-2</v>
      </c>
      <c r="AG16" s="81">
        <v>0.11133899814777823</v>
      </c>
      <c r="AH16" s="74">
        <v>10.1</v>
      </c>
      <c r="AI16" s="83">
        <v>-8.5866000000000007</v>
      </c>
      <c r="AJ16" s="83">
        <v>1.5135000000000001</v>
      </c>
      <c r="AK16" s="93">
        <v>3.75847</v>
      </c>
      <c r="AL16" s="93">
        <v>4.2713299999999998</v>
      </c>
    </row>
    <row r="17" spans="4:38">
      <c r="D17" s="74" t="s">
        <v>80</v>
      </c>
      <c r="E17" s="28" t="s">
        <v>131</v>
      </c>
      <c r="F17" s="28" t="s">
        <v>141</v>
      </c>
      <c r="G17" s="85">
        <v>-7.5000000000000178E-2</v>
      </c>
      <c r="H17" s="85">
        <f>ABS(Tabela14[[#This Row],[Shift band]])</f>
        <v>7.5000000000000178E-2</v>
      </c>
      <c r="I17" s="28">
        <v>0.60799999999999998</v>
      </c>
      <c r="J17" s="81">
        <v>0.32</v>
      </c>
      <c r="K17" s="81">
        <v>0.35</v>
      </c>
      <c r="L17" s="81">
        <v>0.1</v>
      </c>
      <c r="M17" s="81">
        <v>0.34</v>
      </c>
      <c r="P17" s="8" t="s">
        <v>102</v>
      </c>
      <c r="Q17" s="28" t="s">
        <v>130</v>
      </c>
      <c r="R17" s="28" t="s">
        <v>147</v>
      </c>
      <c r="S17" s="57">
        <v>0.45500000000000007</v>
      </c>
      <c r="T17" s="57">
        <f>ABS(Tabela15[[#This Row],[Shift band]])</f>
        <v>0.45500000000000007</v>
      </c>
      <c r="U17" s="90">
        <v>0.60099999999999998</v>
      </c>
      <c r="V17" s="35">
        <v>0.62</v>
      </c>
      <c r="W17" s="35">
        <v>0.65</v>
      </c>
      <c r="X17" s="35">
        <v>0.23</v>
      </c>
      <c r="Y17" s="35">
        <v>0.55000000000000004</v>
      </c>
      <c r="AC17" s="74" t="s">
        <v>41</v>
      </c>
      <c r="AD17" s="81">
        <v>-0.110470097080678</v>
      </c>
      <c r="AE17" s="81">
        <v>-9.4961855844600193E-2</v>
      </c>
      <c r="AF17" s="81">
        <v>-0.75713399338016529</v>
      </c>
      <c r="AG17" s="81">
        <v>0.18175380041595823</v>
      </c>
      <c r="AH17" s="74">
        <v>9.9879999999999995</v>
      </c>
      <c r="AI17" s="83">
        <v>-8.5050000000000008</v>
      </c>
      <c r="AJ17" s="83">
        <v>1.4835</v>
      </c>
      <c r="AK17" s="93">
        <v>3.75468</v>
      </c>
      <c r="AL17" s="93">
        <v>4.1115000000000004</v>
      </c>
    </row>
    <row r="18" spans="4:38">
      <c r="D18" s="78" t="s">
        <v>57</v>
      </c>
      <c r="E18" s="28" t="s">
        <v>128</v>
      </c>
      <c r="F18" s="28" t="s">
        <v>141</v>
      </c>
      <c r="G18" s="86">
        <v>-0.12399999999999967</v>
      </c>
      <c r="H18" s="86">
        <f>ABS(Tabela14[[#This Row],[Shift band]])</f>
        <v>0.12399999999999967</v>
      </c>
      <c r="I18" s="28">
        <v>0.58499999999999996</v>
      </c>
      <c r="J18" s="87">
        <v>0.32990577994686204</v>
      </c>
      <c r="K18" s="87">
        <v>0.33521136809071983</v>
      </c>
      <c r="L18" s="87">
        <v>-1.3270006450035288E-2</v>
      </c>
      <c r="M18" s="87">
        <v>0.30785704267318825</v>
      </c>
      <c r="P18" s="24" t="s">
        <v>55</v>
      </c>
      <c r="Q18" s="28" t="s">
        <v>130</v>
      </c>
      <c r="R18" s="28" t="s">
        <v>144</v>
      </c>
      <c r="S18" s="57">
        <v>0.40599999999999969</v>
      </c>
      <c r="T18" s="57">
        <f>ABS(Tabela15[[#This Row],[Shift band]])</f>
        <v>0.40599999999999969</v>
      </c>
      <c r="U18" s="90">
        <v>0.44600000000000001</v>
      </c>
      <c r="V18" s="35">
        <v>0.67101758210181195</v>
      </c>
      <c r="W18" s="35">
        <v>0.68987663160126977</v>
      </c>
      <c r="X18" s="35">
        <v>0.13244791121230448</v>
      </c>
      <c r="Y18" s="35">
        <v>0.59666499362865832</v>
      </c>
      <c r="AC18" s="74" t="s">
        <v>53</v>
      </c>
      <c r="AD18" s="81">
        <v>6.182024038949202E-2</v>
      </c>
      <c r="AE18" s="81">
        <v>4.5147969900149854E-2</v>
      </c>
      <c r="AF18" s="81">
        <v>-0.55778829392107521</v>
      </c>
      <c r="AG18" s="81">
        <v>0.27036014172237816</v>
      </c>
      <c r="AH18" s="74">
        <v>9.9489999999999998</v>
      </c>
      <c r="AI18" s="83">
        <v>-8.4871999999999996</v>
      </c>
      <c r="AJ18" s="83">
        <v>1.4615</v>
      </c>
      <c r="AK18" s="83">
        <v>3.7535699999999999</v>
      </c>
      <c r="AL18" s="83">
        <v>4.0456799999999999</v>
      </c>
    </row>
    <row r="19" spans="4:38">
      <c r="D19" s="74" t="s">
        <v>102</v>
      </c>
      <c r="E19" s="28" t="s">
        <v>130</v>
      </c>
      <c r="F19" s="28" t="s">
        <v>141</v>
      </c>
      <c r="G19" s="85">
        <v>0.10799999999999965</v>
      </c>
      <c r="H19" s="85">
        <f>ABS(Tabela14[[#This Row],[Shift band]])</f>
        <v>0.10799999999999965</v>
      </c>
      <c r="I19" s="28">
        <v>0.441</v>
      </c>
      <c r="J19" s="81">
        <v>0.62</v>
      </c>
      <c r="K19" s="81">
        <v>0.65</v>
      </c>
      <c r="L19" s="81">
        <v>0.23</v>
      </c>
      <c r="M19" s="81">
        <v>0.55000000000000004</v>
      </c>
      <c r="P19" s="88" t="s">
        <v>45</v>
      </c>
      <c r="Q19" s="28" t="s">
        <v>131</v>
      </c>
      <c r="R19" s="28" t="s">
        <v>144</v>
      </c>
      <c r="S19" s="89">
        <v>-0.13100000000000023</v>
      </c>
      <c r="T19" s="89">
        <f>ABS(Tabela15[[#This Row],[Shift band]])</f>
        <v>0.13100000000000023</v>
      </c>
      <c r="U19" s="90">
        <v>0.45</v>
      </c>
      <c r="V19" s="91">
        <v>0.72135685010979211</v>
      </c>
      <c r="W19" s="91">
        <v>0.7282113887256898</v>
      </c>
      <c r="X19" s="91">
        <v>0.2339934126494746</v>
      </c>
      <c r="Y19" s="91">
        <v>0.64062475735073809</v>
      </c>
      <c r="AC19" s="74" t="s">
        <v>52</v>
      </c>
      <c r="AD19" s="81">
        <v>0.141522985516632</v>
      </c>
      <c r="AE19" s="81">
        <v>0.13578387641452982</v>
      </c>
      <c r="AF19" s="81">
        <v>-0.59575382127938536</v>
      </c>
      <c r="AG19" s="81">
        <v>0.3683267800246583</v>
      </c>
      <c r="AH19" s="74">
        <v>9.9190000000000005</v>
      </c>
      <c r="AI19" s="83">
        <v>-8.6191999999999993</v>
      </c>
      <c r="AJ19" s="83">
        <v>1.3002</v>
      </c>
      <c r="AK19" s="93">
        <v>3.7600899999999999</v>
      </c>
      <c r="AL19" s="93">
        <v>4.11104</v>
      </c>
    </row>
    <row r="23" spans="4:38">
      <c r="D23" s="99" t="s">
        <v>151</v>
      </c>
      <c r="E23" s="99"/>
      <c r="F23" s="99"/>
      <c r="G23" s="99"/>
      <c r="H23" s="99"/>
      <c r="I23" s="99"/>
      <c r="J23" s="99"/>
      <c r="K23" s="99"/>
      <c r="L23" s="99"/>
      <c r="M23" s="99"/>
      <c r="P23" s="99" t="s">
        <v>161</v>
      </c>
      <c r="Q23" s="99"/>
      <c r="R23" s="99"/>
      <c r="S23" s="99"/>
      <c r="T23" s="99"/>
      <c r="U23" s="99"/>
      <c r="V23" s="99"/>
      <c r="W23" s="99"/>
      <c r="X23" s="99"/>
      <c r="Y23" s="99"/>
    </row>
    <row r="24" spans="4:38">
      <c r="D24" s="99"/>
      <c r="E24" s="99"/>
      <c r="F24" s="99"/>
      <c r="G24" s="99"/>
      <c r="H24" s="99"/>
      <c r="I24" s="99"/>
      <c r="J24" s="99"/>
      <c r="K24" s="99"/>
      <c r="L24" s="99"/>
      <c r="M24" s="99"/>
      <c r="P24" s="99"/>
      <c r="Q24" s="99"/>
      <c r="R24" s="99"/>
      <c r="S24" s="99"/>
      <c r="T24" s="99"/>
      <c r="U24" s="99"/>
      <c r="V24" s="99"/>
      <c r="W24" s="99"/>
      <c r="X24" s="99"/>
      <c r="Y24" s="99"/>
    </row>
    <row r="25" spans="4:38" ht="24.75" thickBot="1">
      <c r="D25" s="84" t="s">
        <v>64</v>
      </c>
      <c r="E25" s="79" t="s">
        <v>126</v>
      </c>
      <c r="F25" s="84" t="s">
        <v>140</v>
      </c>
      <c r="G25" s="84" t="s">
        <v>137</v>
      </c>
      <c r="H25" s="84" t="s">
        <v>149</v>
      </c>
      <c r="I25" s="82" t="s">
        <v>136</v>
      </c>
      <c r="J25" s="82" t="s">
        <v>132</v>
      </c>
      <c r="K25" s="82" t="s">
        <v>133</v>
      </c>
      <c r="L25" s="82" t="s">
        <v>134</v>
      </c>
      <c r="M25" s="82" t="s">
        <v>135</v>
      </c>
      <c r="P25" s="84" t="s">
        <v>64</v>
      </c>
      <c r="Q25" s="79" t="s">
        <v>126</v>
      </c>
      <c r="R25" s="84" t="s">
        <v>142</v>
      </c>
      <c r="S25" s="84" t="s">
        <v>137</v>
      </c>
      <c r="T25" s="84" t="s">
        <v>150</v>
      </c>
      <c r="U25" s="82" t="s">
        <v>136</v>
      </c>
      <c r="V25" s="82" t="s">
        <v>132</v>
      </c>
      <c r="W25" s="82" t="s">
        <v>133</v>
      </c>
      <c r="X25" s="82" t="s">
        <v>134</v>
      </c>
      <c r="Y25" s="82" t="s">
        <v>135</v>
      </c>
    </row>
    <row r="26" spans="4:38">
      <c r="D26" s="74" t="s">
        <v>53</v>
      </c>
      <c r="E26" s="28" t="s">
        <v>127</v>
      </c>
      <c r="F26" s="28" t="s">
        <v>141</v>
      </c>
      <c r="G26" s="85">
        <v>-0.36899999999999977</v>
      </c>
      <c r="H26" s="85">
        <f>ABS(Tabela1413[[#This Row],[Shift band]])</f>
        <v>0.36899999999999977</v>
      </c>
      <c r="I26" s="28">
        <v>0.67</v>
      </c>
      <c r="J26" s="81">
        <v>6.182024038949202E-2</v>
      </c>
      <c r="K26" s="81">
        <v>4.5147969900149854E-2</v>
      </c>
      <c r="L26" s="81">
        <v>-0.55778829392107521</v>
      </c>
      <c r="M26" s="81">
        <v>0.27036014172237816</v>
      </c>
      <c r="P26" s="88" t="s">
        <v>52</v>
      </c>
      <c r="Q26" s="28" t="s">
        <v>127</v>
      </c>
      <c r="R26" s="28" t="s">
        <v>146</v>
      </c>
      <c r="S26" s="89">
        <v>-0.10000000000000053</v>
      </c>
      <c r="T26" s="89">
        <f>ABS(Tabela1518[[#This Row],[Shift band]])</f>
        <v>0.10000000000000053</v>
      </c>
      <c r="U26" s="90">
        <v>0.36</v>
      </c>
      <c r="V26" s="91">
        <v>0.141522985516632</v>
      </c>
      <c r="W26" s="91">
        <v>0.13578387641452982</v>
      </c>
      <c r="X26" s="91">
        <v>-0.59575382127938536</v>
      </c>
      <c r="Y26" s="91">
        <v>0.3683267800246583</v>
      </c>
    </row>
    <row r="27" spans="4:38">
      <c r="D27" s="74" t="s">
        <v>58</v>
      </c>
      <c r="E27" s="28" t="s">
        <v>128</v>
      </c>
      <c r="F27" s="28" t="s">
        <v>141</v>
      </c>
      <c r="G27" s="85">
        <v>-0.14400000000000013</v>
      </c>
      <c r="H27" s="85">
        <f>ABS(Tabela1413[[#This Row],[Shift band]])</f>
        <v>0.14400000000000013</v>
      </c>
      <c r="I27" s="28">
        <v>0.65500000000000003</v>
      </c>
      <c r="J27" s="81">
        <v>6.7967859440272005E-2</v>
      </c>
      <c r="K27" s="81">
        <v>6.8122079330809826E-2</v>
      </c>
      <c r="L27" s="81">
        <v>-9.8767444385375297E-2</v>
      </c>
      <c r="M27" s="81">
        <v>0.11133899814777823</v>
      </c>
      <c r="P27" s="24" t="s">
        <v>53</v>
      </c>
      <c r="Q27" s="28" t="s">
        <v>127</v>
      </c>
      <c r="R27" s="28" t="s">
        <v>143</v>
      </c>
      <c r="S27" s="57">
        <v>-0.12999999999999989</v>
      </c>
      <c r="T27" s="57">
        <f>ABS(Tabela1518[[#This Row],[Shift band]])</f>
        <v>0.12999999999999989</v>
      </c>
      <c r="U27" s="90">
        <v>0.39600000000000002</v>
      </c>
      <c r="V27" s="35">
        <v>6.182024038949202E-2</v>
      </c>
      <c r="W27" s="35">
        <v>4.5147969900149854E-2</v>
      </c>
      <c r="X27" s="35">
        <v>-0.55778829392107521</v>
      </c>
      <c r="Y27" s="35">
        <v>0.27036014172237816</v>
      </c>
    </row>
    <row r="28" spans="4:38">
      <c r="D28" s="78" t="s">
        <v>52</v>
      </c>
      <c r="E28" s="28" t="s">
        <v>127</v>
      </c>
      <c r="F28" s="28" t="s">
        <v>141</v>
      </c>
      <c r="G28" s="86">
        <v>-0.30400000000000027</v>
      </c>
      <c r="H28" s="86">
        <f>ABS(Tabela1413[[#This Row],[Shift band]])</f>
        <v>0.30400000000000027</v>
      </c>
      <c r="I28" s="28">
        <v>0.65300000000000002</v>
      </c>
      <c r="J28" s="87">
        <v>0.141522985516632</v>
      </c>
      <c r="K28" s="87">
        <v>0.13578387641452982</v>
      </c>
      <c r="L28" s="87">
        <v>-0.59575382127938536</v>
      </c>
      <c r="M28" s="87">
        <v>0.3683267800246583</v>
      </c>
      <c r="P28" s="24" t="s">
        <v>56</v>
      </c>
      <c r="Q28" s="28" t="s">
        <v>128</v>
      </c>
      <c r="R28" s="28" t="s">
        <v>143</v>
      </c>
      <c r="S28" s="57">
        <v>-4.4000000000000483E-2</v>
      </c>
      <c r="T28" s="57">
        <f>ABS(Tabela1518[[#This Row],[Shift band]])</f>
        <v>4.4000000000000483E-2</v>
      </c>
      <c r="U28" s="90">
        <v>0.40200000000000002</v>
      </c>
      <c r="V28" s="35">
        <v>-1.8044257938727996E-2</v>
      </c>
      <c r="W28" s="35">
        <v>-2.1576220741750172E-2</v>
      </c>
      <c r="X28" s="35">
        <v>-0.15245730111093542</v>
      </c>
      <c r="Y28" s="35">
        <v>5.9096127439008245E-2</v>
      </c>
    </row>
    <row r="29" spans="4:38">
      <c r="D29" s="74" t="s">
        <v>41</v>
      </c>
      <c r="E29" s="28" t="s">
        <v>127</v>
      </c>
      <c r="F29" s="28" t="s">
        <v>141</v>
      </c>
      <c r="G29" s="85">
        <v>-0.30299999999999994</v>
      </c>
      <c r="H29" s="85">
        <f>ABS(Tabela1413[[#This Row],[Shift band]])</f>
        <v>0.30299999999999994</v>
      </c>
      <c r="I29" s="28">
        <v>0.65100000000000002</v>
      </c>
      <c r="J29" s="81">
        <v>-0.110470097080678</v>
      </c>
      <c r="K29" s="81">
        <v>-9.4961855844600193E-2</v>
      </c>
      <c r="L29" s="81">
        <v>-0.75713399338016529</v>
      </c>
      <c r="M29" s="81">
        <v>0.18175380041595823</v>
      </c>
      <c r="P29" s="88" t="s">
        <v>57</v>
      </c>
      <c r="Q29" s="28" t="s">
        <v>128</v>
      </c>
      <c r="R29" s="28" t="s">
        <v>143</v>
      </c>
      <c r="S29" s="89">
        <v>-0.18300000000000072</v>
      </c>
      <c r="T29" s="89">
        <f>ABS(Tabela1518[[#This Row],[Shift band]])</f>
        <v>0.18300000000000072</v>
      </c>
      <c r="U29" s="90">
        <v>0.41</v>
      </c>
      <c r="V29" s="91">
        <v>0.32990577994686204</v>
      </c>
      <c r="W29" s="91">
        <v>0.33521136809071983</v>
      </c>
      <c r="X29" s="91">
        <v>-1.3270006450035288E-2</v>
      </c>
      <c r="Y29" s="91">
        <v>0.30785704267318825</v>
      </c>
    </row>
    <row r="30" spans="4:38">
      <c r="D30" s="74" t="s">
        <v>56</v>
      </c>
      <c r="E30" s="28" t="s">
        <v>128</v>
      </c>
      <c r="F30" s="28" t="s">
        <v>141</v>
      </c>
      <c r="G30" s="85">
        <v>-5.1000000000000156E-2</v>
      </c>
      <c r="H30" s="85">
        <f>ABS(Tabela1413[[#This Row],[Shift band]])</f>
        <v>5.1000000000000156E-2</v>
      </c>
      <c r="I30" s="28">
        <v>0.64600000000000002</v>
      </c>
      <c r="J30" s="81">
        <v>-1.8044257938727996E-2</v>
      </c>
      <c r="K30" s="81">
        <v>-2.1576220741750172E-2</v>
      </c>
      <c r="L30" s="81">
        <v>-0.15245730111093542</v>
      </c>
      <c r="M30" s="81">
        <v>5.9096127439008245E-2</v>
      </c>
      <c r="P30" s="88" t="s">
        <v>60</v>
      </c>
      <c r="Q30" s="28"/>
      <c r="R30" s="28" t="s">
        <v>143</v>
      </c>
      <c r="S30" s="89">
        <v>0</v>
      </c>
      <c r="T30" s="89">
        <f>ABS(Tabela1518[[#This Row],[Shift band]])</f>
        <v>0</v>
      </c>
      <c r="U30" s="90">
        <v>0.41399999999999998</v>
      </c>
      <c r="V30" s="91">
        <v>3.4107489897651999E-2</v>
      </c>
      <c r="W30" s="91">
        <v>4.8636124473199802E-2</v>
      </c>
      <c r="X30" s="91">
        <v>-1.6734237341515301E-2</v>
      </c>
      <c r="Y30" s="91">
        <v>7.2732666539438204E-2</v>
      </c>
    </row>
    <row r="31" spans="4:38">
      <c r="D31" s="78" t="s">
        <v>60</v>
      </c>
      <c r="E31" s="28"/>
      <c r="F31" s="28" t="s">
        <v>141</v>
      </c>
      <c r="G31" s="86">
        <v>0</v>
      </c>
      <c r="H31" s="86">
        <f>ABS(Tabela1413[[#This Row],[Shift band]])</f>
        <v>0</v>
      </c>
      <c r="I31" s="28">
        <v>0.63100000000000001</v>
      </c>
      <c r="J31" s="87">
        <v>3.4107489897651999E-2</v>
      </c>
      <c r="K31" s="87">
        <v>4.8636124473199802E-2</v>
      </c>
      <c r="L31" s="87">
        <v>-1.6734237341515301E-2</v>
      </c>
      <c r="M31" s="87">
        <v>7.2732666539438204E-2</v>
      </c>
      <c r="P31" s="24" t="s">
        <v>41</v>
      </c>
      <c r="Q31" s="28" t="s">
        <v>127</v>
      </c>
      <c r="R31" s="28" t="s">
        <v>144</v>
      </c>
      <c r="S31" s="57">
        <v>-0.72800000000000065</v>
      </c>
      <c r="T31" s="57">
        <f>ABS(Tabela1518[[#This Row],[Shift band]])</f>
        <v>0.72800000000000065</v>
      </c>
      <c r="U31" s="90">
        <v>0.57099999999999995</v>
      </c>
      <c r="V31" s="35">
        <v>-0.110470097080678</v>
      </c>
      <c r="W31" s="35">
        <v>-9.4961855844600193E-2</v>
      </c>
      <c r="X31" s="35">
        <v>-0.75713399338016529</v>
      </c>
      <c r="Y31" s="35">
        <v>0.18175380041595823</v>
      </c>
    </row>
    <row r="32" spans="4:38">
      <c r="D32" s="78" t="s">
        <v>57</v>
      </c>
      <c r="E32" s="28" t="s">
        <v>128</v>
      </c>
      <c r="F32" s="28" t="s">
        <v>141</v>
      </c>
      <c r="G32" s="86">
        <v>-0.12399999999999967</v>
      </c>
      <c r="H32" s="86">
        <f>ABS(Tabela1413[[#This Row],[Shift band]])</f>
        <v>0.12399999999999967</v>
      </c>
      <c r="I32" s="28">
        <v>0.58499999999999996</v>
      </c>
      <c r="J32" s="87">
        <v>0.32990577994686204</v>
      </c>
      <c r="K32" s="87">
        <v>0.33521136809071983</v>
      </c>
      <c r="L32" s="87">
        <v>-1.3270006450035288E-2</v>
      </c>
      <c r="M32" s="87">
        <v>0.30785704267318825</v>
      </c>
      <c r="P32" s="24" t="s">
        <v>58</v>
      </c>
      <c r="Q32" s="28" t="s">
        <v>128</v>
      </c>
      <c r="R32" s="28" t="s">
        <v>144</v>
      </c>
      <c r="S32" s="57">
        <v>-0.77700000000000014</v>
      </c>
      <c r="T32" s="57">
        <f>ABS(Tabela1518[[#This Row],[Shift band]])</f>
        <v>0.77700000000000014</v>
      </c>
      <c r="U32" s="90">
        <v>0.61799999999999999</v>
      </c>
      <c r="V32" s="35">
        <v>6.7967859440272005E-2</v>
      </c>
      <c r="W32" s="35">
        <v>6.8122079330809826E-2</v>
      </c>
      <c r="X32" s="35">
        <v>-9.8767444385375297E-2</v>
      </c>
      <c r="Y32" s="35">
        <v>0.11133899814777823</v>
      </c>
    </row>
    <row r="35" spans="4:25">
      <c r="D35" s="99" t="s">
        <v>162</v>
      </c>
      <c r="E35" s="99"/>
      <c r="F35" s="99"/>
      <c r="G35" s="99"/>
      <c r="H35" s="99"/>
      <c r="I35" s="99"/>
      <c r="J35" s="99"/>
      <c r="K35" s="99"/>
      <c r="L35" s="99"/>
      <c r="M35" s="99"/>
      <c r="P35" s="99" t="s">
        <v>160</v>
      </c>
      <c r="Q35" s="99"/>
      <c r="R35" s="99"/>
      <c r="S35" s="99"/>
      <c r="T35" s="99"/>
      <c r="U35" s="99"/>
      <c r="V35" s="99"/>
      <c r="W35" s="99"/>
      <c r="X35" s="99"/>
      <c r="Y35" s="99"/>
    </row>
    <row r="36" spans="4:25">
      <c r="D36" s="99"/>
      <c r="E36" s="99"/>
      <c r="F36" s="99"/>
      <c r="G36" s="99"/>
      <c r="H36" s="99"/>
      <c r="I36" s="99"/>
      <c r="J36" s="99"/>
      <c r="K36" s="99"/>
      <c r="L36" s="99"/>
      <c r="M36" s="99"/>
      <c r="P36" s="99"/>
      <c r="Q36" s="99"/>
      <c r="R36" s="99"/>
      <c r="S36" s="99"/>
      <c r="T36" s="99"/>
      <c r="U36" s="99"/>
      <c r="V36" s="99"/>
      <c r="W36" s="99"/>
      <c r="X36" s="99"/>
      <c r="Y36" s="99"/>
    </row>
    <row r="37" spans="4:25" ht="24.75" thickBot="1">
      <c r="D37" s="84" t="s">
        <v>64</v>
      </c>
      <c r="E37" s="79" t="s">
        <v>126</v>
      </c>
      <c r="F37" s="84" t="s">
        <v>140</v>
      </c>
      <c r="G37" s="84" t="s">
        <v>137</v>
      </c>
      <c r="H37" s="84" t="s">
        <v>149</v>
      </c>
      <c r="I37" s="82" t="s">
        <v>136</v>
      </c>
      <c r="J37" s="82" t="s">
        <v>132</v>
      </c>
      <c r="K37" s="82" t="s">
        <v>133</v>
      </c>
      <c r="L37" s="82" t="s">
        <v>134</v>
      </c>
      <c r="M37" s="82" t="s">
        <v>135</v>
      </c>
      <c r="P37" s="84" t="s">
        <v>64</v>
      </c>
      <c r="Q37" s="79" t="s">
        <v>126</v>
      </c>
      <c r="R37" s="84" t="s">
        <v>142</v>
      </c>
      <c r="S37" s="84" t="s">
        <v>137</v>
      </c>
      <c r="T37" s="84" t="s">
        <v>150</v>
      </c>
      <c r="U37" s="82" t="s">
        <v>136</v>
      </c>
      <c r="V37" s="82" t="s">
        <v>132</v>
      </c>
      <c r="W37" s="82" t="s">
        <v>133</v>
      </c>
      <c r="X37" s="82" t="s">
        <v>134</v>
      </c>
      <c r="Y37" s="82" t="s">
        <v>135</v>
      </c>
    </row>
    <row r="38" spans="4:25">
      <c r="D38" s="74" t="s">
        <v>102</v>
      </c>
      <c r="E38" s="28" t="s">
        <v>130</v>
      </c>
      <c r="F38" s="28" t="s">
        <v>141</v>
      </c>
      <c r="G38" s="85">
        <v>0.10799999999999965</v>
      </c>
      <c r="H38" s="85">
        <f>ABS(Tabela1414[[#This Row],[Shift band]])</f>
        <v>0.10799999999999965</v>
      </c>
      <c r="I38" s="28">
        <v>0.441</v>
      </c>
      <c r="J38" s="81">
        <v>0.62</v>
      </c>
      <c r="K38" s="81">
        <v>0.65</v>
      </c>
      <c r="L38" s="81">
        <v>0.23</v>
      </c>
      <c r="M38" s="81">
        <v>0.55000000000000004</v>
      </c>
      <c r="P38" s="88" t="s">
        <v>72</v>
      </c>
      <c r="Q38" s="28" t="s">
        <v>129</v>
      </c>
      <c r="R38" s="28" t="s">
        <v>146</v>
      </c>
      <c r="S38" s="89">
        <v>-9.2999999999999972E-2</v>
      </c>
      <c r="T38" s="89">
        <f>ABS(Tabela1519[[#This Row],[Shift band]])</f>
        <v>9.2999999999999972E-2</v>
      </c>
      <c r="U38" s="90">
        <v>0.375</v>
      </c>
      <c r="V38" s="91">
        <v>0.38281220991450199</v>
      </c>
      <c r="W38" s="91">
        <v>0.40991640951550989</v>
      </c>
      <c r="X38" s="91">
        <v>-0.19165833541102534</v>
      </c>
      <c r="Y38" s="91">
        <v>0.47191623715532827</v>
      </c>
    </row>
    <row r="39" spans="4:25">
      <c r="D39" s="74" t="s">
        <v>80</v>
      </c>
      <c r="E39" s="28" t="s">
        <v>131</v>
      </c>
      <c r="F39" s="28" t="s">
        <v>141</v>
      </c>
      <c r="G39" s="85">
        <v>-7.5000000000000178E-2</v>
      </c>
      <c r="H39" s="85">
        <f>ABS(Tabela1414[[#This Row],[Shift band]])</f>
        <v>7.5000000000000178E-2</v>
      </c>
      <c r="I39" s="28">
        <v>0.60799999999999998</v>
      </c>
      <c r="J39" s="81">
        <v>0.32</v>
      </c>
      <c r="K39" s="81">
        <v>0.35</v>
      </c>
      <c r="L39" s="81">
        <v>0.1</v>
      </c>
      <c r="M39" s="81">
        <v>0.34</v>
      </c>
      <c r="P39" s="88" t="s">
        <v>85</v>
      </c>
      <c r="Q39" s="28" t="s">
        <v>129</v>
      </c>
      <c r="R39" s="28" t="s">
        <v>143</v>
      </c>
      <c r="S39" s="89">
        <v>-6.8000000000000504E-2</v>
      </c>
      <c r="T39" s="89">
        <f>ABS(Tabela1519[[#This Row],[Shift band]])</f>
        <v>6.8000000000000504E-2</v>
      </c>
      <c r="U39" s="90">
        <v>0.38300000000000001</v>
      </c>
      <c r="V39" s="91">
        <v>0.37867314141471198</v>
      </c>
      <c r="W39" s="91">
        <v>0.40000884550814986</v>
      </c>
      <c r="X39" s="91">
        <v>-0.22414202160053537</v>
      </c>
      <c r="Y39" s="91">
        <v>0.47596741446087826</v>
      </c>
    </row>
    <row r="40" spans="4:25">
      <c r="D40" s="78" t="s">
        <v>45</v>
      </c>
      <c r="E40" s="28" t="s">
        <v>131</v>
      </c>
      <c r="F40" s="28" t="s">
        <v>141</v>
      </c>
      <c r="G40" s="86">
        <v>8.3999999999999631E-2</v>
      </c>
      <c r="H40" s="86">
        <f>ABS(Tabela1414[[#This Row],[Shift band]])</f>
        <v>8.3999999999999631E-2</v>
      </c>
      <c r="I40" s="28">
        <v>0.61799999999999999</v>
      </c>
      <c r="J40" s="87">
        <v>0.72135685010979211</v>
      </c>
      <c r="K40" s="87">
        <v>0.7282113887256898</v>
      </c>
      <c r="L40" s="87">
        <v>0.2339934126494746</v>
      </c>
      <c r="M40" s="87">
        <v>0.64062475735073809</v>
      </c>
      <c r="P40" s="24" t="s">
        <v>54</v>
      </c>
      <c r="Q40" s="28" t="s">
        <v>129</v>
      </c>
      <c r="R40" s="28" t="s">
        <v>143</v>
      </c>
      <c r="S40" s="57">
        <v>-1.8000000000000682E-2</v>
      </c>
      <c r="T40" s="57">
        <f>ABS(Tabela1519[[#This Row],[Shift band]])</f>
        <v>1.8000000000000682E-2</v>
      </c>
      <c r="U40" s="90">
        <v>0.41099999999999998</v>
      </c>
      <c r="V40" s="35">
        <v>0.402577339113732</v>
      </c>
      <c r="W40" s="35">
        <v>0.4075194690395198</v>
      </c>
      <c r="X40" s="35">
        <v>-0.3958517412319954</v>
      </c>
      <c r="Y40" s="35">
        <v>0.5633469878922982</v>
      </c>
    </row>
    <row r="41" spans="4:25">
      <c r="D41" s="78" t="s">
        <v>72</v>
      </c>
      <c r="E41" s="28" t="s">
        <v>129</v>
      </c>
      <c r="F41" s="28" t="s">
        <v>141</v>
      </c>
      <c r="G41" s="86">
        <v>-9.4999999999999751E-2</v>
      </c>
      <c r="H41" s="86">
        <f>ABS(Tabela1414[[#This Row],[Shift band]])</f>
        <v>9.4999999999999751E-2</v>
      </c>
      <c r="I41" s="28">
        <v>0.62</v>
      </c>
      <c r="J41" s="87">
        <v>0.38281220991450199</v>
      </c>
      <c r="K41" s="87">
        <v>0.40991640951550989</v>
      </c>
      <c r="L41" s="87">
        <v>-0.19165833541102534</v>
      </c>
      <c r="M41" s="87">
        <v>0.47191623715532827</v>
      </c>
      <c r="P41" s="88" t="s">
        <v>60</v>
      </c>
      <c r="Q41" s="28"/>
      <c r="R41" s="28" t="s">
        <v>143</v>
      </c>
      <c r="S41" s="89">
        <v>0</v>
      </c>
      <c r="T41" s="89">
        <f>ABS(Tabela1519[[#This Row],[Shift band]])</f>
        <v>0</v>
      </c>
      <c r="U41" s="90">
        <v>0.41399999999999998</v>
      </c>
      <c r="V41" s="91">
        <v>3.4107489897651999E-2</v>
      </c>
      <c r="W41" s="91">
        <v>4.8636124473199802E-2</v>
      </c>
      <c r="X41" s="91">
        <v>-1.6734237341515301E-2</v>
      </c>
      <c r="Y41" s="91">
        <v>7.2732666539438204E-2</v>
      </c>
    </row>
    <row r="42" spans="4:25">
      <c r="D42" s="78" t="s">
        <v>83</v>
      </c>
      <c r="E42" s="28" t="s">
        <v>131</v>
      </c>
      <c r="F42" s="28" t="s">
        <v>145</v>
      </c>
      <c r="G42" s="86">
        <v>4.3999999999999595E-2</v>
      </c>
      <c r="H42" s="86">
        <f>ABS(Tabela1414[[#This Row],[Shift band]])</f>
        <v>4.3999999999999595E-2</v>
      </c>
      <c r="I42" s="28">
        <v>0.62</v>
      </c>
      <c r="J42" s="87">
        <v>0.41762429109930205</v>
      </c>
      <c r="K42" s="87">
        <v>0.44835161245439986</v>
      </c>
      <c r="L42" s="87">
        <v>0.10047023204080463</v>
      </c>
      <c r="M42" s="87">
        <v>0.42498435931273826</v>
      </c>
      <c r="P42" s="24" t="s">
        <v>55</v>
      </c>
      <c r="Q42" s="28" t="s">
        <v>130</v>
      </c>
      <c r="R42" s="28" t="s">
        <v>144</v>
      </c>
      <c r="S42" s="57">
        <v>0.40599999999999969</v>
      </c>
      <c r="T42" s="57">
        <f>ABS(Tabela1519[[#This Row],[Shift band]])</f>
        <v>0.40599999999999969</v>
      </c>
      <c r="U42" s="90">
        <v>0.44600000000000001</v>
      </c>
      <c r="V42" s="35">
        <v>0.67101758210181195</v>
      </c>
      <c r="W42" s="35">
        <v>0.68987663160126977</v>
      </c>
      <c r="X42" s="35">
        <v>0.13244791121230448</v>
      </c>
      <c r="Y42" s="35">
        <v>0.59666499362865832</v>
      </c>
    </row>
    <row r="43" spans="4:25">
      <c r="D43" s="78" t="s">
        <v>85</v>
      </c>
      <c r="E43" s="28" t="s">
        <v>129</v>
      </c>
      <c r="F43" s="28" t="s">
        <v>141</v>
      </c>
      <c r="G43" s="86">
        <v>-7.8999999999999737E-2</v>
      </c>
      <c r="H43" s="86">
        <f>ABS(Tabela1414[[#This Row],[Shift band]])</f>
        <v>7.8999999999999737E-2</v>
      </c>
      <c r="I43" s="28">
        <v>0.621</v>
      </c>
      <c r="J43" s="87">
        <v>0.37867314141471198</v>
      </c>
      <c r="K43" s="87">
        <v>0.40000884550814986</v>
      </c>
      <c r="L43" s="87">
        <v>-0.22414202160053537</v>
      </c>
      <c r="M43" s="87">
        <v>0.47596741446087826</v>
      </c>
      <c r="P43" s="8" t="s">
        <v>80</v>
      </c>
      <c r="Q43" s="28" t="s">
        <v>131</v>
      </c>
      <c r="R43" s="28" t="s">
        <v>148</v>
      </c>
      <c r="S43" s="57">
        <v>0.33800000000000008</v>
      </c>
      <c r="T43" s="57">
        <f>ABS(Tabela1519[[#This Row],[Shift band]])</f>
        <v>0.33800000000000008</v>
      </c>
      <c r="U43" s="90">
        <v>0.44900000000000001</v>
      </c>
      <c r="V43" s="35">
        <v>0.32</v>
      </c>
      <c r="W43" s="35">
        <v>0.35</v>
      </c>
      <c r="X43" s="35">
        <v>0.1</v>
      </c>
      <c r="Y43" s="35">
        <v>0.34</v>
      </c>
    </row>
    <row r="44" spans="4:25">
      <c r="D44" s="74" t="s">
        <v>54</v>
      </c>
      <c r="E44" s="28" t="s">
        <v>129</v>
      </c>
      <c r="F44" s="28" t="s">
        <v>141</v>
      </c>
      <c r="G44" s="85">
        <v>-3.8000000000000256E-2</v>
      </c>
      <c r="H44" s="85">
        <f>ABS(Tabela1414[[#This Row],[Shift band]])</f>
        <v>3.8000000000000256E-2</v>
      </c>
      <c r="I44" s="28">
        <v>0.63</v>
      </c>
      <c r="J44" s="81">
        <v>0.402577339113732</v>
      </c>
      <c r="K44" s="81">
        <v>0.4075194690395198</v>
      </c>
      <c r="L44" s="81">
        <v>-0.3958517412319954</v>
      </c>
      <c r="M44" s="81">
        <v>0.5633469878922982</v>
      </c>
      <c r="P44" s="88" t="s">
        <v>45</v>
      </c>
      <c r="Q44" s="28" t="s">
        <v>131</v>
      </c>
      <c r="R44" s="28" t="s">
        <v>144</v>
      </c>
      <c r="S44" s="89">
        <v>-0.13100000000000023</v>
      </c>
      <c r="T44" s="89">
        <f>ABS(Tabela1519[[#This Row],[Shift band]])</f>
        <v>0.13100000000000023</v>
      </c>
      <c r="U44" s="90">
        <v>0.45</v>
      </c>
      <c r="V44" s="91">
        <v>0.72135685010979211</v>
      </c>
      <c r="W44" s="91">
        <v>0.7282113887256898</v>
      </c>
      <c r="X44" s="91">
        <v>0.2339934126494746</v>
      </c>
      <c r="Y44" s="91">
        <v>0.64062475735073809</v>
      </c>
    </row>
    <row r="45" spans="4:25">
      <c r="D45" s="74" t="s">
        <v>55</v>
      </c>
      <c r="E45" s="28" t="s">
        <v>130</v>
      </c>
      <c r="F45" s="28" t="s">
        <v>141</v>
      </c>
      <c r="G45" s="85">
        <v>4.3999999999999595E-2</v>
      </c>
      <c r="H45" s="85">
        <f>ABS(Tabela1414[[#This Row],[Shift band]])</f>
        <v>4.3999999999999595E-2</v>
      </c>
      <c r="I45" s="28">
        <v>0.63</v>
      </c>
      <c r="J45" s="81">
        <v>0.67101758210181195</v>
      </c>
      <c r="K45" s="81">
        <v>0.68987663160126977</v>
      </c>
      <c r="L45" s="81">
        <v>0.13244791121230448</v>
      </c>
      <c r="M45" s="81">
        <v>0.59666499362865832</v>
      </c>
      <c r="P45" s="88" t="s">
        <v>83</v>
      </c>
      <c r="Q45" s="28" t="s">
        <v>131</v>
      </c>
      <c r="R45" s="28" t="s">
        <v>143</v>
      </c>
      <c r="S45" s="89">
        <v>4.2999999999999261E-2</v>
      </c>
      <c r="T45" s="89">
        <f>ABS(Tabela1519[[#This Row],[Shift band]])</f>
        <v>4.2999999999999261E-2</v>
      </c>
      <c r="U45" s="90">
        <v>0.45100000000000001</v>
      </c>
      <c r="V45" s="91">
        <v>0.41762429109930205</v>
      </c>
      <c r="W45" s="91">
        <v>0.44835161245439986</v>
      </c>
      <c r="X45" s="91">
        <v>0.10047023204080463</v>
      </c>
      <c r="Y45" s="91">
        <v>0.42498435931273826</v>
      </c>
    </row>
    <row r="46" spans="4:25">
      <c r="D46" s="78" t="s">
        <v>60</v>
      </c>
      <c r="E46" s="28"/>
      <c r="F46" s="28" t="s">
        <v>141</v>
      </c>
      <c r="G46" s="86">
        <v>0</v>
      </c>
      <c r="H46" s="86">
        <f>ABS(Tabela1414[[#This Row],[Shift band]])</f>
        <v>0</v>
      </c>
      <c r="I46" s="28">
        <v>0.63100000000000001</v>
      </c>
      <c r="J46" s="87">
        <v>3.4107489897651999E-2</v>
      </c>
      <c r="K46" s="87">
        <v>4.8636124473199802E-2</v>
      </c>
      <c r="L46" s="87">
        <v>-1.6734237341515301E-2</v>
      </c>
      <c r="M46" s="87">
        <v>7.2732666539438204E-2</v>
      </c>
      <c r="P46" s="88" t="s">
        <v>87</v>
      </c>
      <c r="Q46" s="28" t="s">
        <v>130</v>
      </c>
      <c r="R46" s="28" t="s">
        <v>144</v>
      </c>
      <c r="S46" s="89">
        <v>0.19199999999999928</v>
      </c>
      <c r="T46" s="89">
        <f>ABS(Tabela1519[[#This Row],[Shift band]])</f>
        <v>0.19199999999999928</v>
      </c>
      <c r="U46" s="90">
        <v>0.46700000000000003</v>
      </c>
      <c r="V46" s="91">
        <v>0.38</v>
      </c>
      <c r="W46" s="91">
        <v>0.38</v>
      </c>
      <c r="X46" s="91">
        <v>0.25</v>
      </c>
      <c r="Y46" s="91">
        <v>0.28000000000000003</v>
      </c>
    </row>
    <row r="47" spans="4:25">
      <c r="D47" s="78" t="s">
        <v>87</v>
      </c>
      <c r="E47" s="28" t="s">
        <v>130</v>
      </c>
      <c r="F47" s="28" t="s">
        <v>141</v>
      </c>
      <c r="G47" s="86">
        <v>-6.0999999999999943E-2</v>
      </c>
      <c r="H47" s="86">
        <f>ABS(Tabela1414[[#This Row],[Shift band]])</f>
        <v>6.0999999999999943E-2</v>
      </c>
      <c r="I47" s="28">
        <v>0.63300000000000001</v>
      </c>
      <c r="J47" s="87">
        <v>0.38</v>
      </c>
      <c r="K47" s="87">
        <v>0.38</v>
      </c>
      <c r="L47" s="87">
        <v>0.25</v>
      </c>
      <c r="M47" s="87">
        <v>0.28000000000000003</v>
      </c>
      <c r="P47" s="8" t="s">
        <v>102</v>
      </c>
      <c r="Q47" s="28" t="s">
        <v>130</v>
      </c>
      <c r="R47" s="28" t="s">
        <v>147</v>
      </c>
      <c r="S47" s="57">
        <v>0.45500000000000007</v>
      </c>
      <c r="T47" s="57">
        <f>ABS(Tabela1519[[#This Row],[Shift band]])</f>
        <v>0.45500000000000007</v>
      </c>
      <c r="U47" s="90">
        <v>0.60099999999999998</v>
      </c>
      <c r="V47" s="35">
        <v>0.62</v>
      </c>
      <c r="W47" s="35">
        <v>0.65</v>
      </c>
      <c r="X47" s="35">
        <v>0.23</v>
      </c>
      <c r="Y47" s="35">
        <v>0.55000000000000004</v>
      </c>
    </row>
  </sheetData>
  <mergeCells count="6">
    <mergeCell ref="D1:M2"/>
    <mergeCell ref="P1:Y2"/>
    <mergeCell ref="D23:M24"/>
    <mergeCell ref="D35:M36"/>
    <mergeCell ref="P23:Y24"/>
    <mergeCell ref="P35:Y36"/>
  </mergeCells>
  <conditionalFormatting sqref="AD4:AH19">
    <cfRule type="containsText" dxfId="5" priority="9" operator="containsText" text="red">
      <formula>NOT(ISERROR(SEARCH("red",AD4)))</formula>
    </cfRule>
    <cfRule type="containsText" dxfId="4" priority="10" operator="containsText" text="blue">
      <formula>NOT(ISERROR(SEARCH("blue",AD4)))</formula>
    </cfRule>
  </conditionalFormatting>
  <conditionalFormatting sqref="AH4:AH19">
    <cfRule type="cellIs" dxfId="3" priority="7" operator="greaterThan">
      <formula>10.416</formula>
    </cfRule>
    <cfRule type="cellIs" dxfId="2" priority="8" operator="lessThan">
      <formula>10.416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946A-5F30-4A56-A1B3-A645BCF192CE}">
  <sheetPr>
    <tabColor rgb="FF993300"/>
  </sheetPr>
  <dimension ref="C2:S312"/>
  <sheetViews>
    <sheetView workbookViewId="0">
      <selection activeCell="B1" sqref="B1:J1048576"/>
    </sheetView>
  </sheetViews>
  <sheetFormatPr defaultRowHeight="15"/>
  <cols>
    <col min="3" max="3" width="14.85546875" bestFit="1" customWidth="1"/>
    <col min="4" max="4" width="15.85546875" bestFit="1" customWidth="1"/>
    <col min="5" max="5" width="14" bestFit="1" customWidth="1"/>
    <col min="6" max="6" width="18.85546875" bestFit="1" customWidth="1"/>
  </cols>
  <sheetData>
    <row r="2" spans="3:19" ht="15" customHeight="1">
      <c r="C2" s="109" t="s">
        <v>92</v>
      </c>
      <c r="D2" s="110"/>
      <c r="E2" s="110"/>
      <c r="F2" s="111"/>
      <c r="G2" t="s">
        <v>42</v>
      </c>
      <c r="K2" s="101" t="s">
        <v>49</v>
      </c>
      <c r="L2" s="102"/>
      <c r="M2" s="102"/>
      <c r="P2" s="101" t="s">
        <v>98</v>
      </c>
      <c r="Q2" s="102"/>
      <c r="R2" s="102"/>
      <c r="S2" s="102"/>
    </row>
    <row r="3" spans="3:19" ht="15" customHeight="1" thickBot="1">
      <c r="C3" s="112"/>
      <c r="D3" s="113"/>
      <c r="E3" s="113"/>
      <c r="F3" s="114"/>
      <c r="G3">
        <f>LARGE(D7:D1000,1)</f>
        <v>0.54256653417012302</v>
      </c>
      <c r="K3" s="101"/>
      <c r="L3" s="102"/>
      <c r="M3" s="102"/>
      <c r="P3" s="101"/>
      <c r="Q3" s="102"/>
      <c r="R3" s="102"/>
      <c r="S3" s="102"/>
    </row>
    <row r="4" spans="3:19" ht="29.25" thickBot="1">
      <c r="C4" s="107" t="s">
        <v>43</v>
      </c>
      <c r="D4" s="108"/>
      <c r="E4" s="22">
        <v>10.1</v>
      </c>
      <c r="F4" s="23" t="s">
        <v>14</v>
      </c>
      <c r="K4" s="37" t="s">
        <v>44</v>
      </c>
      <c r="L4" s="30" t="s">
        <v>6</v>
      </c>
      <c r="M4" s="37" t="s">
        <v>2</v>
      </c>
      <c r="P4" s="30" t="s">
        <v>99</v>
      </c>
      <c r="Q4" s="37" t="s">
        <v>100</v>
      </c>
      <c r="R4" s="30" t="s">
        <v>6</v>
      </c>
      <c r="S4" s="37" t="s">
        <v>2</v>
      </c>
    </row>
    <row r="5" spans="3:19" ht="28.5" customHeight="1">
      <c r="C5" s="21"/>
      <c r="D5" s="21"/>
      <c r="E5" s="21"/>
      <c r="F5" s="21"/>
      <c r="K5">
        <v>2.65734881742971</v>
      </c>
      <c r="L5">
        <v>-2.6040455707976301E-4</v>
      </c>
      <c r="M5">
        <f>L5/LARGE($L$5:$L$1000,1)</f>
        <v>-1.0253245674412565E-3</v>
      </c>
      <c r="P5">
        <v>203.6</v>
      </c>
      <c r="Q5">
        <f>'nm to eV'!$G$14/P5</f>
        <v>6.0895746769139976</v>
      </c>
      <c r="R5">
        <v>14052.160789531899</v>
      </c>
      <c r="S5">
        <f>R5/LARGE($R$5:$R$312,1)</f>
        <v>1</v>
      </c>
    </row>
    <row r="6" spans="3:19" ht="15.75" thickBot="1">
      <c r="C6" t="s">
        <v>44</v>
      </c>
      <c r="D6" t="s">
        <v>6</v>
      </c>
      <c r="F6" t="s">
        <v>2</v>
      </c>
      <c r="G6" s="100" t="s">
        <v>46</v>
      </c>
      <c r="H6" s="100"/>
      <c r="I6" s="100"/>
      <c r="K6">
        <v>2.7061825913606001</v>
      </c>
      <c r="L6">
        <v>-1.4587477503080699E-4</v>
      </c>
      <c r="M6">
        <f t="shared" ref="M6:M69" si="0">L6/LARGE($L$5:$L$1000,1)</f>
        <v>-5.7437163268705461E-4</v>
      </c>
      <c r="P6">
        <v>204.4</v>
      </c>
      <c r="Q6">
        <f>'nm to eV'!$G$14/P6</f>
        <v>6.065740725145254</v>
      </c>
      <c r="R6">
        <v>13518.338922508001</v>
      </c>
      <c r="S6">
        <f t="shared" ref="S6:S69" si="1">R6/LARGE($R$5:$R$312,1)</f>
        <v>0.96201140344041847</v>
      </c>
    </row>
    <row r="7" spans="3:19" ht="15.75" thickBot="1">
      <c r="C7" s="1">
        <v>2.9581608404266002</v>
      </c>
      <c r="D7" s="1">
        <v>8.7555886736256902E-5</v>
      </c>
      <c r="E7" s="1"/>
      <c r="F7" s="1">
        <f>D7/$G$3</f>
        <v>1.6137354816801795E-4</v>
      </c>
      <c r="G7" s="29" t="s">
        <v>14</v>
      </c>
      <c r="H7" s="30" t="s">
        <v>6</v>
      </c>
      <c r="I7" s="29" t="s">
        <v>50</v>
      </c>
      <c r="K7">
        <v>2.7550137849616698</v>
      </c>
      <c r="L7">
        <v>-1.4587477503080699E-4</v>
      </c>
      <c r="M7">
        <f t="shared" si="0"/>
        <v>-5.7437163268705461E-4</v>
      </c>
      <c r="P7">
        <v>205.2</v>
      </c>
      <c r="Q7">
        <f>'nm to eV'!$G$14/P7</f>
        <v>6.0420926131563837</v>
      </c>
      <c r="R7">
        <v>12970.631095250499</v>
      </c>
      <c r="S7">
        <f t="shared" si="1"/>
        <v>0.92303463428292953</v>
      </c>
    </row>
    <row r="8" spans="3:19">
      <c r="C8" s="1">
        <v>2.99674892534909</v>
      </c>
      <c r="D8" s="1">
        <v>-1.2130972724212401E-3</v>
      </c>
      <c r="E8" s="1"/>
      <c r="F8" s="1">
        <f t="shared" ref="F8:F71" si="2">D8/$G$3</f>
        <v>-2.2358497917250287E-3</v>
      </c>
      <c r="G8" s="1">
        <v>3.7584661630029998</v>
      </c>
      <c r="H8" s="2">
        <v>1.9804505400825E-5</v>
      </c>
      <c r="I8" s="2">
        <f>H8/$G$3</f>
        <v>3.6501524059379695E-5</v>
      </c>
      <c r="K8">
        <v>2.8038449785627302</v>
      </c>
      <c r="L8">
        <v>-1.4587477503080699E-4</v>
      </c>
      <c r="M8">
        <f t="shared" si="0"/>
        <v>-5.7437163268705461E-4</v>
      </c>
      <c r="P8">
        <v>206</v>
      </c>
      <c r="Q8">
        <f>'nm to eV'!$G$14/P8</f>
        <v>6.0186281758237374</v>
      </c>
      <c r="R8">
        <v>12417.116259738499</v>
      </c>
      <c r="S8">
        <f t="shared" si="1"/>
        <v>0.88364461848376941</v>
      </c>
    </row>
    <row r="9" spans="3:19">
      <c r="C9" s="1">
        <v>3.0326103072986199</v>
      </c>
      <c r="D9" s="1">
        <v>-1.0851641747992001E-3</v>
      </c>
      <c r="E9" s="1"/>
      <c r="F9" s="1">
        <f t="shared" si="2"/>
        <v>-2.0000573320634336E-3</v>
      </c>
      <c r="G9" s="36">
        <f>G8+0.0002</f>
        <v>3.7586661630029998</v>
      </c>
      <c r="I9" s="2">
        <f t="shared" ref="I9:I36" si="3">H9/$G$3</f>
        <v>0</v>
      </c>
      <c r="K9">
        <v>2.8526761721637999</v>
      </c>
      <c r="L9">
        <v>-1.4587477503080699E-4</v>
      </c>
      <c r="M9">
        <f t="shared" si="0"/>
        <v>-5.7437163268705461E-4</v>
      </c>
      <c r="P9">
        <v>206.8</v>
      </c>
      <c r="Q9">
        <f>'nm to eV'!$G$14/P9</f>
        <v>5.9953452815265464</v>
      </c>
      <c r="R9">
        <v>11865.384004945799</v>
      </c>
      <c r="S9">
        <f t="shared" si="1"/>
        <v>0.84438145724783265</v>
      </c>
    </row>
    <row r="10" spans="3:19">
      <c r="C10" s="1">
        <v>3.0684725726530901</v>
      </c>
      <c r="D10" s="1">
        <v>-1.0851641747992001E-3</v>
      </c>
      <c r="E10" s="1"/>
      <c r="F10" s="1">
        <f t="shared" si="2"/>
        <v>-2.0000573320634336E-3</v>
      </c>
      <c r="G10" s="36">
        <f>G11-0.0002</f>
        <v>4.2711323946747992</v>
      </c>
      <c r="I10" s="2">
        <f t="shared" si="3"/>
        <v>0</v>
      </c>
      <c r="K10">
        <v>2.90150736576487</v>
      </c>
      <c r="L10">
        <v>-1.4587477503080699E-4</v>
      </c>
      <c r="M10">
        <f t="shared" si="0"/>
        <v>-5.7437163268705461E-4</v>
      </c>
      <c r="P10">
        <v>207.6</v>
      </c>
      <c r="Q10">
        <f>'nm to eV'!$G$14/P10</f>
        <v>5.972241831501397</v>
      </c>
      <c r="R10">
        <v>11322.4848533323</v>
      </c>
      <c r="S10">
        <f t="shared" si="1"/>
        <v>0.80574688995637878</v>
      </c>
    </row>
    <row r="11" spans="3:19">
      <c r="C11" s="1">
        <v>3.1043348380075702</v>
      </c>
      <c r="D11" s="1">
        <v>-1.0851641747992001E-3</v>
      </c>
      <c r="E11" s="1"/>
      <c r="F11" s="1">
        <f t="shared" si="2"/>
        <v>-2.0000573320634336E-3</v>
      </c>
      <c r="G11" s="1">
        <v>4.2713323946747996</v>
      </c>
      <c r="H11">
        <v>0.36469234000748002</v>
      </c>
      <c r="I11" s="2">
        <f t="shared" si="3"/>
        <v>0.67216150838586342</v>
      </c>
      <c r="K11">
        <v>2.9503385593659401</v>
      </c>
      <c r="L11">
        <v>-1.4587477503080699E-4</v>
      </c>
      <c r="M11">
        <f t="shared" si="0"/>
        <v>-5.7437163268705461E-4</v>
      </c>
      <c r="P11">
        <v>208.4</v>
      </c>
      <c r="Q11">
        <f>'nm to eV'!$G$14/P11</f>
        <v>5.9493157592115633</v>
      </c>
      <c r="R11">
        <v>10794.896812827101</v>
      </c>
      <c r="S11">
        <f t="shared" si="1"/>
        <v>0.76820191389132952</v>
      </c>
    </row>
    <row r="12" spans="3:19">
      <c r="C12" s="1">
        <v>3.1401971033620399</v>
      </c>
      <c r="D12" s="1">
        <v>-1.0851641747992001E-3</v>
      </c>
      <c r="E12" s="1"/>
      <c r="F12" s="1">
        <f t="shared" si="2"/>
        <v>-2.0000573320634336E-3</v>
      </c>
      <c r="G12" s="36">
        <f>G11+0.0002</f>
        <v>4.2715323946748001</v>
      </c>
      <c r="I12" s="2">
        <f t="shared" si="3"/>
        <v>0</v>
      </c>
      <c r="K12">
        <v>2.9991774939564602</v>
      </c>
      <c r="L12">
        <v>1.9771457111605799E-4</v>
      </c>
      <c r="M12">
        <f t="shared" si="0"/>
        <v>7.7848717157553906E-4</v>
      </c>
      <c r="P12">
        <v>209.2</v>
      </c>
      <c r="Q12">
        <f>'nm to eV'!$G$14/P12</f>
        <v>5.9265650297308321</v>
      </c>
      <c r="R12">
        <v>10288.5049283351</v>
      </c>
      <c r="S12">
        <f t="shared" si="1"/>
        <v>0.73216532905028242</v>
      </c>
    </row>
    <row r="13" spans="3:19">
      <c r="C13" s="1">
        <v>3.1760593687165102</v>
      </c>
      <c r="D13" s="1">
        <v>-1.0851641747992001E-3</v>
      </c>
      <c r="E13" s="1"/>
      <c r="F13" s="1">
        <f t="shared" si="2"/>
        <v>-2.0000573320634336E-3</v>
      </c>
      <c r="G13" s="36">
        <f>G14-0.0002</f>
        <v>4.4340841088102998</v>
      </c>
      <c r="I13" s="2">
        <f t="shared" si="3"/>
        <v>0</v>
      </c>
      <c r="K13">
        <v>3.0480200410087299</v>
      </c>
      <c r="L13">
        <v>7.0164561213153999E-4</v>
      </c>
      <c r="M13">
        <f t="shared" si="0"/>
        <v>2.7626800844943247E-3</v>
      </c>
      <c r="P13">
        <v>210</v>
      </c>
      <c r="Q13">
        <f>'nm to eV'!$G$14/P13</f>
        <v>5.9039876391413806</v>
      </c>
      <c r="R13">
        <v>9808.5907820473003</v>
      </c>
      <c r="S13">
        <f t="shared" si="1"/>
        <v>0.69801299095254954</v>
      </c>
    </row>
    <row r="14" spans="3:19">
      <c r="C14" s="1">
        <v>3.21192111875144</v>
      </c>
      <c r="D14" s="1">
        <v>-1.01053653451954E-3</v>
      </c>
      <c r="E14" s="1"/>
      <c r="F14" s="1">
        <f t="shared" si="2"/>
        <v>-1.8625117305939181E-3</v>
      </c>
      <c r="G14" s="1">
        <v>4.4342841088103002</v>
      </c>
      <c r="H14">
        <v>2.1528356266483999E-3</v>
      </c>
      <c r="I14" s="2">
        <f t="shared" si="3"/>
        <v>3.9678739676438897E-3</v>
      </c>
      <c r="K14">
        <v>3.0968754897100799</v>
      </c>
      <c r="L14">
        <v>1.7782255633918499E-3</v>
      </c>
      <c r="M14">
        <f t="shared" si="0"/>
        <v>7.0016376711843084E-3</v>
      </c>
      <c r="P14">
        <v>210.8</v>
      </c>
      <c r="Q14">
        <f>'nm to eV'!$G$14/P14</f>
        <v>5.8815816139453974</v>
      </c>
      <c r="R14">
        <v>9359.8292139165005</v>
      </c>
      <c r="S14">
        <f t="shared" si="1"/>
        <v>0.66607757725694883</v>
      </c>
    </row>
    <row r="15" spans="3:19">
      <c r="C15" s="1">
        <v>3.2477828687863601</v>
      </c>
      <c r="D15" s="1">
        <v>-9.3590889424011105E-4</v>
      </c>
      <c r="E15" s="1"/>
      <c r="F15" s="1">
        <f t="shared" si="2"/>
        <v>-1.7249661291248283E-3</v>
      </c>
      <c r="G15" s="36">
        <f>G14+0.0002</f>
        <v>4.4344841088103006</v>
      </c>
      <c r="I15" s="2">
        <f t="shared" si="3"/>
        <v>0</v>
      </c>
      <c r="K15">
        <v>3.1457459043243801</v>
      </c>
      <c r="L15">
        <v>3.51907825053604E-3</v>
      </c>
      <c r="M15">
        <f t="shared" si="0"/>
        <v>1.3856122279448409E-2</v>
      </c>
      <c r="P15">
        <v>211.6</v>
      </c>
      <c r="Q15">
        <f>'nm to eV'!$G$14/P15</f>
        <v>5.8593450104900278</v>
      </c>
      <c r="R15">
        <v>8946.2899318510008</v>
      </c>
      <c r="S15">
        <f t="shared" si="1"/>
        <v>0.63664870234871662</v>
      </c>
    </row>
    <row r="16" spans="3:19">
      <c r="C16" s="1">
        <v>3.28364152690399</v>
      </c>
      <c r="D16" s="1">
        <v>-4.1351541228340499E-4</v>
      </c>
      <c r="E16" s="1"/>
      <c r="F16" s="1">
        <f t="shared" si="2"/>
        <v>-7.6214691883990445E-4</v>
      </c>
      <c r="G16" s="36">
        <f>G17-0.0002</f>
        <v>4.4940010831010992</v>
      </c>
      <c r="I16" s="2">
        <f t="shared" si="3"/>
        <v>0</v>
      </c>
      <c r="K16">
        <v>3.1946431543687801</v>
      </c>
      <c r="L16">
        <v>6.4510406709895598E-3</v>
      </c>
      <c r="M16">
        <f t="shared" si="0"/>
        <v>2.5400517409156945E-2</v>
      </c>
      <c r="P16">
        <v>212.4</v>
      </c>
      <c r="Q16">
        <f>'nm to eV'!$G$14/P16</f>
        <v>5.8372759144053195</v>
      </c>
      <c r="R16">
        <v>8571.4421224475009</v>
      </c>
      <c r="S16">
        <f t="shared" si="1"/>
        <v>0.6099732454550878</v>
      </c>
    </row>
    <row r="17" spans="3:19">
      <c r="C17" s="1">
        <v>3.31950276161936</v>
      </c>
      <c r="D17" s="1">
        <v>-2.6426013172431401E-4</v>
      </c>
      <c r="E17" s="1"/>
      <c r="F17" s="1">
        <f t="shared" si="2"/>
        <v>-4.8705571590129557E-4</v>
      </c>
      <c r="G17" s="1">
        <v>4.4942010831010997</v>
      </c>
      <c r="H17">
        <v>4.5893372661459E-2</v>
      </c>
      <c r="I17" s="2">
        <f t="shared" si="3"/>
        <v>8.4585704740626377E-2</v>
      </c>
      <c r="K17">
        <v>3.2435811736242899</v>
      </c>
      <c r="L17">
        <v>1.11925736478166E-2</v>
      </c>
      <c r="M17">
        <f t="shared" si="0"/>
        <v>4.4069968907981934E-2</v>
      </c>
      <c r="P17">
        <v>213.2</v>
      </c>
      <c r="Q17">
        <f>'nm to eV'!$G$14/P17</f>
        <v>5.8153724400548308</v>
      </c>
      <c r="R17">
        <v>8238.1606312818003</v>
      </c>
      <c r="S17">
        <f t="shared" si="1"/>
        <v>0.58625579045599774</v>
      </c>
    </row>
    <row r="18" spans="3:19">
      <c r="C18" s="1">
        <v>3.3553653214421502</v>
      </c>
      <c r="D18" s="1">
        <v>-3.0690449759829199E-4</v>
      </c>
      <c r="E18" s="1"/>
      <c r="F18" s="1">
        <f t="shared" si="2"/>
        <v>-5.6565320245509528E-4</v>
      </c>
      <c r="G18" s="36">
        <f>G17+0.0002</f>
        <v>4.4944010831011001</v>
      </c>
      <c r="I18" s="2">
        <f t="shared" si="3"/>
        <v>0</v>
      </c>
      <c r="K18">
        <v>3.28588555196812</v>
      </c>
      <c r="L18">
        <v>1.70507719996211E-2</v>
      </c>
      <c r="M18">
        <f t="shared" si="0"/>
        <v>6.7136211520660932E-2</v>
      </c>
      <c r="P18">
        <v>214</v>
      </c>
      <c r="Q18">
        <f>'nm to eV'!$G$14/P18</f>
        <v>5.7936327299985511</v>
      </c>
      <c r="R18">
        <v>7948.7327363449003</v>
      </c>
      <c r="S18">
        <f t="shared" si="1"/>
        <v>0.56565910790504736</v>
      </c>
    </row>
    <row r="19" spans="3:19">
      <c r="C19" s="1">
        <v>3.3912281757332501</v>
      </c>
      <c r="D19" s="1">
        <v>-3.92193229346471E-4</v>
      </c>
      <c r="E19" s="1"/>
      <c r="F19" s="1">
        <f t="shared" si="2"/>
        <v>-7.2284817556310594E-4</v>
      </c>
      <c r="G19" s="36">
        <f>G20-0.0002</f>
        <v>5.1331632389779998</v>
      </c>
      <c r="I19" s="2">
        <f t="shared" si="3"/>
        <v>0</v>
      </c>
      <c r="K19">
        <v>3.3170881472825098</v>
      </c>
      <c r="L19">
        <v>2.2740993337753802E-2</v>
      </c>
      <c r="M19">
        <f t="shared" si="0"/>
        <v>8.9541056495700461E-2</v>
      </c>
      <c r="P19">
        <v>214.8</v>
      </c>
      <c r="Q19">
        <f>'nm to eV'!$G$14/P19</f>
        <v>5.7720549544678299</v>
      </c>
      <c r="R19">
        <v>7704.8649727162001</v>
      </c>
      <c r="S19">
        <f t="shared" si="1"/>
        <v>0.5483046406966755</v>
      </c>
    </row>
    <row r="20" spans="3:19">
      <c r="C20" s="1">
        <v>3.4270878644899798</v>
      </c>
      <c r="D20" s="1">
        <v>-1.9055027948633401E-5</v>
      </c>
      <c r="E20" s="1"/>
      <c r="F20" s="1">
        <f t="shared" si="2"/>
        <v>-3.5120168216380728E-5</v>
      </c>
      <c r="G20" s="1">
        <v>5.1333632389780002</v>
      </c>
      <c r="H20">
        <v>2.1574645667689998E-3</v>
      </c>
      <c r="I20" s="2">
        <f t="shared" si="3"/>
        <v>3.9764055298193565E-3</v>
      </c>
      <c r="K20">
        <v>3.34163071351227</v>
      </c>
      <c r="L20">
        <v>2.8376622146443101E-2</v>
      </c>
      <c r="M20">
        <f t="shared" si="0"/>
        <v>0.11173094723850688</v>
      </c>
      <c r="P20">
        <v>215.6</v>
      </c>
      <c r="Q20">
        <f>'nm to eV'!$G$14/P20</f>
        <v>5.7506373108519941</v>
      </c>
      <c r="R20">
        <v>7507.6898673420001</v>
      </c>
      <c r="S20">
        <f t="shared" si="1"/>
        <v>0.53427298333611606</v>
      </c>
    </row>
    <row r="21" spans="3:19">
      <c r="C21" s="1">
        <v>3.4629454919685001</v>
      </c>
      <c r="D21" s="1">
        <v>6.5259373456716396E-4</v>
      </c>
      <c r="E21" s="1"/>
      <c r="F21" s="1">
        <f t="shared" si="2"/>
        <v>1.2027902450071528E-3</v>
      </c>
      <c r="G21" s="36">
        <f>G20+0.0002</f>
        <v>5.1335632389780006</v>
      </c>
      <c r="I21" s="2">
        <f t="shared" si="3"/>
        <v>0</v>
      </c>
      <c r="K21">
        <v>3.36172376760558</v>
      </c>
      <c r="L21">
        <v>3.35545135928767E-2</v>
      </c>
      <c r="M21">
        <f t="shared" si="0"/>
        <v>0.13211852941874552</v>
      </c>
      <c r="P21">
        <v>216.4</v>
      </c>
      <c r="Q21">
        <f>'nm to eV'!$G$14/P21</f>
        <v>5.7293780231963485</v>
      </c>
      <c r="R21">
        <v>7357.7727980685004</v>
      </c>
      <c r="S21">
        <f t="shared" si="1"/>
        <v>0.5236043700517321</v>
      </c>
    </row>
    <row r="22" spans="3:19">
      <c r="C22" s="1">
        <v>3.4987934019926601</v>
      </c>
      <c r="D22" s="1">
        <v>2.73150657092546E-3</v>
      </c>
      <c r="E22" s="1"/>
      <c r="F22" s="1">
        <f t="shared" si="2"/>
        <v>5.0344177145083364E-3</v>
      </c>
      <c r="G22" s="36">
        <f>G23-0.0002</f>
        <v>5.3092633454838998</v>
      </c>
      <c r="I22" s="2">
        <f t="shared" si="3"/>
        <v>0</v>
      </c>
      <c r="K22">
        <v>3.3795997765162702</v>
      </c>
      <c r="L22">
        <v>3.8845789523538898E-2</v>
      </c>
      <c r="M22">
        <f t="shared" si="0"/>
        <v>0.15295255500439134</v>
      </c>
      <c r="P22">
        <v>217.2</v>
      </c>
      <c r="Q22">
        <f>'nm to eV'!$G$14/P22</f>
        <v>5.7082753417112801</v>
      </c>
      <c r="R22">
        <v>7255.1194904921003</v>
      </c>
      <c r="S22">
        <f t="shared" si="1"/>
        <v>0.51629920829661813</v>
      </c>
    </row>
    <row r="23" spans="3:19">
      <c r="C23" s="1">
        <v>3.53463498094805</v>
      </c>
      <c r="D23" s="1">
        <v>5.7272732735751397E-3</v>
      </c>
      <c r="E23" s="1"/>
      <c r="F23" s="1">
        <f t="shared" si="2"/>
        <v>1.0555891144917794E-2</v>
      </c>
      <c r="G23" s="1">
        <v>5.3094633454839002</v>
      </c>
      <c r="H23">
        <v>0.23201634685408001</v>
      </c>
      <c r="I23" s="2">
        <f t="shared" si="3"/>
        <v>0.42762745625097981</v>
      </c>
      <c r="K23">
        <v>3.39748713887816</v>
      </c>
      <c r="L23">
        <v>4.4640996495216398E-2</v>
      </c>
      <c r="M23">
        <f t="shared" si="0"/>
        <v>0.17577077350295522</v>
      </c>
      <c r="P23">
        <v>218</v>
      </c>
      <c r="Q23">
        <f>'nm to eV'!$G$14/P23</f>
        <v>5.6873275422921559</v>
      </c>
      <c r="R23">
        <v>7199.1849007680003</v>
      </c>
      <c r="S23">
        <f t="shared" si="1"/>
        <v>0.51231871087975334</v>
      </c>
    </row>
    <row r="24" spans="3:19">
      <c r="C24" s="1">
        <v>3.57047979905491</v>
      </c>
      <c r="D24" s="1">
        <v>8.2539519516108203E-3</v>
      </c>
      <c r="E24" s="1"/>
      <c r="F24" s="1">
        <f t="shared" si="2"/>
        <v>1.5212792223235011E-2</v>
      </c>
      <c r="G24" s="36">
        <f>G23+0.0002</f>
        <v>5.3096633454839006</v>
      </c>
      <c r="I24" s="2">
        <f t="shared" si="3"/>
        <v>0</v>
      </c>
      <c r="K24">
        <v>3.4153844355098499</v>
      </c>
      <c r="L24">
        <v>5.08771431277825E-2</v>
      </c>
      <c r="M24">
        <f t="shared" si="0"/>
        <v>0.20032516080032328</v>
      </c>
      <c r="P24">
        <v>218.8</v>
      </c>
      <c r="Q24">
        <f>'nm to eV'!$G$14/P24</f>
        <v>5.6665329260497712</v>
      </c>
      <c r="R24">
        <v>7188.8843950312003</v>
      </c>
      <c r="S24">
        <f t="shared" si="1"/>
        <v>0.51158569153197642</v>
      </c>
    </row>
    <row r="25" spans="3:19">
      <c r="C25" s="1">
        <v>3.60631754992222</v>
      </c>
      <c r="D25" s="1">
        <v>1.18040954106228E-2</v>
      </c>
      <c r="E25" s="1"/>
      <c r="F25" s="1">
        <f t="shared" si="2"/>
        <v>2.1756032978844948E-2</v>
      </c>
      <c r="G25" s="36">
        <f>G26-0.0002</f>
        <v>5.5363789040443994</v>
      </c>
      <c r="I25" s="2">
        <f t="shared" si="3"/>
        <v>0</v>
      </c>
      <c r="K25">
        <v>3.4310626054928601</v>
      </c>
      <c r="L25">
        <v>5.7134286887057503E-2</v>
      </c>
      <c r="M25">
        <f t="shared" si="0"/>
        <v>0.224962222802396</v>
      </c>
      <c r="P25">
        <v>219.6</v>
      </c>
      <c r="Q25">
        <f>'nm to eV'!$G$14/P25</f>
        <v>5.6458898188510469</v>
      </c>
      <c r="R25">
        <v>7222.6082215858996</v>
      </c>
      <c r="S25">
        <f t="shared" si="1"/>
        <v>0.51398559479666306</v>
      </c>
    </row>
    <row r="26" spans="3:19">
      <c r="C26" s="1">
        <v>3.6421455833351599</v>
      </c>
      <c r="D26" s="1">
        <v>1.6761502943477401E-2</v>
      </c>
      <c r="E26" s="1"/>
      <c r="F26" s="1">
        <f t="shared" si="2"/>
        <v>3.0892990790732759E-2</v>
      </c>
      <c r="G26" s="1">
        <v>5.5365789040443998</v>
      </c>
      <c r="H26">
        <v>3.5890961275873998E-3</v>
      </c>
      <c r="I26" s="2">
        <f t="shared" si="3"/>
        <v>6.6150341046689589E-3</v>
      </c>
      <c r="K26">
        <v>3.4445031994690098</v>
      </c>
      <c r="L26">
        <v>6.2593539831391501E-2</v>
      </c>
      <c r="M26">
        <f t="shared" si="0"/>
        <v>0.24645764602568129</v>
      </c>
      <c r="P26">
        <v>220.4</v>
      </c>
      <c r="Q26">
        <f>'nm to eV'!$G$14/P26</f>
        <v>5.6253965708697367</v>
      </c>
      <c r="R26">
        <v>7298.2402784319002</v>
      </c>
      <c r="S26">
        <f t="shared" si="1"/>
        <v>0.51936783159133038</v>
      </c>
    </row>
    <row r="27" spans="3:19">
      <c r="C27" s="1">
        <v>3.6779610282276698</v>
      </c>
      <c r="D27" s="1">
        <v>2.3541957117446301E-2</v>
      </c>
      <c r="E27" s="1"/>
      <c r="F27" s="1">
        <f t="shared" si="2"/>
        <v>4.3389991152798721E-2</v>
      </c>
      <c r="G27" s="36">
        <f>G26+0.0002</f>
        <v>5.5367789040444002</v>
      </c>
      <c r="I27" s="2">
        <f t="shared" si="3"/>
        <v>0</v>
      </c>
      <c r="K27">
        <v>3.4579551468963499</v>
      </c>
      <c r="L27">
        <v>6.85567238167408E-2</v>
      </c>
      <c r="M27">
        <f t="shared" si="0"/>
        <v>0.26993726216188468</v>
      </c>
      <c r="P27">
        <v>221.2</v>
      </c>
      <c r="Q27">
        <f>'nm to eV'!$G$14/P27</f>
        <v>5.605051556146881</v>
      </c>
      <c r="R27">
        <v>7413.1821073415003</v>
      </c>
      <c r="S27">
        <f t="shared" si="1"/>
        <v>0.52754748670851537</v>
      </c>
    </row>
    <row r="28" spans="3:19">
      <c r="C28" s="1">
        <v>3.70888257537562</v>
      </c>
      <c r="D28" s="1">
        <v>3.0842139500504798E-2</v>
      </c>
      <c r="E28" s="1"/>
      <c r="F28" s="1">
        <f t="shared" si="2"/>
        <v>5.6844898382240015E-2</v>
      </c>
      <c r="G28" s="36">
        <f>G29-0.0002</f>
        <v>5.7106482808278995</v>
      </c>
      <c r="I28" s="2">
        <f t="shared" si="3"/>
        <v>0</v>
      </c>
      <c r="K28">
        <v>3.4714127710492901</v>
      </c>
      <c r="L28">
        <v>7.4771873322597895E-2</v>
      </c>
      <c r="M28">
        <f t="shared" si="0"/>
        <v>0.29440897475454769</v>
      </c>
      <c r="P28">
        <v>222</v>
      </c>
      <c r="Q28">
        <f>'nm to eV'!$G$14/P28</f>
        <v>5.5848531721607655</v>
      </c>
      <c r="R28">
        <v>7564.3829015642996</v>
      </c>
      <c r="S28">
        <f t="shared" si="1"/>
        <v>0.53830745426705884</v>
      </c>
    </row>
    <row r="29" spans="3:19">
      <c r="C29" s="1">
        <v>3.7332845782708</v>
      </c>
      <c r="D29" s="1">
        <v>3.8016673305541697E-2</v>
      </c>
      <c r="E29" s="1"/>
      <c r="F29" s="1">
        <f t="shared" si="2"/>
        <v>7.0068223731656623E-2</v>
      </c>
      <c r="G29" s="1">
        <v>5.7108482808279</v>
      </c>
      <c r="H29">
        <v>7.8249805458729005E-2</v>
      </c>
      <c r="I29" s="2">
        <f t="shared" si="3"/>
        <v>0.14422158487606535</v>
      </c>
      <c r="K29">
        <v>3.4848741796859599</v>
      </c>
      <c r="L29">
        <v>8.1154999842126804E-2</v>
      </c>
      <c r="M29">
        <f t="shared" si="0"/>
        <v>0.31954208498485021</v>
      </c>
      <c r="P29">
        <v>222.8</v>
      </c>
      <c r="Q29">
        <f>'nm to eV'!$G$14/P29</f>
        <v>5.564799839406148</v>
      </c>
      <c r="R29">
        <v>7748.3761059950002</v>
      </c>
      <c r="S29">
        <f t="shared" si="1"/>
        <v>0.55140104230568743</v>
      </c>
    </row>
    <row r="30" spans="3:19">
      <c r="C30" s="1">
        <v>3.75605153270515</v>
      </c>
      <c r="D30" s="1">
        <v>4.5907404005302001E-2</v>
      </c>
      <c r="E30" s="1"/>
      <c r="F30" s="1">
        <f t="shared" si="2"/>
        <v>8.4611565797214516E-2</v>
      </c>
      <c r="G30" s="36">
        <f>G29+0.0002</f>
        <v>5.7110482808279004</v>
      </c>
      <c r="I30" s="2">
        <f t="shared" si="3"/>
        <v>0</v>
      </c>
      <c r="K30">
        <v>3.4983469417738302</v>
      </c>
      <c r="L30">
        <v>8.8042057402671195E-2</v>
      </c>
      <c r="M30">
        <f t="shared" si="0"/>
        <v>0.34665938812807151</v>
      </c>
      <c r="P30">
        <v>223.6</v>
      </c>
      <c r="Q30">
        <f>'nm to eV'!$G$14/P30</f>
        <v>5.5448900009825133</v>
      </c>
      <c r="R30">
        <v>7961.3229283686996</v>
      </c>
      <c r="S30">
        <f t="shared" si="1"/>
        <v>0.56655506918903564</v>
      </c>
    </row>
    <row r="31" spans="3:19">
      <c r="C31" s="1">
        <v>3.7771835254416501</v>
      </c>
      <c r="D31" s="1">
        <v>5.4501766741983503E-2</v>
      </c>
      <c r="E31" s="1"/>
      <c r="F31" s="1">
        <f t="shared" si="2"/>
        <v>0.10045176639091113</v>
      </c>
      <c r="G31" s="36">
        <f>G32-0.0002</f>
        <v>5.9414043813041992</v>
      </c>
      <c r="I31" s="2">
        <f t="shared" si="3"/>
        <v>0</v>
      </c>
      <c r="K31">
        <v>3.5118253805872999</v>
      </c>
      <c r="L31">
        <v>9.5181080483723299E-2</v>
      </c>
      <c r="M31">
        <f t="shared" si="0"/>
        <v>0.37476878772775213</v>
      </c>
      <c r="P31">
        <v>224.4</v>
      </c>
      <c r="Q31">
        <f>'nm to eV'!$G$14/P31</f>
        <v>5.5251221221911315</v>
      </c>
      <c r="R31">
        <v>8199.0627826184991</v>
      </c>
      <c r="S31">
        <f t="shared" si="1"/>
        <v>0.58347345333013534</v>
      </c>
    </row>
    <row r="32" spans="3:19">
      <c r="C32" s="1">
        <v>3.8648823364539702</v>
      </c>
      <c r="D32" s="1">
        <v>0.10182102122494099</v>
      </c>
      <c r="E32" s="1"/>
      <c r="F32" s="1">
        <f t="shared" si="2"/>
        <v>0.18766550240825353</v>
      </c>
      <c r="G32" s="1">
        <v>5.9416043813041997</v>
      </c>
      <c r="H32">
        <v>5.9566391552039001E-2</v>
      </c>
      <c r="I32" s="2">
        <f t="shared" si="3"/>
        <v>0.10978633550104257</v>
      </c>
      <c r="K32">
        <v>3.5253113883682401</v>
      </c>
      <c r="L32">
        <v>0.102656057592118</v>
      </c>
      <c r="M32">
        <f t="shared" si="0"/>
        <v>0.40420098260270776</v>
      </c>
      <c r="P32">
        <v>225.2</v>
      </c>
      <c r="Q32">
        <f>'nm to eV'!$G$14/P32</f>
        <v>5.5054946901407193</v>
      </c>
      <c r="R32">
        <v>8457.1703677739006</v>
      </c>
      <c r="S32">
        <f t="shared" si="1"/>
        <v>0.60184127512076546</v>
      </c>
    </row>
    <row r="33" spans="3:19">
      <c r="C33" s="1">
        <v>3.8778612114476201</v>
      </c>
      <c r="D33" s="1">
        <v>0.110792329695687</v>
      </c>
      <c r="E33" s="1"/>
      <c r="F33" s="1">
        <f t="shared" si="2"/>
        <v>0.20420044864202369</v>
      </c>
      <c r="G33" s="36">
        <f>G32+0.0002</f>
        <v>5.9418043813042001</v>
      </c>
      <c r="I33" s="2">
        <f t="shared" si="3"/>
        <v>0</v>
      </c>
      <c r="K33">
        <v>3.53879928839104</v>
      </c>
      <c r="L33">
        <v>0.11021502320734999</v>
      </c>
      <c r="M33">
        <f t="shared" si="0"/>
        <v>0.43396387629648864</v>
      </c>
      <c r="P33">
        <v>226</v>
      </c>
      <c r="Q33">
        <f>'nm to eV'!$G$14/P33</f>
        <v>5.4860062133614598</v>
      </c>
      <c r="R33">
        <v>8731.0187654996007</v>
      </c>
      <c r="S33">
        <f t="shared" si="1"/>
        <v>0.62132926716891379</v>
      </c>
    </row>
    <row r="34" spans="3:19">
      <c r="C34" s="1">
        <v>3.8908382644185799</v>
      </c>
      <c r="D34" s="1">
        <v>0.120027500180279</v>
      </c>
      <c r="E34" s="1"/>
      <c r="F34" s="1">
        <f t="shared" si="2"/>
        <v>0.22122171682384689</v>
      </c>
      <c r="G34" s="36">
        <f>G35-0.0002</f>
        <v>5.9978863543548995</v>
      </c>
      <c r="I34" s="2">
        <f t="shared" si="3"/>
        <v>0</v>
      </c>
      <c r="K34">
        <v>3.5522871884138398</v>
      </c>
      <c r="L34">
        <v>0.117773988822582</v>
      </c>
      <c r="M34">
        <f t="shared" si="0"/>
        <v>0.46372676999026952</v>
      </c>
      <c r="P34">
        <v>226.8</v>
      </c>
      <c r="Q34">
        <f>'nm to eV'!$G$14/P34</f>
        <v>5.4666552214272039</v>
      </c>
      <c r="R34">
        <v>9015.8476342616996</v>
      </c>
      <c r="S34">
        <f t="shared" si="1"/>
        <v>0.64159866722974157</v>
      </c>
    </row>
    <row r="35" spans="3:19">
      <c r="C35" s="1">
        <v>3.9021920976157198</v>
      </c>
      <c r="D35" s="1">
        <v>0.12826585861256601</v>
      </c>
      <c r="E35" s="1"/>
      <c r="F35" s="1">
        <f t="shared" si="2"/>
        <v>0.23640576875747363</v>
      </c>
      <c r="G35" s="1">
        <v>5.9980863543548999</v>
      </c>
      <c r="H35">
        <v>0.18310247280332001</v>
      </c>
      <c r="I35" s="2">
        <f t="shared" si="3"/>
        <v>0.33747468977861395</v>
      </c>
      <c r="K35">
        <v>3.5657864418878402</v>
      </c>
      <c r="L35">
        <v>0.12583688547882901</v>
      </c>
      <c r="M35">
        <f t="shared" si="0"/>
        <v>0.49547385659696735</v>
      </c>
      <c r="P35">
        <v>227.6</v>
      </c>
      <c r="Q35">
        <f>'nm to eV'!$G$14/P35</f>
        <v>5.4474402645856328</v>
      </c>
      <c r="R35">
        <v>9306.8353046584998</v>
      </c>
      <c r="S35">
        <f t="shared" si="1"/>
        <v>0.66230634875681105</v>
      </c>
    </row>
    <row r="36" spans="3:19">
      <c r="C36" s="1">
        <v>3.91191926944063</v>
      </c>
      <c r="D36" s="1">
        <v>0.13600581101870099</v>
      </c>
      <c r="E36" s="1"/>
      <c r="F36" s="1">
        <f t="shared" si="2"/>
        <v>0.25067121256700298</v>
      </c>
      <c r="G36" s="36">
        <f>G35+0.0002</f>
        <v>5.9982863543549003</v>
      </c>
      <c r="I36" s="2">
        <f t="shared" si="3"/>
        <v>0</v>
      </c>
      <c r="K36">
        <v>3.5770348736619102</v>
      </c>
      <c r="L36">
        <v>0.132513971772283</v>
      </c>
      <c r="M36">
        <f t="shared" si="0"/>
        <v>0.52176441269313667</v>
      </c>
      <c r="P36">
        <v>228.4</v>
      </c>
      <c r="Q36">
        <f>'nm to eV'!$G$14/P36</f>
        <v>5.4283599133961902</v>
      </c>
      <c r="R36">
        <v>9599.1733530637994</v>
      </c>
      <c r="S36">
        <f t="shared" si="1"/>
        <v>0.68311012781853908</v>
      </c>
    </row>
    <row r="37" spans="3:19">
      <c r="C37" s="1">
        <v>3.9216464412655401</v>
      </c>
      <c r="D37" s="1">
        <v>0.143745763424835</v>
      </c>
      <c r="E37" s="1"/>
      <c r="F37" s="1">
        <f t="shared" si="2"/>
        <v>0.26493665637653052</v>
      </c>
      <c r="G37" s="36"/>
      <c r="I37" s="2"/>
      <c r="K37">
        <v>3.58603248373604</v>
      </c>
      <c r="L37">
        <v>0.137805247702945</v>
      </c>
      <c r="M37">
        <f t="shared" si="0"/>
        <v>0.54259843827878174</v>
      </c>
      <c r="P37">
        <v>229.2</v>
      </c>
      <c r="Q37">
        <f>'nm to eV'!$G$14/P37</f>
        <v>5.4094127583756109</v>
      </c>
      <c r="R37">
        <v>9888.1420608412991</v>
      </c>
      <c r="S37">
        <f t="shared" si="1"/>
        <v>0.7036741330349302</v>
      </c>
    </row>
    <row r="38" spans="3:19">
      <c r="C38" s="1">
        <v>3.9313711837268599</v>
      </c>
      <c r="D38" s="1">
        <v>0.15183753184943</v>
      </c>
      <c r="E38" s="1"/>
      <c r="F38" s="1">
        <f t="shared" si="2"/>
        <v>0.27985052945012817</v>
      </c>
      <c r="G38" s="1"/>
      <c r="I38" s="2"/>
      <c r="K38">
        <v>3.5950357705357701</v>
      </c>
      <c r="L38">
        <v>0.14334848915411499</v>
      </c>
      <c r="M38">
        <f t="shared" si="0"/>
        <v>0.56442456032088717</v>
      </c>
      <c r="P38">
        <v>230</v>
      </c>
      <c r="Q38">
        <f>'nm to eV'!$G$14/P38</f>
        <v>5.3905974096508258</v>
      </c>
      <c r="R38">
        <v>10169.185061997199</v>
      </c>
      <c r="S38">
        <f t="shared" si="1"/>
        <v>0.72367411776078538</v>
      </c>
    </row>
    <row r="39" spans="3:19">
      <c r="C39" s="1">
        <v>3.9410951164003101</v>
      </c>
      <c r="D39" s="1">
        <v>0.16004657228017799</v>
      </c>
      <c r="E39" s="1"/>
      <c r="F39" s="1">
        <f t="shared" si="2"/>
        <v>0.29498054561174797</v>
      </c>
      <c r="G39" s="36"/>
      <c r="I39" s="2"/>
      <c r="K39">
        <v>3.6040390573355001</v>
      </c>
      <c r="L39">
        <v>0.14889173060528499</v>
      </c>
      <c r="M39">
        <f t="shared" si="0"/>
        <v>0.5862506823629926</v>
      </c>
      <c r="P39">
        <v>230.8</v>
      </c>
      <c r="Q39">
        <f>'nm to eV'!$G$14/P39</f>
        <v>5.3719124966191067</v>
      </c>
      <c r="R39">
        <v>10437.9814474342</v>
      </c>
      <c r="S39">
        <f t="shared" si="1"/>
        <v>0.74280259127193682</v>
      </c>
    </row>
    <row r="40" spans="3:19">
      <c r="C40" s="1">
        <v>3.9508174294980298</v>
      </c>
      <c r="D40" s="1">
        <v>0.168490156723234</v>
      </c>
      <c r="E40" s="1"/>
      <c r="F40" s="1">
        <f t="shared" si="2"/>
        <v>0.31054284794941578</v>
      </c>
      <c r="G40" s="36"/>
      <c r="I40" s="2"/>
      <c r="K40">
        <v>3.61303950577244</v>
      </c>
      <c r="L40">
        <v>0.15430898929620099</v>
      </c>
      <c r="M40">
        <f t="shared" si="0"/>
        <v>0.60758075617686791</v>
      </c>
      <c r="P40">
        <v>231.6</v>
      </c>
      <c r="Q40">
        <f>'nm to eV'!$G$14/P40</f>
        <v>5.353356667615242</v>
      </c>
      <c r="R40">
        <v>10690.513629319499</v>
      </c>
      <c r="S40">
        <f t="shared" si="1"/>
        <v>0.76077364822663818</v>
      </c>
    </row>
    <row r="41" spans="3:19">
      <c r="C41" s="1">
        <v>3.9605397425957598</v>
      </c>
      <c r="D41" s="1">
        <v>0.17693374116628999</v>
      </c>
      <c r="E41" s="1"/>
      <c r="F41" s="1">
        <f t="shared" si="2"/>
        <v>0.32610515028708348</v>
      </c>
      <c r="G41" s="1"/>
      <c r="I41" s="2"/>
      <c r="K41">
        <v>3.6220427925721701</v>
      </c>
      <c r="L41">
        <v>0.15985223074737101</v>
      </c>
      <c r="M41">
        <f t="shared" si="0"/>
        <v>0.62940687821897345</v>
      </c>
      <c r="P41">
        <v>232.4</v>
      </c>
      <c r="Q41">
        <f>'nm to eV'!$G$14/P41</f>
        <v>5.3349285895855845</v>
      </c>
      <c r="R41">
        <v>10923.1293712023</v>
      </c>
      <c r="S41">
        <f t="shared" si="1"/>
        <v>0.77732738294166415</v>
      </c>
    </row>
    <row r="42" spans="3:19">
      <c r="C42" s="1">
        <v>3.97026205569348</v>
      </c>
      <c r="D42" s="1">
        <v>0.185377325609345</v>
      </c>
      <c r="E42" s="1"/>
      <c r="F42" s="1">
        <f t="shared" si="2"/>
        <v>0.34166745262474946</v>
      </c>
      <c r="G42" s="36"/>
      <c r="I42" s="2"/>
      <c r="K42">
        <v>3.6310432410090998</v>
      </c>
      <c r="L42">
        <v>0.16526948943828701</v>
      </c>
      <c r="M42">
        <f t="shared" si="0"/>
        <v>0.65073695203284865</v>
      </c>
      <c r="P42">
        <v>233.2</v>
      </c>
      <c r="Q42">
        <f>'nm to eV'!$G$14/P42</f>
        <v>5.3166269477688246</v>
      </c>
      <c r="R42">
        <v>11132.5965518884</v>
      </c>
      <c r="S42">
        <f t="shared" si="1"/>
        <v>0.792233786577619</v>
      </c>
    </row>
    <row r="43" spans="3:19">
      <c r="C43" s="1">
        <v>3.9799795100640201</v>
      </c>
      <c r="D43" s="1">
        <v>0.19452454208932199</v>
      </c>
      <c r="E43" s="1"/>
      <c r="F43" s="1">
        <f t="shared" si="2"/>
        <v>0.35852661349055553</v>
      </c>
      <c r="G43" s="36"/>
      <c r="I43" s="2"/>
      <c r="K43">
        <v>3.6400408510832301</v>
      </c>
      <c r="L43">
        <v>0.17056076536894901</v>
      </c>
      <c r="M43">
        <f t="shared" si="0"/>
        <v>0.67157097761849371</v>
      </c>
      <c r="P43">
        <v>234</v>
      </c>
      <c r="Q43">
        <f>'nm to eV'!$G$14/P43</f>
        <v>5.2984504453832901</v>
      </c>
      <c r="R43">
        <v>11316.149444516401</v>
      </c>
      <c r="S43">
        <f t="shared" si="1"/>
        <v>0.80529604051686632</v>
      </c>
    </row>
    <row r="44" spans="3:19">
      <c r="C44" s="1">
        <v>3.98969939379815</v>
      </c>
      <c r="D44" s="1">
        <v>0.20331994255083799</v>
      </c>
      <c r="E44" s="1"/>
      <c r="F44" s="1">
        <f t="shared" si="2"/>
        <v>0.37473734509229156</v>
      </c>
      <c r="G44" s="1"/>
      <c r="I44" s="2"/>
      <c r="K44">
        <v>3.6512911750991699</v>
      </c>
      <c r="L44">
        <v>0.17732184016923999</v>
      </c>
      <c r="M44">
        <f t="shared" si="0"/>
        <v>0.69819223253348717</v>
      </c>
      <c r="P44">
        <v>234.8</v>
      </c>
      <c r="Q44">
        <f>'nm to eV'!$G$14/P44</f>
        <v>5.2803978033206551</v>
      </c>
      <c r="R44">
        <v>11471.5255455923</v>
      </c>
      <c r="S44">
        <f t="shared" si="1"/>
        <v>0.81635313724405767</v>
      </c>
    </row>
    <row r="45" spans="3:19">
      <c r="C45" s="1">
        <v>3.99941684816869</v>
      </c>
      <c r="D45" s="1">
        <v>0.21246715903081501</v>
      </c>
      <c r="E45" s="1"/>
      <c r="F45" s="1">
        <f t="shared" si="2"/>
        <v>0.3915965059580977</v>
      </c>
      <c r="G45" s="36"/>
      <c r="I45" s="2"/>
      <c r="K45">
        <v>3.6625320379057702</v>
      </c>
      <c r="L45">
        <v>0.18366297243535001</v>
      </c>
      <c r="M45">
        <f t="shared" si="0"/>
        <v>0.72315999335437608</v>
      </c>
      <c r="P45">
        <v>235.6</v>
      </c>
      <c r="Q45">
        <f>'nm to eV'!$G$14/P45</f>
        <v>5.2624677598458822</v>
      </c>
      <c r="R45">
        <v>11596.992269508401</v>
      </c>
      <c r="S45">
        <f t="shared" si="1"/>
        <v>0.82528178001973429</v>
      </c>
    </row>
    <row r="46" spans="3:19">
      <c r="C46" s="1">
        <v>4.0091351123271002</v>
      </c>
      <c r="D46" s="1">
        <v>0.221497103504639</v>
      </c>
      <c r="E46" s="1"/>
      <c r="F46" s="1">
        <f t="shared" si="2"/>
        <v>0.40823952373588168</v>
      </c>
      <c r="G46" s="36"/>
      <c r="I46" s="2"/>
      <c r="K46">
        <v>3.67378046967983</v>
      </c>
      <c r="L46">
        <v>0.19034005872880499</v>
      </c>
      <c r="M46">
        <f t="shared" si="0"/>
        <v>0.74945054945054945</v>
      </c>
      <c r="P46">
        <v>236.4</v>
      </c>
      <c r="Q46">
        <f>'nm to eV'!$G$14/P46</f>
        <v>5.244659070303257</v>
      </c>
      <c r="R46">
        <v>11691.363119367799</v>
      </c>
      <c r="S46">
        <f t="shared" si="1"/>
        <v>0.83199753365170948</v>
      </c>
    </row>
    <row r="47" spans="3:19">
      <c r="C47" s="1">
        <v>4.0188517569097701</v>
      </c>
      <c r="D47" s="1">
        <v>0.23076159199076901</v>
      </c>
      <c r="E47" s="1"/>
      <c r="F47" s="1">
        <f t="shared" si="2"/>
        <v>0.42531482768970996</v>
      </c>
      <c r="G47" s="1"/>
      <c r="I47" s="2"/>
      <c r="K47">
        <v>3.6872664774607702</v>
      </c>
      <c r="L47">
        <v>0.197815035837201</v>
      </c>
      <c r="M47">
        <f t="shared" si="0"/>
        <v>0.77888274432551019</v>
      </c>
      <c r="P47">
        <v>237.2</v>
      </c>
      <c r="Q47">
        <f>'nm to eV'!$G$14/P47</f>
        <v>5.2269705068283727</v>
      </c>
      <c r="R47">
        <v>11754.0032420516</v>
      </c>
      <c r="S47">
        <f t="shared" si="1"/>
        <v>0.83645521981272075</v>
      </c>
    </row>
    <row r="48" spans="3:19">
      <c r="C48" s="1">
        <v>4.0285675917045802</v>
      </c>
      <c r="D48" s="1">
        <v>0.24014335248305299</v>
      </c>
      <c r="E48" s="1"/>
      <c r="F48" s="1">
        <f t="shared" si="2"/>
        <v>0.44260627473156217</v>
      </c>
      <c r="G48" s="36"/>
      <c r="I48" s="2"/>
      <c r="K48">
        <v>3.7007373473067702</v>
      </c>
      <c r="L48">
        <v>0.20461810489090901</v>
      </c>
      <c r="M48">
        <f t="shared" si="0"/>
        <v>0.80566934864990991</v>
      </c>
      <c r="P48">
        <v>238</v>
      </c>
      <c r="Q48">
        <f>'nm to eV'!$G$14/P48</f>
        <v>5.2094008580659237</v>
      </c>
      <c r="R48">
        <v>11784.824562526301</v>
      </c>
      <c r="S48">
        <f t="shared" si="1"/>
        <v>0.83864857078104016</v>
      </c>
    </row>
    <row r="49" spans="3:19">
      <c r="C49" s="1">
        <v>4.0382850460751198</v>
      </c>
      <c r="D49" s="1">
        <v>0.24929056896303001</v>
      </c>
      <c r="E49" s="1"/>
      <c r="F49" s="1">
        <f t="shared" si="2"/>
        <v>0.45946543559736835</v>
      </c>
      <c r="G49" s="36"/>
      <c r="I49" s="2"/>
      <c r="K49">
        <v>3.71421010939464</v>
      </c>
      <c r="L49">
        <v>0.21150516245145401</v>
      </c>
      <c r="M49">
        <f t="shared" si="0"/>
        <v>0.8327866517931336</v>
      </c>
      <c r="P49">
        <v>238.8</v>
      </c>
      <c r="Q49">
        <f>'nm to eV'!$G$14/P49</f>
        <v>5.1919489288931739</v>
      </c>
      <c r="R49">
        <v>11784.2709588937</v>
      </c>
      <c r="S49">
        <f t="shared" si="1"/>
        <v>0.83860917444613536</v>
      </c>
    </row>
    <row r="50" spans="3:19">
      <c r="C50" s="1">
        <v>4.0480025004456603</v>
      </c>
      <c r="D50" s="1">
        <v>0.258437785443007</v>
      </c>
      <c r="E50" s="1"/>
      <c r="F50" s="1">
        <f t="shared" si="2"/>
        <v>0.47632459646317443</v>
      </c>
      <c r="G50" s="1"/>
      <c r="I50" s="2"/>
      <c r="K50">
        <v>3.7276696257894502</v>
      </c>
      <c r="L50">
        <v>0.217804300464147</v>
      </c>
      <c r="M50">
        <f t="shared" si="0"/>
        <v>0.85758906320461636</v>
      </c>
      <c r="P50">
        <v>239.6</v>
      </c>
      <c r="Q50">
        <f>'nm to eV'!$G$14/P50</f>
        <v>5.1746135401489566</v>
      </c>
      <c r="R50">
        <v>11753.294176883999</v>
      </c>
      <c r="S50">
        <f t="shared" si="1"/>
        <v>0.83640476030131738</v>
      </c>
    </row>
    <row r="51" spans="3:19">
      <c r="C51" s="1">
        <v>4.0577199548162</v>
      </c>
      <c r="D51" s="1">
        <v>0.26758500192298401</v>
      </c>
      <c r="E51" s="1"/>
      <c r="F51" s="1">
        <f t="shared" si="2"/>
        <v>0.49318375732898062</v>
      </c>
      <c r="G51" s="36"/>
      <c r="I51" s="2"/>
      <c r="K51">
        <v>3.7411177887330598</v>
      </c>
      <c r="L51">
        <v>0.22359950743582399</v>
      </c>
      <c r="M51">
        <f t="shared" si="0"/>
        <v>0.88040728170317817</v>
      </c>
      <c r="P51">
        <v>240.4</v>
      </c>
      <c r="Q51">
        <f>'nm to eV'!$G$14/P51</f>
        <v>5.1573935283680941</v>
      </c>
      <c r="R51">
        <v>11693.3213836463</v>
      </c>
      <c r="S51">
        <f t="shared" si="1"/>
        <v>0.83213689046009154</v>
      </c>
    </row>
    <row r="52" spans="3:19">
      <c r="C52" s="1">
        <v>4.06743578961101</v>
      </c>
      <c r="D52" s="1">
        <v>0.27696676241526802</v>
      </c>
      <c r="E52" s="1"/>
      <c r="F52" s="1">
        <f t="shared" si="2"/>
        <v>0.51047520437083282</v>
      </c>
      <c r="G52" s="1"/>
      <c r="I52" s="2"/>
      <c r="K52">
        <v>3.7567983240184102</v>
      </c>
      <c r="L52">
        <v>0.22996163682864401</v>
      </c>
      <c r="M52">
        <f t="shared" si="0"/>
        <v>0.9054577172287761</v>
      </c>
      <c r="P52">
        <v>241.2</v>
      </c>
      <c r="Q52">
        <f>'nm to eV'!$G$14/P52</f>
        <v>5.1402877455211025</v>
      </c>
      <c r="R52">
        <v>11606.2154212109</v>
      </c>
      <c r="S52">
        <f t="shared" si="1"/>
        <v>0.8259381311560926</v>
      </c>
    </row>
    <row r="53" spans="3:19">
      <c r="C53" s="1">
        <v>4.07715567334514</v>
      </c>
      <c r="D53" s="1">
        <v>0.28576216287678402</v>
      </c>
      <c r="E53" s="1"/>
      <c r="F53" s="1">
        <f t="shared" si="2"/>
        <v>0.52668593597256885</v>
      </c>
      <c r="G53" s="1"/>
      <c r="I53" s="2"/>
      <c r="K53">
        <v>3.7746970398314899</v>
      </c>
      <c r="L53">
        <v>0.23626077484133701</v>
      </c>
      <c r="M53">
        <f t="shared" si="0"/>
        <v>0.93026012864025887</v>
      </c>
      <c r="P53">
        <v>242</v>
      </c>
      <c r="Q53">
        <f>'nm to eV'!$G$14/P53</f>
        <v>5.1232950587590489</v>
      </c>
      <c r="R53">
        <v>11494.228937420899</v>
      </c>
      <c r="S53">
        <f t="shared" si="1"/>
        <v>0.81796878854271859</v>
      </c>
    </row>
    <row r="54" spans="3:19">
      <c r="C54" s="1">
        <v>4.0868763668671404</v>
      </c>
      <c r="D54" s="1">
        <v>0.294440291332147</v>
      </c>
      <c r="E54" s="1"/>
      <c r="F54" s="1">
        <f t="shared" si="2"/>
        <v>0.54268052448628268</v>
      </c>
      <c r="G54" s="1"/>
      <c r="I54" s="2"/>
      <c r="K54">
        <v>3.79480258272112</v>
      </c>
      <c r="L54">
        <v>0.24199299043288799</v>
      </c>
      <c r="M54">
        <f t="shared" si="0"/>
        <v>0.9528303230247096</v>
      </c>
      <c r="P54">
        <v>242.8</v>
      </c>
      <c r="Q54">
        <f>'nm to eV'!$G$14/P54</f>
        <v>5.1064143501634671</v>
      </c>
      <c r="R54">
        <v>11359.953646022301</v>
      </c>
      <c r="S54">
        <f t="shared" si="1"/>
        <v>0.80841329786696237</v>
      </c>
    </row>
    <row r="55" spans="3:19">
      <c r="C55" s="1">
        <v>4.0965970603891302</v>
      </c>
      <c r="D55" s="1">
        <v>0.30311841978750997</v>
      </c>
      <c r="E55" s="1"/>
      <c r="F55" s="1">
        <f t="shared" si="2"/>
        <v>0.55867511299999661</v>
      </c>
      <c r="G55" s="1"/>
      <c r="I55" s="2"/>
      <c r="K55">
        <v>3.8237929107636099</v>
      </c>
      <c r="L55">
        <v>0.248008667235009</v>
      </c>
      <c r="M55">
        <f t="shared" si="0"/>
        <v>0.97651662592267241</v>
      </c>
      <c r="P55">
        <v>243.6</v>
      </c>
      <c r="Q55">
        <f>'nm to eV'!$G$14/P55</f>
        <v>5.0896445165011901</v>
      </c>
      <c r="R55">
        <v>11206.265999339799</v>
      </c>
      <c r="S55">
        <f t="shared" si="1"/>
        <v>0.79747635735052658</v>
      </c>
    </row>
    <row r="56" spans="3:19">
      <c r="C56" s="1">
        <v>4.1063185636989896</v>
      </c>
      <c r="D56" s="1">
        <v>0.31167927623671898</v>
      </c>
      <c r="E56" s="1"/>
      <c r="F56" s="1">
        <f t="shared" si="2"/>
        <v>0.57445355842568646</v>
      </c>
      <c r="G56" s="1"/>
      <c r="I56" s="2"/>
      <c r="K56">
        <v>3.8660439407884502</v>
      </c>
      <c r="L56">
        <v>0.25149896234295199</v>
      </c>
      <c r="M56">
        <f t="shared" si="0"/>
        <v>0.99025941660931094</v>
      </c>
      <c r="P56">
        <v>244.4</v>
      </c>
      <c r="Q56">
        <f>'nm to eV'!$G$14/P56</f>
        <v>5.0729844689840009</v>
      </c>
      <c r="R56">
        <v>11036.270549503301</v>
      </c>
      <c r="S56">
        <f t="shared" si="1"/>
        <v>0.78537889758027291</v>
      </c>
    </row>
    <row r="57" spans="3:19">
      <c r="C57" s="1">
        <v>4.1160441159481698</v>
      </c>
      <c r="D57" s="1">
        <v>0.31965377265515998</v>
      </c>
      <c r="E57" s="1"/>
      <c r="F57" s="1">
        <f t="shared" si="2"/>
        <v>0.58915128841126019</v>
      </c>
      <c r="G57" s="1"/>
      <c r="I57" s="2"/>
      <c r="K57">
        <v>3.9125946388966799</v>
      </c>
      <c r="L57">
        <v>0.248796059486596</v>
      </c>
      <c r="M57">
        <f t="shared" si="0"/>
        <v>0.97961692734910921</v>
      </c>
      <c r="P57">
        <v>245.2</v>
      </c>
      <c r="Q57">
        <f>'nm to eV'!$G$14/P57</f>
        <v>5.0564331330329937</v>
      </c>
      <c r="R57">
        <v>10853.242231673101</v>
      </c>
      <c r="S57">
        <f t="shared" si="1"/>
        <v>0.77235397418439589</v>
      </c>
    </row>
    <row r="58" spans="3:19">
      <c r="C58" s="1">
        <v>4.12576885840949</v>
      </c>
      <c r="D58" s="1">
        <v>0.32774554107975501</v>
      </c>
      <c r="E58" s="1"/>
      <c r="F58" s="1">
        <f t="shared" si="2"/>
        <v>0.60406516148485789</v>
      </c>
      <c r="G58" s="1"/>
      <c r="I58" s="2"/>
      <c r="K58">
        <v>3.9479767234332099</v>
      </c>
      <c r="L58">
        <v>0.24295885826150099</v>
      </c>
      <c r="M58">
        <f t="shared" si="0"/>
        <v>0.95663335944113725</v>
      </c>
      <c r="P58">
        <v>246</v>
      </c>
      <c r="Q58">
        <f>'nm to eV'!$G$14/P58</f>
        <v>5.0399894480475202</v>
      </c>
      <c r="R58">
        <v>10660.568730245601</v>
      </c>
      <c r="S58">
        <f t="shared" si="1"/>
        <v>0.75864266641377665</v>
      </c>
    </row>
    <row r="59" spans="3:19">
      <c r="C59" s="1">
        <v>4.1354944106586702</v>
      </c>
      <c r="D59" s="1">
        <v>0.33572003749819701</v>
      </c>
      <c r="E59" s="1"/>
      <c r="F59" s="1">
        <f t="shared" si="2"/>
        <v>0.6187628914704334</v>
      </c>
      <c r="G59" s="1"/>
      <c r="I59" s="2"/>
      <c r="K59">
        <v>3.9722627016658998</v>
      </c>
      <c r="L59">
        <v>0.237205645543241</v>
      </c>
      <c r="M59">
        <f t="shared" si="0"/>
        <v>0.9339804903519815</v>
      </c>
      <c r="P59">
        <v>246.8</v>
      </c>
      <c r="Q59">
        <f>'nm to eV'!$G$14/P59</f>
        <v>5.0236523671786459</v>
      </c>
      <c r="R59">
        <v>10461.693992218699</v>
      </c>
      <c r="S59">
        <f t="shared" si="1"/>
        <v>0.74449005735915685</v>
      </c>
    </row>
    <row r="60" spans="3:19">
      <c r="C60" s="1">
        <v>4.1468488511967099</v>
      </c>
      <c r="D60" s="1">
        <v>0.34387044192586902</v>
      </c>
      <c r="E60" s="1"/>
      <c r="F60" s="1">
        <f t="shared" si="2"/>
        <v>0.63378483608804304</v>
      </c>
      <c r="G60" s="1"/>
      <c r="I60" s="2"/>
      <c r="K60">
        <v>3.9943269987234</v>
      </c>
      <c r="L60">
        <v>0.231360045467462</v>
      </c>
      <c r="M60">
        <f t="shared" si="0"/>
        <v>0.91096385256212586</v>
      </c>
      <c r="P60">
        <v>247.6</v>
      </c>
      <c r="Q60">
        <f>'nm to eV'!$G$14/P60</f>
        <v>5.0074208571069869</v>
      </c>
      <c r="R60">
        <v>10260.063836664</v>
      </c>
      <c r="S60">
        <f t="shared" si="1"/>
        <v>0.73014136333446977</v>
      </c>
    </row>
    <row r="61" spans="3:19">
      <c r="C61" s="1">
        <v>4.1598271188494698</v>
      </c>
      <c r="D61" s="1">
        <v>0.35292970440123</v>
      </c>
      <c r="E61" s="1"/>
      <c r="F61" s="1">
        <f t="shared" si="2"/>
        <v>0.65048188963783027</v>
      </c>
      <c r="G61" s="1"/>
      <c r="I61" s="2"/>
      <c r="K61">
        <v>4.0141782243061996</v>
      </c>
      <c r="L61">
        <v>0.22580420574026699</v>
      </c>
      <c r="M61">
        <f t="shared" si="0"/>
        <v>0.88908812569719897</v>
      </c>
      <c r="P61">
        <v>248.4</v>
      </c>
      <c r="Q61">
        <f>'nm to eV'!$G$14/P61</f>
        <v>4.9912938978248382</v>
      </c>
      <c r="R61">
        <v>10059.0744814315</v>
      </c>
      <c r="S61">
        <f t="shared" si="1"/>
        <v>0.71583827086044782</v>
      </c>
    </row>
    <row r="62" spans="3:19">
      <c r="C62" s="1">
        <v>4.1728084232067104</v>
      </c>
      <c r="D62" s="1">
        <v>0.361549196853516</v>
      </c>
      <c r="E62" s="1"/>
      <c r="F62" s="1">
        <f t="shared" si="2"/>
        <v>0.66636840660753216</v>
      </c>
      <c r="G62" s="1"/>
      <c r="I62" s="2"/>
      <c r="K62">
        <v>4.0340209348006102</v>
      </c>
      <c r="L62">
        <v>0.21987041773231</v>
      </c>
      <c r="M62">
        <f t="shared" si="0"/>
        <v>0.86572425414758147</v>
      </c>
      <c r="P62">
        <v>249.2</v>
      </c>
      <c r="Q62">
        <f>'nm to eV'!$G$14/P62</f>
        <v>4.9752704824225118</v>
      </c>
      <c r="R62">
        <v>9862.0246733547992</v>
      </c>
      <c r="S62">
        <f t="shared" si="1"/>
        <v>0.70181553008569864</v>
      </c>
    </row>
    <row r="63" spans="3:19">
      <c r="C63" s="1">
        <v>4.1857976229956302</v>
      </c>
      <c r="D63" s="1">
        <v>0.36902528724580502</v>
      </c>
      <c r="E63" s="1"/>
      <c r="F63" s="1">
        <f t="shared" si="2"/>
        <v>0.6801475284690085</v>
      </c>
      <c r="G63" s="1"/>
      <c r="I63" s="2"/>
      <c r="K63">
        <v>4.0560682016813097</v>
      </c>
      <c r="L63">
        <v>0.213268921095008</v>
      </c>
      <c r="M63">
        <f t="shared" si="0"/>
        <v>0.83973132698834851</v>
      </c>
      <c r="P63">
        <v>250</v>
      </c>
      <c r="Q63">
        <f>'nm to eV'!$G$14/P63</f>
        <v>4.9593496168787601</v>
      </c>
      <c r="R63">
        <v>9672.0719714215993</v>
      </c>
      <c r="S63">
        <f t="shared" si="1"/>
        <v>0.68829784374704639</v>
      </c>
    </row>
    <row r="64" spans="3:19">
      <c r="C64" s="1">
        <v>4.2004131602416397</v>
      </c>
      <c r="D64" s="1">
        <v>0.37704669246670802</v>
      </c>
      <c r="E64" s="1"/>
      <c r="F64" s="1">
        <f t="shared" si="2"/>
        <v>0.69493171568979251</v>
      </c>
      <c r="G64" s="1"/>
      <c r="I64" s="2"/>
      <c r="K64">
        <v>4.0781256866681002</v>
      </c>
      <c r="L64">
        <v>0.207120962394619</v>
      </c>
      <c r="M64">
        <f t="shared" si="0"/>
        <v>0.81552417345073891</v>
      </c>
      <c r="P64">
        <v>250.8</v>
      </c>
      <c r="Q64">
        <f>'nm to eV'!$G$14/P64</f>
        <v>4.9435303198552223</v>
      </c>
      <c r="R64">
        <v>9492.1935980533999</v>
      </c>
      <c r="S64">
        <f t="shared" si="1"/>
        <v>0.67549708121220553</v>
      </c>
    </row>
    <row r="65" spans="3:19">
      <c r="C65" s="1">
        <v>4.2199183817061297</v>
      </c>
      <c r="D65" s="1">
        <v>0.38515856466378601</v>
      </c>
      <c r="E65" s="1"/>
      <c r="F65" s="1">
        <f t="shared" si="2"/>
        <v>0.70988264186419325</v>
      </c>
      <c r="G65" s="1"/>
      <c r="I65" s="2"/>
      <c r="K65">
        <v>4.1001956604511998</v>
      </c>
      <c r="L65">
        <v>0.20152732783934801</v>
      </c>
      <c r="M65">
        <f t="shared" si="0"/>
        <v>0.79349963211734376</v>
      </c>
      <c r="P65">
        <v>251.6</v>
      </c>
      <c r="Q65">
        <f>'nm to eV'!$G$14/P65</f>
        <v>4.9278116224947928</v>
      </c>
      <c r="R65">
        <v>9325.1521455219008</v>
      </c>
      <c r="S65">
        <f t="shared" si="1"/>
        <v>0.66360983803064899</v>
      </c>
    </row>
    <row r="66" spans="3:19">
      <c r="C66" s="1">
        <v>4.2492000374411596</v>
      </c>
      <c r="D66" s="1">
        <v>0.39387629145888903</v>
      </c>
      <c r="E66" s="1"/>
      <c r="F66" s="1">
        <f t="shared" si="2"/>
        <v>0.72595021375827828</v>
      </c>
      <c r="G66" s="1"/>
      <c r="I66" s="2"/>
      <c r="K66">
        <v>4.1244897753239202</v>
      </c>
      <c r="L66">
        <v>0.19613526570048301</v>
      </c>
      <c r="M66">
        <f t="shared" si="0"/>
        <v>0.77226876794911536</v>
      </c>
      <c r="P66">
        <v>252.4</v>
      </c>
      <c r="Q66">
        <f>'nm to eV'!$G$14/P66</f>
        <v>4.9121925682238112</v>
      </c>
      <c r="R66">
        <v>9173.4663055599995</v>
      </c>
      <c r="S66">
        <f t="shared" si="1"/>
        <v>0.65281535295224746</v>
      </c>
    </row>
    <row r="67" spans="3:19">
      <c r="C67" s="1">
        <v>4.2850344755399297</v>
      </c>
      <c r="D67" s="1">
        <v>0.39790618403398398</v>
      </c>
      <c r="E67" s="1"/>
      <c r="F67" s="1">
        <f t="shared" si="2"/>
        <v>0.73337767623761985</v>
      </c>
      <c r="G67" s="1"/>
      <c r="I67" s="2"/>
      <c r="K67">
        <v>4.1576532062722302</v>
      </c>
      <c r="L67">
        <v>0.19034005872880499</v>
      </c>
      <c r="M67">
        <f t="shared" si="0"/>
        <v>0.74945054945054945</v>
      </c>
      <c r="P67">
        <v>253.2</v>
      </c>
      <c r="Q67">
        <f>'nm to eV'!$G$14/P67</f>
        <v>4.8966722125580171</v>
      </c>
      <c r="R67">
        <v>9039.3866825568002</v>
      </c>
      <c r="S67">
        <f t="shared" si="1"/>
        <v>0.64327378671119784</v>
      </c>
    </row>
    <row r="68" spans="3:19">
      <c r="C68" s="1">
        <v>4.3209216970840396</v>
      </c>
      <c r="D68" s="1">
        <v>0.39429207402616101</v>
      </c>
      <c r="E68" s="1"/>
      <c r="F68" s="1">
        <f t="shared" si="2"/>
        <v>0.72671653925217916</v>
      </c>
      <c r="G68" s="1"/>
      <c r="I68" s="2"/>
      <c r="K68">
        <v>4.2019476639879203</v>
      </c>
      <c r="L68">
        <v>0.18601083296735399</v>
      </c>
      <c r="M68">
        <f t="shared" si="0"/>
        <v>0.73240452851683879</v>
      </c>
      <c r="P68">
        <v>254</v>
      </c>
      <c r="Q68">
        <f>'nm to eV'!$G$14/P68</f>
        <v>4.8812496229121649</v>
      </c>
      <c r="R68">
        <v>8924.8766557666004</v>
      </c>
      <c r="S68">
        <f t="shared" si="1"/>
        <v>0.63512486011511848</v>
      </c>
    </row>
    <row r="69" spans="3:19">
      <c r="C69" s="1">
        <v>4.3486836176242702</v>
      </c>
      <c r="D69" s="1">
        <v>0.38702654019037502</v>
      </c>
      <c r="E69" s="1"/>
      <c r="F69" s="1">
        <f t="shared" si="2"/>
        <v>0.71332549248056265</v>
      </c>
      <c r="G69" s="1"/>
      <c r="I69" s="2"/>
      <c r="K69">
        <v>4.2507618274121901</v>
      </c>
      <c r="L69">
        <v>0.18525493640583099</v>
      </c>
      <c r="M69">
        <f t="shared" si="0"/>
        <v>0.72942823914746147</v>
      </c>
      <c r="P69">
        <v>254.8</v>
      </c>
      <c r="Q69">
        <f>'nm to eV'!$G$14/P69</f>
        <v>4.8659238784132253</v>
      </c>
      <c r="R69">
        <v>8831.5981744497003</v>
      </c>
      <c r="S69">
        <f t="shared" si="1"/>
        <v>0.628486843178507</v>
      </c>
    </row>
    <row r="70" spans="3:19">
      <c r="C70" s="1">
        <v>4.3683019433165899</v>
      </c>
      <c r="D70" s="1">
        <v>0.37875886375654999</v>
      </c>
      <c r="E70" s="1"/>
      <c r="F70" s="1">
        <f t="shared" si="2"/>
        <v>0.69808740477493081</v>
      </c>
      <c r="G70" s="1"/>
      <c r="I70" s="2"/>
      <c r="K70">
        <v>4.2996508204011699</v>
      </c>
      <c r="L70">
        <v>0.187820403523728</v>
      </c>
      <c r="M70">
        <f t="shared" ref="M70:M133" si="4">L70/LARGE($L$5:$L$1000,1)</f>
        <v>0.7395295848859571</v>
      </c>
      <c r="P70">
        <v>255.6</v>
      </c>
      <c r="Q70">
        <f>'nm to eV'!$G$14/P70</f>
        <v>4.8506940697170968</v>
      </c>
      <c r="R70">
        <v>8760.9023018932003</v>
      </c>
      <c r="S70">
        <f t="shared" ref="S70:S133" si="5">R70/LARGE($R$5:$R$312,1)</f>
        <v>0.62345588220279968</v>
      </c>
    </row>
    <row r="71" spans="3:19">
      <c r="C71" s="1">
        <v>4.4370539452229796</v>
      </c>
      <c r="D71" s="1">
        <v>0.33709798357050103</v>
      </c>
      <c r="E71" s="1"/>
      <c r="F71" s="1">
        <f t="shared" si="2"/>
        <v>0.62130257275470502</v>
      </c>
      <c r="G71" s="1"/>
      <c r="I71" s="2"/>
      <c r="K71">
        <v>4.34857438980971</v>
      </c>
      <c r="L71">
        <v>0.19192056972108101</v>
      </c>
      <c r="M71">
        <f t="shared" si="4"/>
        <v>0.75567369995015909</v>
      </c>
      <c r="P71">
        <v>256.39999999999998</v>
      </c>
      <c r="Q71">
        <f>'nm to eV'!$G$14/P71</f>
        <v>4.8355592988287439</v>
      </c>
      <c r="R71">
        <v>8713.8242694685996</v>
      </c>
      <c r="S71">
        <f t="shared" si="5"/>
        <v>0.62010564780613153</v>
      </c>
    </row>
    <row r="72" spans="3:19">
      <c r="C72" s="1">
        <v>4.4485235780847097</v>
      </c>
      <c r="D72" s="1">
        <v>0.32856644512283001</v>
      </c>
      <c r="E72" s="1"/>
      <c r="F72" s="1">
        <f t="shared" ref="F72:F135" si="6">D72/$G$3</f>
        <v>0.60557816310102019</v>
      </c>
      <c r="G72" s="1"/>
      <c r="I72" s="2"/>
      <c r="K72">
        <v>4.3974855736351302</v>
      </c>
      <c r="L72">
        <v>0.19547099296459899</v>
      </c>
      <c r="M72">
        <f t="shared" si="4"/>
        <v>0.76965324092754073</v>
      </c>
      <c r="P72">
        <v>257.2</v>
      </c>
      <c r="Q72">
        <f>'nm to eV'!$G$14/P72</f>
        <v>4.8205186789256995</v>
      </c>
      <c r="R72">
        <v>8691.0827594622006</v>
      </c>
      <c r="S72">
        <f t="shared" si="5"/>
        <v>0.6184872838870864</v>
      </c>
    </row>
    <row r="73" spans="3:19">
      <c r="C73" s="1">
        <v>4.45835764190769</v>
      </c>
      <c r="D73" s="1">
        <v>0.320826492716696</v>
      </c>
      <c r="E73" s="1"/>
      <c r="F73" s="1">
        <f t="shared" si="6"/>
        <v>0.59131271929149265</v>
      </c>
      <c r="G73" s="1"/>
      <c r="I73" s="2"/>
      <c r="K73">
        <v>4.4463384420066596</v>
      </c>
      <c r="L73">
        <v>0.19643304313380999</v>
      </c>
      <c r="M73">
        <f t="shared" si="4"/>
        <v>0.77344124557947513</v>
      </c>
      <c r="P73">
        <v>258</v>
      </c>
      <c r="Q73">
        <f>'nm to eV'!$G$14/P73</f>
        <v>4.8055713341848447</v>
      </c>
      <c r="R73">
        <v>8693.0831042860991</v>
      </c>
      <c r="S73">
        <f t="shared" si="5"/>
        <v>0.61862963529153303</v>
      </c>
    </row>
    <row r="74" spans="3:19">
      <c r="C74" s="1">
        <v>4.46819251551854</v>
      </c>
      <c r="D74" s="1">
        <v>0.31296926830440802</v>
      </c>
      <c r="E74" s="1"/>
      <c r="F74" s="1">
        <f t="shared" si="6"/>
        <v>0.57683113239394113</v>
      </c>
      <c r="G74" s="1"/>
      <c r="I74" s="2"/>
      <c r="K74">
        <v>4.4951015149005498</v>
      </c>
      <c r="L74">
        <v>0.19340945688771699</v>
      </c>
      <c r="M74">
        <f t="shared" si="4"/>
        <v>0.76153608810196194</v>
      </c>
      <c r="P74">
        <v>258.8</v>
      </c>
      <c r="Q74">
        <f>'nm to eV'!$G$14/P74</f>
        <v>4.7907163996124025</v>
      </c>
      <c r="R74">
        <v>8719.9240685526001</v>
      </c>
      <c r="S74">
        <f t="shared" si="5"/>
        <v>0.62053973044832167</v>
      </c>
    </row>
    <row r="75" spans="3:19">
      <c r="C75" s="1">
        <v>4.4780298184929901</v>
      </c>
      <c r="D75" s="1">
        <v>0.30476022787365997</v>
      </c>
      <c r="E75" s="1"/>
      <c r="F75" s="1">
        <f t="shared" si="6"/>
        <v>0.56170111623232122</v>
      </c>
      <c r="G75" s="1"/>
      <c r="I75" s="2"/>
      <c r="K75">
        <v>4.5349210909227597</v>
      </c>
      <c r="L75">
        <v>0.18749644785450401</v>
      </c>
      <c r="M75">
        <f t="shared" si="4"/>
        <v>0.73825403229908171</v>
      </c>
      <c r="P75">
        <v>259.60000000000002</v>
      </c>
      <c r="Q75">
        <f>'nm to eV'!$G$14/P75</f>
        <v>4.7759530208770791</v>
      </c>
      <c r="R75">
        <v>8771.4078679907998</v>
      </c>
      <c r="S75">
        <f t="shared" si="5"/>
        <v>0.62420349434978173</v>
      </c>
    </row>
    <row r="76" spans="3:19">
      <c r="C76" s="1">
        <v>4.4878671214674304</v>
      </c>
      <c r="D76" s="1">
        <v>0.29655118744291098</v>
      </c>
      <c r="E76" s="1"/>
      <c r="F76" s="1">
        <f t="shared" si="6"/>
        <v>0.54657110007069964</v>
      </c>
      <c r="G76" s="1"/>
      <c r="I76" s="2"/>
      <c r="K76">
        <v>4.56142734466526</v>
      </c>
      <c r="L76">
        <v>0.181773231031543</v>
      </c>
      <c r="M76">
        <f t="shared" si="4"/>
        <v>0.71571926993093482</v>
      </c>
      <c r="P76">
        <v>260.39999999999998</v>
      </c>
      <c r="Q76">
        <f>'nm to eV'!$G$14/P76</f>
        <v>4.7612803541462752</v>
      </c>
      <c r="R76">
        <v>8847.0530738872003</v>
      </c>
      <c r="S76">
        <f t="shared" si="5"/>
        <v>0.62958666687601361</v>
      </c>
    </row>
    <row r="77" spans="3:19">
      <c r="C77" s="1">
        <v>4.4977060440176002</v>
      </c>
      <c r="D77" s="1">
        <v>0.28810760299985499</v>
      </c>
      <c r="E77" s="1"/>
      <c r="F77" s="1">
        <f t="shared" si="6"/>
        <v>0.53100879773303189</v>
      </c>
      <c r="G77" s="1"/>
      <c r="I77" s="2"/>
      <c r="K77">
        <v>4.5834927770678799</v>
      </c>
      <c r="L77">
        <v>0.17597802405986501</v>
      </c>
      <c r="M77">
        <f t="shared" si="4"/>
        <v>0.69290105143236902</v>
      </c>
      <c r="P77">
        <v>261.2</v>
      </c>
      <c r="Q77">
        <f>'nm to eV'!$G$14/P77</f>
        <v>4.7466975659253059</v>
      </c>
      <c r="R77">
        <v>8946.1100522837005</v>
      </c>
      <c r="S77">
        <f t="shared" si="5"/>
        <v>0.63663590150121752</v>
      </c>
    </row>
    <row r="78" spans="3:19">
      <c r="C78" s="1">
        <v>4.50754496656777</v>
      </c>
      <c r="D78" s="1">
        <v>0.27966401855680001</v>
      </c>
      <c r="E78" s="1"/>
      <c r="F78" s="1">
        <f t="shared" si="6"/>
        <v>0.51544649539536602</v>
      </c>
      <c r="G78" s="1"/>
      <c r="I78" s="2"/>
      <c r="K78">
        <v>4.6033371905799596</v>
      </c>
      <c r="L78">
        <v>0.170119825708061</v>
      </c>
      <c r="M78">
        <f t="shared" si="4"/>
        <v>0.66983480881969193</v>
      </c>
      <c r="P78">
        <v>262</v>
      </c>
      <c r="Q78">
        <f>'nm to eV'!$G$14/P78</f>
        <v>4.7322038328995797</v>
      </c>
      <c r="R78">
        <v>9067.5785922951</v>
      </c>
      <c r="S78">
        <f t="shared" si="5"/>
        <v>0.64528001978528138</v>
      </c>
    </row>
    <row r="79" spans="3:19">
      <c r="C79" s="1">
        <v>4.5173838891179399</v>
      </c>
      <c r="D79" s="1">
        <v>0.27122043411374402</v>
      </c>
      <c r="E79" s="1"/>
      <c r="F79" s="1">
        <f t="shared" si="6"/>
        <v>0.49988419305769827</v>
      </c>
      <c r="G79" s="1"/>
      <c r="I79" s="2"/>
      <c r="K79">
        <v>4.6209662619270997</v>
      </c>
      <c r="L79">
        <v>0.16445060149663701</v>
      </c>
      <c r="M79">
        <f t="shared" si="4"/>
        <v>0.64751263854935626</v>
      </c>
      <c r="P79">
        <v>262.8</v>
      </c>
      <c r="Q79">
        <f>'nm to eV'!$G$14/P79</f>
        <v>4.7177983417796421</v>
      </c>
      <c r="R79">
        <v>9210.2273864903</v>
      </c>
      <c r="S79">
        <f t="shared" si="5"/>
        <v>0.65543139766457992</v>
      </c>
    </row>
    <row r="80" spans="3:19">
      <c r="C80" s="1">
        <v>4.5272260508195696</v>
      </c>
      <c r="D80" s="1">
        <v>0.262307761646074</v>
      </c>
      <c r="E80" s="1"/>
      <c r="F80" s="1">
        <f t="shared" si="6"/>
        <v>0.4834573183679382</v>
      </c>
      <c r="G80" s="1"/>
      <c r="I80" s="2"/>
      <c r="K80">
        <v>4.6385868181858498</v>
      </c>
      <c r="L80">
        <v>0.15840342900445201</v>
      </c>
      <c r="M80">
        <f t="shared" si="4"/>
        <v>0.62370232359433386</v>
      </c>
      <c r="P80">
        <v>263.60000000000002</v>
      </c>
      <c r="Q80">
        <f>'nm to eV'!$G$14/P80</f>
        <v>4.7034802891490513</v>
      </c>
      <c r="R80">
        <v>9372.6150373506007</v>
      </c>
      <c r="S80">
        <f t="shared" si="5"/>
        <v>0.66698746034365708</v>
      </c>
    </row>
    <row r="81" spans="3:19">
      <c r="C81" s="1">
        <v>4.5370665929454699</v>
      </c>
      <c r="D81" s="1">
        <v>0.25362963319071202</v>
      </c>
      <c r="E81" s="1"/>
      <c r="F81" s="1">
        <f t="shared" si="6"/>
        <v>0.46746272985422621</v>
      </c>
      <c r="G81" s="1"/>
      <c r="I81" s="2"/>
      <c r="K81">
        <v>4.6561988593561896</v>
      </c>
      <c r="L81">
        <v>0.15197830823150499</v>
      </c>
      <c r="M81">
        <f t="shared" si="4"/>
        <v>0.59840386395462086</v>
      </c>
      <c r="P81">
        <v>264.39999999999998</v>
      </c>
      <c r="Q81">
        <f>'nm to eV'!$G$14/P81</f>
        <v>4.6892488813150148</v>
      </c>
      <c r="R81">
        <v>9553.1122765723994</v>
      </c>
      <c r="S81">
        <f t="shared" si="5"/>
        <v>0.67983226349708092</v>
      </c>
    </row>
    <row r="82" spans="3:19">
      <c r="C82" s="1">
        <v>4.5469055154956397</v>
      </c>
      <c r="D82" s="1">
        <v>0.24518604874765601</v>
      </c>
      <c r="E82" s="1"/>
      <c r="F82" s="1">
        <f t="shared" si="6"/>
        <v>0.45190042751655846</v>
      </c>
      <c r="G82" s="1"/>
      <c r="I82" s="2"/>
      <c r="K82">
        <v>4.67381090052654</v>
      </c>
      <c r="L82">
        <v>0.145553187458558</v>
      </c>
      <c r="M82">
        <f t="shared" si="4"/>
        <v>0.57310540431490797</v>
      </c>
      <c r="P82">
        <v>265.2</v>
      </c>
      <c r="Q82">
        <f>'nm to eV'!$G$14/P82</f>
        <v>4.6751033341617267</v>
      </c>
      <c r="R82">
        <v>9749.9250978166001</v>
      </c>
      <c r="S82">
        <f t="shared" si="5"/>
        <v>0.69383813947530171</v>
      </c>
    </row>
    <row r="83" spans="3:19">
      <c r="C83" s="1">
        <v>4.5567460576215399</v>
      </c>
      <c r="D83" s="1">
        <v>0.23650792029229301</v>
      </c>
      <c r="E83" s="1"/>
      <c r="F83" s="1">
        <f t="shared" si="6"/>
        <v>0.43590583900284458</v>
      </c>
      <c r="G83" s="1"/>
      <c r="I83" s="2"/>
      <c r="K83">
        <v>4.69141726497128</v>
      </c>
      <c r="L83">
        <v>0.13887610116510299</v>
      </c>
      <c r="M83">
        <f t="shared" si="4"/>
        <v>0.54681484821873449</v>
      </c>
      <c r="P83">
        <v>266</v>
      </c>
      <c r="Q83">
        <f>'nm to eV'!$G$14/P83</f>
        <v>4.6610428730063527</v>
      </c>
      <c r="R83">
        <v>9961.1185179504992</v>
      </c>
      <c r="S83">
        <f t="shared" si="5"/>
        <v>0.70886738823619166</v>
      </c>
    </row>
    <row r="84" spans="3:19">
      <c r="C84" s="1">
        <v>4.5665857899595697</v>
      </c>
      <c r="D84" s="1">
        <v>0.227947063843084</v>
      </c>
      <c r="E84" s="1"/>
      <c r="F84" s="1">
        <f t="shared" si="6"/>
        <v>0.42012739357715467</v>
      </c>
      <c r="G84" s="1"/>
      <c r="I84" s="2"/>
      <c r="K84">
        <v>4.7090264677788296</v>
      </c>
      <c r="L84">
        <v>0.132324997631903</v>
      </c>
      <c r="M84">
        <f t="shared" si="4"/>
        <v>0.52102034035079536</v>
      </c>
      <c r="P84">
        <v>266.8</v>
      </c>
      <c r="Q84">
        <f>'nm to eV'!$G$14/P84</f>
        <v>4.647066732457608</v>
      </c>
      <c r="R84">
        <v>10184.6406965895</v>
      </c>
      <c r="S84">
        <f t="shared" si="5"/>
        <v>0.7247739937744313</v>
      </c>
    </row>
    <row r="85" spans="3:19">
      <c r="C85" s="1">
        <v>4.6059366214330701</v>
      </c>
      <c r="D85" s="1">
        <v>0.194876358107783</v>
      </c>
      <c r="E85" s="1"/>
      <c r="F85" s="1">
        <f t="shared" si="6"/>
        <v>0.3591750427546257</v>
      </c>
      <c r="G85" s="1"/>
      <c r="I85" s="2"/>
      <c r="K85">
        <v>4.7266356705863801</v>
      </c>
      <c r="L85">
        <v>0.12577389409870199</v>
      </c>
      <c r="M85">
        <f t="shared" si="4"/>
        <v>0.49522583248285212</v>
      </c>
      <c r="P85">
        <v>267.60000000000002</v>
      </c>
      <c r="Q85">
        <f>'nm to eV'!$G$14/P85</f>
        <v>4.6331741562768674</v>
      </c>
      <c r="R85">
        <v>10418.3471586467</v>
      </c>
      <c r="S85">
        <f t="shared" si="5"/>
        <v>0.74140534788128853</v>
      </c>
    </row>
    <row r="86" spans="3:19">
      <c r="C86">
        <v>4.6157731146196497</v>
      </c>
      <c r="D86">
        <v>0.18678458968318801</v>
      </c>
      <c r="F86" s="1">
        <f t="shared" si="6"/>
        <v>0.34426116968102805</v>
      </c>
      <c r="I86" s="2"/>
      <c r="K86">
        <v>4.7442519693009197</v>
      </c>
      <c r="L86">
        <v>0.119537747466136</v>
      </c>
      <c r="M86">
        <f t="shared" si="4"/>
        <v>0.47067144518548454</v>
      </c>
      <c r="P86">
        <v>268.39999999999998</v>
      </c>
      <c r="Q86">
        <f>'nm to eV'!$G$14/P86</f>
        <v>4.6193643972417657</v>
      </c>
      <c r="R86">
        <v>10660.024879561501</v>
      </c>
      <c r="S86">
        <f t="shared" si="5"/>
        <v>0.75860396413216702</v>
      </c>
    </row>
    <row r="87" spans="3:19">
      <c r="C87">
        <v>4.6272451768449701</v>
      </c>
      <c r="D87">
        <v>0.177901235217056</v>
      </c>
      <c r="F87" s="1">
        <f t="shared" si="6"/>
        <v>0.32788833076327306</v>
      </c>
      <c r="I87" s="2"/>
      <c r="K87">
        <v>4.7618725255596699</v>
      </c>
      <c r="L87">
        <v>0.11349057497395</v>
      </c>
      <c r="M87">
        <f t="shared" si="4"/>
        <v>0.44686113023045826</v>
      </c>
      <c r="P87">
        <v>269.2</v>
      </c>
      <c r="Q87">
        <f>'nm to eV'!$G$14/P87</f>
        <v>4.6056367170122217</v>
      </c>
      <c r="R87">
        <v>10907.4160079265</v>
      </c>
      <c r="S87">
        <f t="shared" si="5"/>
        <v>0.77620916607017021</v>
      </c>
    </row>
    <row r="88" spans="3:19">
      <c r="C88">
        <v>4.6387135950248997</v>
      </c>
      <c r="D88">
        <v>0.16954560477861599</v>
      </c>
      <c r="F88" s="1">
        <f t="shared" si="6"/>
        <v>0.31248813574162421</v>
      </c>
      <c r="I88" s="2"/>
      <c r="K88">
        <v>4.7795058544510098</v>
      </c>
      <c r="L88">
        <v>0.108010324902908</v>
      </c>
      <c r="M88">
        <f t="shared" si="4"/>
        <v>0.42528303230247183</v>
      </c>
      <c r="P88">
        <v>270</v>
      </c>
      <c r="Q88">
        <f>'nm to eV'!$G$14/P88</f>
        <v>4.5919903859988516</v>
      </c>
      <c r="R88">
        <v>11158.2410154183</v>
      </c>
      <c r="S88">
        <f t="shared" si="5"/>
        <v>0.79405873463464682</v>
      </c>
    </row>
    <row r="89" spans="3:19">
      <c r="C89">
        <v>4.6485452294842897</v>
      </c>
      <c r="D89">
        <v>0.162157468390942</v>
      </c>
      <c r="F89" s="1">
        <f t="shared" si="6"/>
        <v>0.29887112119616493</v>
      </c>
      <c r="I89" s="2"/>
      <c r="K89">
        <v>4.7993514033082096</v>
      </c>
      <c r="L89">
        <v>0.10220251965520501</v>
      </c>
      <c r="M89">
        <f t="shared" si="4"/>
        <v>0.40241520898108457</v>
      </c>
      <c r="P89">
        <v>270.8</v>
      </c>
      <c r="Q89">
        <f>'nm to eV'!$G$14/P89</f>
        <v>4.5784246832337141</v>
      </c>
      <c r="R89">
        <v>11410.2210793636</v>
      </c>
      <c r="S89">
        <f t="shared" si="5"/>
        <v>0.811990500981429</v>
      </c>
    </row>
    <row r="90" spans="3:19">
      <c r="C90">
        <v>4.6600118256415302</v>
      </c>
      <c r="D90">
        <v>0.154065699966347</v>
      </c>
      <c r="F90" s="1">
        <f t="shared" si="6"/>
        <v>0.28395724812256729</v>
      </c>
      <c r="I90" s="2"/>
      <c r="K90">
        <v>4.8236305694701898</v>
      </c>
      <c r="L90">
        <v>9.6146948312336195E-2</v>
      </c>
      <c r="M90">
        <f t="shared" si="4"/>
        <v>0.37857182414417934</v>
      </c>
      <c r="P90">
        <v>271.60000000000002</v>
      </c>
      <c r="Q90">
        <f>'nm to eV'!$G$14/P90</f>
        <v>4.5649388962433353</v>
      </c>
      <c r="R90">
        <v>11661.099519044699</v>
      </c>
      <c r="S90">
        <f t="shared" si="5"/>
        <v>0.82984387196391807</v>
      </c>
    </row>
    <row r="91" spans="3:19">
      <c r="C91">
        <v>4.6731109541330103</v>
      </c>
      <c r="D91">
        <v>0.14562211552329199</v>
      </c>
      <c r="F91" s="1">
        <f t="shared" si="6"/>
        <v>0.26839494578490136</v>
      </c>
      <c r="I91" s="2"/>
      <c r="K91">
        <v>4.8567880083192598</v>
      </c>
      <c r="L91">
        <v>9.0085777735678205E-2</v>
      </c>
      <c r="M91">
        <f t="shared" si="4"/>
        <v>0.35470639271935239</v>
      </c>
      <c r="P91">
        <v>272.39999999999998</v>
      </c>
      <c r="Q91">
        <f>'nm to eV'!$G$14/P91</f>
        <v>4.5515323209239718</v>
      </c>
      <c r="R91">
        <v>11908.6621230583</v>
      </c>
      <c r="S91">
        <f t="shared" si="5"/>
        <v>0.84746127669771687</v>
      </c>
    </row>
    <row r="92" spans="3:19">
      <c r="C92">
        <v>4.6862094752835999</v>
      </c>
      <c r="D92">
        <v>0.13726648508485101</v>
      </c>
      <c r="F92" s="1">
        <f t="shared" si="6"/>
        <v>0.25299475076325068</v>
      </c>
      <c r="I92" s="2"/>
      <c r="K92">
        <v>4.9010895762771103</v>
      </c>
      <c r="L92">
        <v>8.6072145151428997E-2</v>
      </c>
      <c r="M92">
        <f t="shared" si="4"/>
        <v>0.33890299765029863</v>
      </c>
      <c r="P92">
        <v>273.2</v>
      </c>
      <c r="Q92">
        <f>'nm to eV'!$G$14/P92</f>
        <v>4.5382042614190699</v>
      </c>
      <c r="R92">
        <v>12150.756221769099</v>
      </c>
      <c r="S92">
        <f t="shared" si="5"/>
        <v>0.86468952382189912</v>
      </c>
    </row>
    <row r="93" spans="3:19">
      <c r="C93">
        <v>4.7009373705957698</v>
      </c>
      <c r="D93">
        <v>0.12901639945194901</v>
      </c>
      <c r="F93" s="1">
        <f t="shared" si="6"/>
        <v>0.23778908452082231</v>
      </c>
      <c r="I93" s="2"/>
      <c r="K93">
        <v>4.9499594748254401</v>
      </c>
      <c r="L93">
        <v>8.7790091882163496E-2</v>
      </c>
      <c r="M93">
        <f t="shared" si="4"/>
        <v>0.34566729167161231</v>
      </c>
      <c r="P93">
        <v>274</v>
      </c>
      <c r="Q93">
        <f>'nm to eV'!$G$14/P93</f>
        <v>4.5249540299988684</v>
      </c>
      <c r="R93">
        <v>12385.3083761872</v>
      </c>
      <c r="S93">
        <f t="shared" si="5"/>
        <v>0.88138106030024832</v>
      </c>
    </row>
    <row r="94" spans="3:19">
      <c r="C94">
        <v>4.71729913439217</v>
      </c>
      <c r="D94">
        <v>0.120220998990433</v>
      </c>
      <c r="F94" s="1">
        <f t="shared" si="6"/>
        <v>0.22157835291908626</v>
      </c>
      <c r="I94" s="2"/>
      <c r="K94">
        <v>4.9878241806905201</v>
      </c>
      <c r="L94">
        <v>9.3627293107258994E-2</v>
      </c>
      <c r="M94">
        <f t="shared" si="4"/>
        <v>0.36865085957958627</v>
      </c>
      <c r="P94">
        <v>274.8</v>
      </c>
      <c r="Q94">
        <f>'nm to eV'!$G$14/P94</f>
        <v>4.5117809469421024</v>
      </c>
      <c r="R94">
        <v>12610.340572433601</v>
      </c>
      <c r="S94">
        <f t="shared" si="5"/>
        <v>0.89739512387501452</v>
      </c>
    </row>
    <row r="95" spans="3:19">
      <c r="C95">
        <v>4.7352856565593102</v>
      </c>
      <c r="D95">
        <v>0.11219959376953</v>
      </c>
      <c r="F95" s="1">
        <f t="shared" si="6"/>
        <v>0.20679416569830225</v>
      </c>
      <c r="I95" s="2"/>
      <c r="K95">
        <v>5.0123728020942497</v>
      </c>
      <c r="L95">
        <v>9.9531685137823206E-2</v>
      </c>
      <c r="M95">
        <f t="shared" si="4"/>
        <v>0.39189898654261601</v>
      </c>
      <c r="P95">
        <v>275.60000000000002</v>
      </c>
      <c r="Q95">
        <f>'nm to eV'!$G$14/P95</f>
        <v>4.4986843404197741</v>
      </c>
      <c r="R95">
        <v>12823.9848293183</v>
      </c>
      <c r="S95">
        <f t="shared" si="5"/>
        <v>0.91259878259231675</v>
      </c>
    </row>
    <row r="96" spans="3:19">
      <c r="C96">
        <v>4.7565359940079697</v>
      </c>
      <c r="D96">
        <v>0.103655490464057</v>
      </c>
      <c r="F96" s="1">
        <f t="shared" si="6"/>
        <v>0.19104659785661529</v>
      </c>
      <c r="I96" s="2"/>
      <c r="K96">
        <v>5.0324848732183201</v>
      </c>
      <c r="L96">
        <v>0.105553661077957</v>
      </c>
      <c r="M96">
        <f t="shared" si="4"/>
        <v>0.41561009185199066</v>
      </c>
      <c r="P96">
        <v>276.39999999999998</v>
      </c>
      <c r="Q96">
        <f>'nm to eV'!$G$14/P96</f>
        <v>4.4856635463809331</v>
      </c>
      <c r="R96">
        <v>13024.4961453291</v>
      </c>
      <c r="S96">
        <f t="shared" si="5"/>
        <v>0.92686785615431089</v>
      </c>
    </row>
    <row r="97" spans="3:19">
      <c r="C97">
        <v>4.7826703934336603</v>
      </c>
      <c r="D97">
        <v>9.6016056920340404E-2</v>
      </c>
      <c r="F97" s="1">
        <f t="shared" si="6"/>
        <v>0.1769664195511077</v>
      </c>
      <c r="I97" s="2"/>
      <c r="K97">
        <v>5.0503807506685998</v>
      </c>
      <c r="L97">
        <v>0.11172681633039599</v>
      </c>
      <c r="M97">
        <f t="shared" si="4"/>
        <v>0.43991645503524324</v>
      </c>
      <c r="P97">
        <v>277.2</v>
      </c>
      <c r="Q97">
        <f>'nm to eV'!$G$14/P97</f>
        <v>4.4727179084404396</v>
      </c>
      <c r="R97">
        <v>13210.263730410101</v>
      </c>
      <c r="S97">
        <f t="shared" si="5"/>
        <v>0.94008771521110357</v>
      </c>
    </row>
    <row r="98" spans="3:19">
      <c r="C98">
        <v>4.8153146354328298</v>
      </c>
      <c r="D98">
        <v>8.9907251508887301E-2</v>
      </c>
      <c r="F98" s="1">
        <f t="shared" si="6"/>
        <v>0.16570732960226528</v>
      </c>
      <c r="I98" s="2"/>
      <c r="K98">
        <v>5.06605419004695</v>
      </c>
      <c r="L98">
        <v>0.117773988822582</v>
      </c>
      <c r="M98">
        <f t="shared" si="4"/>
        <v>0.46372676999026952</v>
      </c>
      <c r="P98">
        <v>278</v>
      </c>
      <c r="Q98">
        <f>'nm to eV'!$G$14/P98</f>
        <v>4.4598467777686688</v>
      </c>
      <c r="R98">
        <v>13379.820487114601</v>
      </c>
      <c r="S98">
        <f t="shared" si="5"/>
        <v>0.95215395607213971</v>
      </c>
    </row>
    <row r="99" spans="3:19">
      <c r="C99">
        <v>4.8511919186713301</v>
      </c>
      <c r="D99">
        <v>8.7732388849312296E-2</v>
      </c>
      <c r="F99" s="1">
        <f t="shared" si="6"/>
        <v>0.16169885778801757</v>
      </c>
      <c r="I99" s="2"/>
      <c r="K99">
        <v>5.0794966762649603</v>
      </c>
      <c r="L99">
        <v>0.12331723027375199</v>
      </c>
      <c r="M99">
        <f t="shared" si="4"/>
        <v>0.48555289203237495</v>
      </c>
      <c r="P99">
        <v>278.8</v>
      </c>
      <c r="Q99">
        <f>'nm to eV'!$G$14/P99</f>
        <v>4.4470495129831056</v>
      </c>
      <c r="R99">
        <v>13531.8507248612</v>
      </c>
      <c r="S99">
        <f t="shared" si="5"/>
        <v>0.96297294967914815</v>
      </c>
    </row>
    <row r="100" spans="3:19">
      <c r="C100">
        <v>4.8870360742244801</v>
      </c>
      <c r="D100">
        <v>9.0355017350564504E-2</v>
      </c>
      <c r="F100" s="1">
        <f t="shared" si="6"/>
        <v>0.16653260321108099</v>
      </c>
      <c r="I100" s="2"/>
      <c r="K100">
        <v>5.0929467314504402</v>
      </c>
      <c r="L100">
        <v>0.129196425752265</v>
      </c>
      <c r="M100">
        <f t="shared" si="4"/>
        <v>0.50870180934975706</v>
      </c>
      <c r="P100">
        <v>279.60000000000002</v>
      </c>
      <c r="Q100">
        <f>'nm to eV'!$G$14/P100</f>
        <v>4.4343254800418093</v>
      </c>
      <c r="R100">
        <v>13665.196109888901</v>
      </c>
      <c r="S100">
        <f t="shared" si="5"/>
        <v>0.97246226502537125</v>
      </c>
    </row>
    <row r="101" spans="3:19">
      <c r="C101">
        <v>4.9212233154669596</v>
      </c>
      <c r="D101">
        <v>9.6860415364645999E-2</v>
      </c>
      <c r="F101" s="1">
        <f t="shared" si="6"/>
        <v>0.17852264978487448</v>
      </c>
      <c r="I101" s="2"/>
      <c r="K101">
        <v>5.10640814008711</v>
      </c>
      <c r="L101">
        <v>0.135579552271794</v>
      </c>
      <c r="M101">
        <f t="shared" si="4"/>
        <v>0.53383491958005991</v>
      </c>
      <c r="P101">
        <v>280.39999999999998</v>
      </c>
      <c r="Q101">
        <f>'nm to eV'!$G$14/P101</f>
        <v>4.4216740521386946</v>
      </c>
      <c r="R101">
        <v>13778.8598718634</v>
      </c>
      <c r="S101">
        <f t="shared" si="5"/>
        <v>0.98055096851210999</v>
      </c>
    </row>
    <row r="102" spans="3:19">
      <c r="C102">
        <v>4.9488791211951204</v>
      </c>
      <c r="D102">
        <v>0.104962235675482</v>
      </c>
      <c r="F102" s="1">
        <f t="shared" si="6"/>
        <v>0.19345504940887276</v>
      </c>
      <c r="I102" s="2"/>
      <c r="K102">
        <v>5.1198695487237904</v>
      </c>
      <c r="L102">
        <v>0.14196267879132299</v>
      </c>
      <c r="M102">
        <f t="shared" si="4"/>
        <v>0.55896802981036275</v>
      </c>
      <c r="P102">
        <v>281.2</v>
      </c>
      <c r="Q102">
        <f>'nm to eV'!$G$14/P102</f>
        <v>4.4090946096006043</v>
      </c>
      <c r="R102">
        <v>13872.009305703101</v>
      </c>
      <c r="S102">
        <f t="shared" si="5"/>
        <v>0.98717980198725008</v>
      </c>
    </row>
    <row r="103" spans="3:19">
      <c r="C103">
        <v>4.9700200794401201</v>
      </c>
      <c r="D103">
        <v>0.11225822977260699</v>
      </c>
      <c r="F103" s="1">
        <f t="shared" si="6"/>
        <v>0.20690223724231424</v>
      </c>
      <c r="I103" s="2"/>
      <c r="K103">
        <v>5.1333385263279201</v>
      </c>
      <c r="L103">
        <v>0.148681759338195</v>
      </c>
      <c r="M103">
        <f t="shared" si="4"/>
        <v>0.58542393531594228</v>
      </c>
      <c r="P103">
        <v>282</v>
      </c>
      <c r="Q103">
        <f>'nm to eV'!$G$14/P103</f>
        <v>4.3965865397861341</v>
      </c>
      <c r="R103">
        <v>13943.9766238375</v>
      </c>
      <c r="S103">
        <f t="shared" si="5"/>
        <v>0.99230124339489545</v>
      </c>
    </row>
    <row r="104" spans="3:19">
      <c r="C104">
        <v>4.9895240515176198</v>
      </c>
      <c r="D104">
        <v>0.120551035922036</v>
      </c>
      <c r="F104" s="1">
        <f t="shared" si="6"/>
        <v>0.22218664132395041</v>
      </c>
      <c r="I104" s="2"/>
      <c r="K104">
        <v>5.1468131806576602</v>
      </c>
      <c r="L104">
        <v>0.15565280540557599</v>
      </c>
      <c r="M104">
        <f t="shared" si="4"/>
        <v>0.61287193727798617</v>
      </c>
      <c r="P104">
        <v>282.8</v>
      </c>
      <c r="Q104">
        <f>'nm to eV'!$G$14/P104</f>
        <v>4.3841492369861736</v>
      </c>
      <c r="R104">
        <v>13994.2582295704</v>
      </c>
      <c r="S104">
        <f t="shared" si="5"/>
        <v>0.99587945506539932</v>
      </c>
    </row>
    <row r="105" spans="3:19">
      <c r="C105">
        <v>5.0074006160612097</v>
      </c>
      <c r="D105">
        <v>0.128453493822412</v>
      </c>
      <c r="F105" s="1">
        <f t="shared" si="6"/>
        <v>0.23675159769831125</v>
      </c>
      <c r="I105" s="2"/>
      <c r="K105">
        <v>5.1602878349874004</v>
      </c>
      <c r="L105">
        <v>0.16262385147295599</v>
      </c>
      <c r="M105">
        <f t="shared" si="4"/>
        <v>0.64031993924002606</v>
      </c>
      <c r="P105">
        <v>283.60000000000002</v>
      </c>
      <c r="Q105">
        <f>'nm to eV'!$G$14/P105</f>
        <v>4.3717821023261276</v>
      </c>
      <c r="R105">
        <v>14022.5124962969</v>
      </c>
      <c r="S105">
        <f t="shared" si="5"/>
        <v>0.99789012567682223</v>
      </c>
    </row>
    <row r="106" spans="3:19">
      <c r="C106">
        <v>5.02364722802331</v>
      </c>
      <c r="D106">
        <v>0.13633417263593101</v>
      </c>
      <c r="F106" s="1">
        <f t="shared" si="6"/>
        <v>0.25127641321346794</v>
      </c>
      <c r="I106" s="2"/>
      <c r="K106">
        <v>5.1737662738008696</v>
      </c>
      <c r="L106">
        <v>0.16976287455400799</v>
      </c>
      <c r="M106">
        <f t="shared" si="4"/>
        <v>0.66842933883970623</v>
      </c>
      <c r="P106">
        <v>284.39999999999998</v>
      </c>
      <c r="Q106">
        <f>'nm to eV'!$G$14/P106</f>
        <v>4.3594845436697964</v>
      </c>
      <c r="R106">
        <v>14028.5561498402</v>
      </c>
      <c r="S106">
        <f t="shared" si="5"/>
        <v>0.99832021280959982</v>
      </c>
    </row>
    <row r="107" spans="3:19">
      <c r="C107">
        <v>5.03989141062182</v>
      </c>
      <c r="D107">
        <v>0.14456666746791</v>
      </c>
      <c r="F107" s="1">
        <f t="shared" si="6"/>
        <v>0.26644965799269288</v>
      </c>
      <c r="I107" s="2"/>
      <c r="K107">
        <v>5.1872447126143397</v>
      </c>
      <c r="L107">
        <v>0.17690189763506001</v>
      </c>
      <c r="M107">
        <f t="shared" si="4"/>
        <v>0.69653873843938652</v>
      </c>
      <c r="P107">
        <v>285.2</v>
      </c>
      <c r="Q107">
        <f>'nm to eV'!$G$14/P107</f>
        <v>4.3472559755248597</v>
      </c>
      <c r="R107">
        <v>14012.3593620059</v>
      </c>
      <c r="S107">
        <f t="shared" si="5"/>
        <v>0.99716759378702458</v>
      </c>
    </row>
    <row r="108" spans="3:19">
      <c r="C108">
        <v>5.0561326779840199</v>
      </c>
      <c r="D108">
        <v>0.153221341522042</v>
      </c>
      <c r="F108" s="1">
        <f t="shared" si="6"/>
        <v>0.28240101788880162</v>
      </c>
      <c r="I108" s="2"/>
      <c r="K108">
        <v>5.20072125918594</v>
      </c>
      <c r="L108">
        <v>0.183956932209276</v>
      </c>
      <c r="M108">
        <f t="shared" si="4"/>
        <v>0.72431743922024661</v>
      </c>
      <c r="P108">
        <v>286</v>
      </c>
      <c r="Q108">
        <f>'nm to eV'!$G$14/P108</f>
        <v>4.3350958189499647</v>
      </c>
      <c r="R108">
        <v>13974.0396724688</v>
      </c>
      <c r="S108">
        <f t="shared" si="5"/>
        <v>0.99444063313584519</v>
      </c>
    </row>
    <row r="109" spans="3:19">
      <c r="C109">
        <v>5.0723739453462198</v>
      </c>
      <c r="D109">
        <v>0.16187601557617401</v>
      </c>
      <c r="F109" s="1">
        <f t="shared" si="6"/>
        <v>0.29835237778491036</v>
      </c>
      <c r="I109" s="2"/>
      <c r="K109">
        <v>5.2142015902412799</v>
      </c>
      <c r="L109">
        <v>0.19117994379716399</v>
      </c>
      <c r="M109">
        <f t="shared" si="4"/>
        <v>0.75275753763874687</v>
      </c>
      <c r="P109">
        <v>286.8</v>
      </c>
      <c r="Q109">
        <f>'nm to eV'!$G$14/P109</f>
        <v>4.3230035014633534</v>
      </c>
      <c r="R109">
        <v>13913.8548632601</v>
      </c>
      <c r="S109">
        <f t="shared" si="5"/>
        <v>0.99015767551031508</v>
      </c>
    </row>
    <row r="110" spans="3:19">
      <c r="C110">
        <v>5.0886122974721104</v>
      </c>
      <c r="D110">
        <v>0.170952868852459</v>
      </c>
      <c r="F110" s="1">
        <f t="shared" si="6"/>
        <v>0.31508185279790279</v>
      </c>
      <c r="I110" s="2"/>
      <c r="K110">
        <v>5.2276724600872804</v>
      </c>
      <c r="L110">
        <v>0.197983012850873</v>
      </c>
      <c r="M110">
        <f t="shared" si="4"/>
        <v>0.77954414196315047</v>
      </c>
      <c r="P110">
        <v>287.60000000000002</v>
      </c>
      <c r="Q110">
        <f>'nm to eV'!$G$14/P110</f>
        <v>4.3109784569530243</v>
      </c>
      <c r="R110">
        <v>13832.194915362799</v>
      </c>
      <c r="S110">
        <f t="shared" si="5"/>
        <v>0.9843464732959103</v>
      </c>
    </row>
    <row r="111" spans="3:19">
      <c r="C111">
        <v>5.10485113547072</v>
      </c>
      <c r="D111">
        <v>0.17995935892505099</v>
      </c>
      <c r="F111" s="1">
        <f t="shared" si="6"/>
        <v>0.33168164195807975</v>
      </c>
      <c r="I111" s="2"/>
      <c r="K111">
        <v>5.2411452221751604</v>
      </c>
      <c r="L111">
        <v>0.204870070411417</v>
      </c>
      <c r="M111">
        <f t="shared" si="4"/>
        <v>0.80666144510637028</v>
      </c>
      <c r="P111">
        <v>288.39999999999998</v>
      </c>
      <c r="Q111">
        <f>'nm to eV'!$G$14/P111</f>
        <v>4.2990201255883846</v>
      </c>
      <c r="R111">
        <v>13729.573180257101</v>
      </c>
      <c r="S111">
        <f t="shared" si="5"/>
        <v>0.97704355834619339</v>
      </c>
    </row>
    <row r="112" spans="3:19">
      <c r="C112">
        <v>5.1194664297803696</v>
      </c>
      <c r="D112">
        <v>0.18801594574780001</v>
      </c>
      <c r="F112" s="1">
        <f t="shared" si="6"/>
        <v>0.34653067210527061</v>
      </c>
      <c r="I112" s="2"/>
      <c r="K112">
        <v>5.2546104152955602</v>
      </c>
      <c r="L112">
        <v>0.21142117394461801</v>
      </c>
      <c r="M112">
        <f t="shared" si="4"/>
        <v>0.83245595297431341</v>
      </c>
      <c r="P112">
        <v>289.2</v>
      </c>
      <c r="Q112">
        <f>'nm to eV'!$G$14/P112</f>
        <v>4.2871279537333677</v>
      </c>
      <c r="R112">
        <v>13606.616900721299</v>
      </c>
      <c r="S112">
        <f t="shared" si="5"/>
        <v>0.96829356741046502</v>
      </c>
    </row>
    <row r="113" spans="3:19">
      <c r="C113">
        <v>5.1340807523445804</v>
      </c>
      <c r="D113">
        <v>0.19621325897793301</v>
      </c>
      <c r="F113" s="1">
        <f t="shared" si="6"/>
        <v>0.36163907395808875</v>
      </c>
      <c r="I113" s="2"/>
      <c r="K113">
        <v>5.2680661472066399</v>
      </c>
      <c r="L113">
        <v>0.21755233494363899</v>
      </c>
      <c r="M113">
        <f t="shared" si="4"/>
        <v>0.85659696674815589</v>
      </c>
      <c r="P113">
        <v>290</v>
      </c>
      <c r="Q113">
        <f>'nm to eV'!$G$14/P113</f>
        <v>4.2753013938609996</v>
      </c>
      <c r="R113">
        <v>13464.057214856701</v>
      </c>
      <c r="S113">
        <f t="shared" si="5"/>
        <v>0.95814853078586293</v>
      </c>
    </row>
    <row r="114" spans="3:19">
      <c r="C114">
        <v>5.1503225055795001</v>
      </c>
      <c r="D114">
        <v>0.20479756982837299</v>
      </c>
      <c r="F114" s="1">
        <f t="shared" si="6"/>
        <v>0.37746074800138379</v>
      </c>
      <c r="I114" s="2"/>
      <c r="K114">
        <v>5.2815199868758498</v>
      </c>
      <c r="L114">
        <v>0.22359950743582399</v>
      </c>
      <c r="M114">
        <f t="shared" si="4"/>
        <v>0.88040728170317817</v>
      </c>
      <c r="P114">
        <v>290.8</v>
      </c>
      <c r="Q114">
        <f>'nm to eV'!$G$14/P114</f>
        <v>4.2635399044693596</v>
      </c>
      <c r="R114">
        <v>13302.7187752631</v>
      </c>
      <c r="S114">
        <f t="shared" si="5"/>
        <v>0.94666713358225352</v>
      </c>
    </row>
    <row r="115" spans="3:19">
      <c r="C115">
        <v>5.1665647446871397</v>
      </c>
      <c r="D115">
        <v>0.213311517475121</v>
      </c>
      <c r="F115" s="1">
        <f t="shared" si="6"/>
        <v>0.39315273619186525</v>
      </c>
      <c r="I115" s="2"/>
      <c r="K115">
        <v>5.29720052216119</v>
      </c>
      <c r="L115">
        <v>0.22996163682864401</v>
      </c>
      <c r="M115">
        <f t="shared" si="4"/>
        <v>0.9054577172287761</v>
      </c>
      <c r="P115">
        <v>291.60000000000002</v>
      </c>
      <c r="Q115">
        <f>'nm to eV'!$G$14/P115</f>
        <v>4.2518429499989363</v>
      </c>
      <c r="R115">
        <v>13123.5091116719</v>
      </c>
      <c r="S115">
        <f t="shared" si="5"/>
        <v>0.93391395873068894</v>
      </c>
    </row>
    <row r="116" spans="3:19">
      <c r="C116">
        <v>5.1849851511919303</v>
      </c>
      <c r="D116">
        <v>0.22114528748617801</v>
      </c>
      <c r="F116" s="1">
        <f t="shared" si="6"/>
        <v>0.40759109447181163</v>
      </c>
      <c r="I116" s="2"/>
      <c r="K116">
        <v>5.3151063338812801</v>
      </c>
      <c r="L116">
        <v>0.236575731741972</v>
      </c>
      <c r="M116">
        <f t="shared" si="4"/>
        <v>0.9315002492108343</v>
      </c>
      <c r="P116">
        <v>292.39999999999998</v>
      </c>
      <c r="Q116">
        <f>'nm to eV'!$G$14/P116</f>
        <v>4.2402100007513335</v>
      </c>
      <c r="R116">
        <v>12927.407860286799</v>
      </c>
      <c r="S116">
        <f t="shared" si="5"/>
        <v>0.91995872050631666</v>
      </c>
    </row>
    <row r="117" spans="3:19">
      <c r="C117">
        <v>5.1990565109931897</v>
      </c>
      <c r="D117">
        <v>0.22928396471323501</v>
      </c>
      <c r="F117" s="1">
        <f t="shared" si="6"/>
        <v>0.42259142478061956</v>
      </c>
      <c r="I117" s="2"/>
      <c r="K117">
        <v>5.3352218110407001</v>
      </c>
      <c r="L117">
        <v>0.242748886994411</v>
      </c>
      <c r="M117">
        <f t="shared" si="4"/>
        <v>0.95580661239408693</v>
      </c>
      <c r="P117">
        <v>293.2</v>
      </c>
      <c r="Q117">
        <f>'nm to eV'!$G$14/P117</f>
        <v>4.2286405328093108</v>
      </c>
      <c r="R117">
        <v>12715.455976756601</v>
      </c>
      <c r="S117">
        <f t="shared" si="5"/>
        <v>0.90487549688649505</v>
      </c>
    </row>
    <row r="118" spans="3:19">
      <c r="C118">
        <v>5.2169353313744002</v>
      </c>
      <c r="D118">
        <v>0.23685973631075399</v>
      </c>
      <c r="F118" s="1">
        <f t="shared" si="6"/>
        <v>0.43655426826691462</v>
      </c>
      <c r="I118" s="2"/>
      <c r="K118">
        <v>5.3597755414974699</v>
      </c>
      <c r="L118">
        <v>0.248880047993432</v>
      </c>
      <c r="M118">
        <f t="shared" si="4"/>
        <v>0.97994762616792941</v>
      </c>
      <c r="P118">
        <v>294</v>
      </c>
      <c r="Q118">
        <f>'nm to eV'!$G$14/P118</f>
        <v>4.2171340279581289</v>
      </c>
      <c r="R118">
        <v>12488.7450422732</v>
      </c>
      <c r="S118">
        <f t="shared" si="5"/>
        <v>0.88874196853601617</v>
      </c>
    </row>
    <row r="119" spans="3:19">
      <c r="C119">
        <v>5.2364398818718003</v>
      </c>
      <c r="D119">
        <v>0.24506877674150199</v>
      </c>
      <c r="F119" s="1">
        <f t="shared" si="6"/>
        <v>0.45168428442853442</v>
      </c>
      <c r="I119" s="2"/>
      <c r="K119">
        <v>5.3976234752187402</v>
      </c>
      <c r="L119">
        <v>0.25397280563520902</v>
      </c>
      <c r="M119">
        <f t="shared" si="4"/>
        <v>1</v>
      </c>
      <c r="P119">
        <v>294.8</v>
      </c>
      <c r="Q119">
        <f>'nm to eV'!$G$14/P119</f>
        <v>4.205689973608175</v>
      </c>
      <c r="R119">
        <v>12248.4067639491</v>
      </c>
      <c r="S119">
        <f t="shared" si="5"/>
        <v>0.87163867161792663</v>
      </c>
    </row>
    <row r="120" spans="3:19">
      <c r="C120">
        <v>5.2575790470151</v>
      </c>
      <c r="D120">
        <v>0.25262444456653799</v>
      </c>
      <c r="F120" s="1">
        <f t="shared" si="6"/>
        <v>0.46561007481402639</v>
      </c>
      <c r="I120" s="2"/>
      <c r="K120">
        <v>5.4464412511047504</v>
      </c>
      <c r="L120">
        <v>0.253377250768555</v>
      </c>
      <c r="M120">
        <f t="shared" si="4"/>
        <v>0.99765504473928035</v>
      </c>
      <c r="P120">
        <v>295.60000000000002</v>
      </c>
      <c r="Q120">
        <f>'nm to eV'!$G$14/P120</f>
        <v>4.1943078627188424</v>
      </c>
      <c r="R120">
        <v>11995.6027615489</v>
      </c>
      <c r="S120">
        <f t="shared" si="5"/>
        <v>0.85364827098228024</v>
      </c>
    </row>
    <row r="121" spans="3:19">
      <c r="C121">
        <v>5.2819784036392203</v>
      </c>
      <c r="D121">
        <v>0.26018220653454099</v>
      </c>
      <c r="F121" s="1">
        <f t="shared" si="6"/>
        <v>0.47953972489751873</v>
      </c>
      <c r="I121" s="2"/>
      <c r="K121">
        <v>5.4840428493394198</v>
      </c>
      <c r="L121">
        <v>0.24753623188405799</v>
      </c>
      <c r="M121">
        <f t="shared" si="4"/>
        <v>0.97465644506681504</v>
      </c>
      <c r="P121">
        <v>296.39999999999998</v>
      </c>
      <c r="Q121">
        <f>'nm to eV'!$G$14/P121</f>
        <v>4.1829871937236502</v>
      </c>
      <c r="R121">
        <v>11731.514723031099</v>
      </c>
      <c r="S121">
        <f t="shared" si="5"/>
        <v>0.83485485960069883</v>
      </c>
    </row>
    <row r="122" spans="3:19">
      <c r="C122">
        <v>5.3128975490299899</v>
      </c>
      <c r="D122">
        <v>0.26783020702676003</v>
      </c>
      <c r="F122" s="1">
        <f t="shared" si="6"/>
        <v>0.49363569287666614</v>
      </c>
      <c r="I122" s="2"/>
      <c r="K122">
        <v>5.5061111201048396</v>
      </c>
      <c r="L122">
        <v>0.241867007672634</v>
      </c>
      <c r="M122">
        <f t="shared" si="4"/>
        <v>0.95233427479647936</v>
      </c>
      <c r="P122">
        <v>297.2</v>
      </c>
      <c r="Q122">
        <f>'nm to eV'!$G$14/P122</f>
        <v>4.1717274704565614</v>
      </c>
      <c r="R122">
        <v>11457.335001369</v>
      </c>
      <c r="S122">
        <f t="shared" si="5"/>
        <v>0.81534328940386847</v>
      </c>
    </row>
    <row r="123" spans="3:19">
      <c r="C123">
        <v>5.3487163066910304</v>
      </c>
      <c r="D123">
        <v>0.27413091208464602</v>
      </c>
      <c r="F123" s="1">
        <f t="shared" si="6"/>
        <v>0.50524847151500063</v>
      </c>
      <c r="I123" s="2"/>
      <c r="K123">
        <v>5.5237430298147903</v>
      </c>
      <c r="L123">
        <v>0.236323766221464</v>
      </c>
      <c r="M123">
        <f t="shared" si="4"/>
        <v>0.93050815275437393</v>
      </c>
      <c r="P123">
        <v>298</v>
      </c>
      <c r="Q123">
        <f>'nm to eV'!$G$14/P123</f>
        <v>4.1605282020794965</v>
      </c>
      <c r="R123">
        <v>11174.25771494</v>
      </c>
      <c r="S123">
        <f t="shared" si="5"/>
        <v>0.79519853795469086</v>
      </c>
    </row>
    <row r="124" spans="3:19">
      <c r="C124">
        <v>5.3845511864922804</v>
      </c>
      <c r="D124">
        <v>0.27809683811093</v>
      </c>
      <c r="F124" s="1">
        <f t="shared" si="6"/>
        <v>0.51255803776451148</v>
      </c>
      <c r="I124" s="2"/>
      <c r="K124">
        <v>5.54135649016653</v>
      </c>
      <c r="L124">
        <v>0.22996163682864401</v>
      </c>
      <c r="M124">
        <f t="shared" si="4"/>
        <v>0.9054577172287761</v>
      </c>
      <c r="P124">
        <v>298.8</v>
      </c>
      <c r="Q124">
        <f>'nm to eV'!$G$14/P124</f>
        <v>4.14938890301101</v>
      </c>
      <c r="R124">
        <v>10883.470403565199</v>
      </c>
      <c r="S124">
        <f t="shared" si="5"/>
        <v>0.77450511466341865</v>
      </c>
    </row>
    <row r="125" spans="3:19">
      <c r="C125">
        <v>5.4203979922602503</v>
      </c>
      <c r="D125">
        <v>0.28033566731931597</v>
      </c>
      <c r="F125" s="1">
        <f t="shared" si="6"/>
        <v>0.51668440580858987</v>
      </c>
      <c r="I125" s="2"/>
      <c r="K125">
        <v>5.5567598120184698</v>
      </c>
      <c r="L125">
        <v>0.224019449970004</v>
      </c>
      <c r="M125">
        <f t="shared" si="4"/>
        <v>0.88206077579727893</v>
      </c>
      <c r="P125">
        <v>299.60000000000002</v>
      </c>
      <c r="Q125">
        <f>'nm to eV'!$G$14/P125</f>
        <v>4.1383090928561073</v>
      </c>
      <c r="R125">
        <v>10586.1462821965</v>
      </c>
      <c r="S125">
        <f t="shared" si="5"/>
        <v>0.75334650953343818</v>
      </c>
    </row>
    <row r="126" spans="3:19">
      <c r="C126">
        <v>5.4562496567554097</v>
      </c>
      <c r="D126">
        <v>0.28187086449078003</v>
      </c>
      <c r="F126" s="1">
        <f t="shared" si="6"/>
        <v>0.51951391532452817</v>
      </c>
      <c r="I126" s="2"/>
      <c r="K126">
        <v>5.5699487378264001</v>
      </c>
      <c r="L126">
        <v>0.21830823150516199</v>
      </c>
      <c r="M126">
        <f t="shared" si="4"/>
        <v>0.8595732561175331</v>
      </c>
      <c r="P126">
        <v>300.39999999999998</v>
      </c>
      <c r="Q126">
        <f>'nm to eV'!$G$14/P126</f>
        <v>4.1272882963371842</v>
      </c>
      <c r="R126">
        <v>10283.437124415799</v>
      </c>
      <c r="S126">
        <f t="shared" si="5"/>
        <v>0.73180468672664234</v>
      </c>
    </row>
    <row r="127" spans="3:19">
      <c r="C127">
        <v>5.4920971250771</v>
      </c>
      <c r="D127">
        <v>0.28401374387595002</v>
      </c>
      <c r="F127" s="1">
        <f t="shared" si="6"/>
        <v>0.52346343902386139</v>
      </c>
      <c r="I127" s="2"/>
      <c r="K127">
        <v>5.5831376636343304</v>
      </c>
      <c r="L127">
        <v>0.21259701304032</v>
      </c>
      <c r="M127">
        <f t="shared" si="4"/>
        <v>0.8370857364377875</v>
      </c>
      <c r="P127">
        <v>301.2</v>
      </c>
      <c r="Q127">
        <f>'nm to eV'!$G$14/P127</f>
        <v>4.1163260432260627</v>
      </c>
      <c r="R127">
        <v>9976.4667984648004</v>
      </c>
      <c r="S127">
        <f t="shared" si="5"/>
        <v>0.70995962456512229</v>
      </c>
    </row>
    <row r="128" spans="3:19">
      <c r="C128">
        <v>5.5279362010518298</v>
      </c>
      <c r="D128">
        <v>0.28737198768852901</v>
      </c>
      <c r="F128" s="1">
        <f t="shared" si="6"/>
        <v>0.5296529910899791</v>
      </c>
      <c r="I128" s="2"/>
      <c r="K128">
        <v>5.59631712823293</v>
      </c>
      <c r="L128">
        <v>0.206465852041299</v>
      </c>
      <c r="M128">
        <f t="shared" si="4"/>
        <v>0.81294472266394502</v>
      </c>
      <c r="P128">
        <v>302</v>
      </c>
      <c r="Q128">
        <f>'nm to eV'!$G$14/P128</f>
        <v>4.1054218682771193</v>
      </c>
      <c r="R128">
        <v>9666.3254695502001</v>
      </c>
      <c r="S128">
        <f t="shared" si="5"/>
        <v>0.68788890294730265</v>
      </c>
    </row>
    <row r="129" spans="3:19">
      <c r="C129">
        <v>5.5637576089277001</v>
      </c>
      <c r="D129">
        <v>0.29328889345354903</v>
      </c>
      <c r="F129" s="1">
        <f t="shared" si="6"/>
        <v>0.54055839234932912</v>
      </c>
      <c r="I129" s="2"/>
      <c r="K129">
        <v>5.6094947005896598</v>
      </c>
      <c r="L129">
        <v>0.200250702535442</v>
      </c>
      <c r="M129">
        <f t="shared" si="4"/>
        <v>0.78847301007128234</v>
      </c>
      <c r="P129">
        <v>302.8</v>
      </c>
      <c r="Q129">
        <f>'nm to eV'!$G$14/P129</f>
        <v>4.0945753111614591</v>
      </c>
      <c r="R129">
        <v>9354.0644737711991</v>
      </c>
      <c r="S129">
        <f t="shared" si="5"/>
        <v>0.66566733855902582</v>
      </c>
    </row>
    <row r="130" spans="3:19">
      <c r="C130">
        <v>5.5946763678288001</v>
      </c>
      <c r="D130">
        <v>0.30099286467597702</v>
      </c>
      <c r="F130" s="1">
        <f t="shared" si="6"/>
        <v>0.55475751952957719</v>
      </c>
      <c r="I130" s="2"/>
      <c r="K130">
        <v>5.6226703807045304</v>
      </c>
      <c r="L130">
        <v>0.193951564522749</v>
      </c>
      <c r="M130">
        <f t="shared" si="4"/>
        <v>0.76367059865979958</v>
      </c>
      <c r="P130">
        <v>303.60000000000002</v>
      </c>
      <c r="Q130">
        <f>'nm to eV'!$G$14/P130</f>
        <v>4.0837859164021406</v>
      </c>
      <c r="R130">
        <v>9040.6918612506997</v>
      </c>
      <c r="S130">
        <f t="shared" si="5"/>
        <v>0.64336666770746931</v>
      </c>
    </row>
    <row r="131" spans="3:19">
      <c r="C131">
        <v>5.6174470964530103</v>
      </c>
      <c r="D131">
        <v>0.308337024061343</v>
      </c>
      <c r="F131" s="1">
        <f t="shared" si="6"/>
        <v>0.56829348041702699</v>
      </c>
      <c r="I131" s="2"/>
      <c r="K131">
        <v>5.6358422763356604</v>
      </c>
      <c r="L131">
        <v>0.18748444949638399</v>
      </c>
      <c r="M131">
        <f t="shared" si="4"/>
        <v>0.73820678961067654</v>
      </c>
      <c r="P131">
        <v>304.39999999999998</v>
      </c>
      <c r="Q131">
        <f>'nm to eV'!$G$14/P131</f>
        <v>4.0730532333104144</v>
      </c>
      <c r="R131">
        <v>8727.1685989825</v>
      </c>
      <c r="S131">
        <f t="shared" si="5"/>
        <v>0.62105527610271649</v>
      </c>
    </row>
    <row r="132" spans="3:19">
      <c r="C132">
        <v>5.6369536714200699</v>
      </c>
      <c r="D132">
        <v>0.31625288447670702</v>
      </c>
      <c r="F132" s="1">
        <f t="shared" si="6"/>
        <v>0.58288313885858867</v>
      </c>
      <c r="I132" s="2"/>
      <c r="K132">
        <v>5.6490141719667903</v>
      </c>
      <c r="L132">
        <v>0.181017334470019</v>
      </c>
      <c r="M132">
        <f t="shared" si="4"/>
        <v>0.7127429805615535</v>
      </c>
      <c r="P132">
        <v>305.2</v>
      </c>
      <c r="Q132">
        <f>'nm to eV'!$G$14/P132</f>
        <v>4.0623768159229687</v>
      </c>
      <c r="R132">
        <v>8414.4054175613001</v>
      </c>
      <c r="S132">
        <f t="shared" si="5"/>
        <v>0.59879797446023941</v>
      </c>
    </row>
    <row r="133" spans="3:19">
      <c r="C133">
        <v>5.6548299004801201</v>
      </c>
      <c r="D133">
        <v>0.32420392649391799</v>
      </c>
      <c r="F133" s="1">
        <f t="shared" si="6"/>
        <v>0.59753764022655897</v>
      </c>
      <c r="I133" s="2"/>
      <c r="K133">
        <v>5.6621841753560602</v>
      </c>
      <c r="L133">
        <v>0.17446623093681901</v>
      </c>
      <c r="M133">
        <f t="shared" si="4"/>
        <v>0.68694847269361436</v>
      </c>
      <c r="P133">
        <v>306</v>
      </c>
      <c r="Q133">
        <f>'nm to eV'!$G$14/P133</f>
        <v>4.0517562229401634</v>
      </c>
      <c r="R133">
        <v>8103.2602803712998</v>
      </c>
      <c r="S133">
        <f t="shared" si="5"/>
        <v>0.57665581839967206</v>
      </c>
    </row>
    <row r="134" spans="3:19">
      <c r="C134">
        <v>5.6710726254604698</v>
      </c>
      <c r="D134">
        <v>0.33264751093697398</v>
      </c>
      <c r="F134" s="1">
        <f t="shared" si="6"/>
        <v>0.61309994256422673</v>
      </c>
      <c r="I134" s="2"/>
      <c r="K134">
        <v>5.6753560709872</v>
      </c>
      <c r="L134">
        <v>0.16799911591045399</v>
      </c>
      <c r="M134">
        <f t="shared" ref="M134:M176" si="7">L134/LARGE($L$5:$L$1000,1)</f>
        <v>0.66148466364449121</v>
      </c>
      <c r="P134">
        <v>306.8</v>
      </c>
      <c r="Q134">
        <f>'nm to eV'!$G$14/P134</f>
        <v>4.0411910176652208</v>
      </c>
      <c r="R134">
        <v>7794.5364489724998</v>
      </c>
      <c r="S134">
        <f t="shared" ref="S134:S197" si="8">R134/LARGE($R$5:$R$312,1)</f>
        <v>0.55468597077105808</v>
      </c>
    </row>
    <row r="135" spans="3:19">
      <c r="C135">
        <v>5.6856885271110196</v>
      </c>
      <c r="D135">
        <v>0.34061614375510801</v>
      </c>
      <c r="F135" s="1">
        <f t="shared" si="6"/>
        <v>0.62778686539540052</v>
      </c>
      <c r="I135" s="2"/>
      <c r="K135">
        <v>5.6885317511020599</v>
      </c>
      <c r="L135">
        <v>0.161699977897761</v>
      </c>
      <c r="M135">
        <f t="shared" si="7"/>
        <v>0.63668225223300856</v>
      </c>
      <c r="P135">
        <v>307.60000000000002</v>
      </c>
      <c r="Q135">
        <f>'nm to eV'!$G$14/P135</f>
        <v>4.030680767944375</v>
      </c>
      <c r="R135">
        <v>7488.9811143470997</v>
      </c>
      <c r="S135">
        <f t="shared" si="8"/>
        <v>0.53294160424964576</v>
      </c>
    </row>
    <row r="136" spans="3:19">
      <c r="C136">
        <v>5.6986746901954497</v>
      </c>
      <c r="D136">
        <v>0.34853200417047198</v>
      </c>
      <c r="F136" s="1">
        <f t="shared" ref="F136:F160" si="9">D136/$G$3</f>
        <v>0.6423765238369622</v>
      </c>
      <c r="I136" s="2"/>
      <c r="K136">
        <v>5.7017074312169296</v>
      </c>
      <c r="L136">
        <v>0.155400839885068</v>
      </c>
      <c r="M136">
        <f t="shared" si="7"/>
        <v>0.6118798408215258</v>
      </c>
      <c r="P136">
        <v>308.39999999999998</v>
      </c>
      <c r="Q136">
        <f>'nm to eV'!$G$14/P136</f>
        <v>4.0202250461079441</v>
      </c>
      <c r="R136">
        <v>7187.2845603217002</v>
      </c>
      <c r="S136">
        <f t="shared" si="8"/>
        <v>0.51147184180214045</v>
      </c>
    </row>
    <row r="137" spans="3:19">
      <c r="C137">
        <v>5.71165903125718</v>
      </c>
      <c r="D137">
        <v>0.35671172659968198</v>
      </c>
      <c r="F137" s="1">
        <f t="shared" si="9"/>
        <v>0.65745250422657686</v>
      </c>
      <c r="I137" s="2"/>
      <c r="K137">
        <v>5.7148850035736602</v>
      </c>
      <c r="L137">
        <v>0.14918569037921101</v>
      </c>
      <c r="M137">
        <f t="shared" si="7"/>
        <v>0.58740812822886324</v>
      </c>
      <c r="P137">
        <v>309.2</v>
      </c>
      <c r="Q137">
        <f>'nm to eV'!$G$14/P137</f>
        <v>4.0098234289123216</v>
      </c>
      <c r="R137">
        <v>6890.0798228574004</v>
      </c>
      <c r="S137">
        <f t="shared" si="8"/>
        <v>0.49032173244061777</v>
      </c>
    </row>
    <row r="138" spans="3:19">
      <c r="C138">
        <v>5.7246397282735302</v>
      </c>
      <c r="D138">
        <v>0.365419173056583</v>
      </c>
      <c r="F138" s="1">
        <f t="shared" si="9"/>
        <v>0.67350112851229593</v>
      </c>
      <c r="I138" s="2"/>
      <c r="K138">
        <v>5.7280682526559898</v>
      </c>
      <c r="L138">
        <v>0.143222506393861</v>
      </c>
      <c r="M138">
        <f t="shared" si="7"/>
        <v>0.56392851209265704</v>
      </c>
      <c r="P138">
        <v>310</v>
      </c>
      <c r="Q138">
        <f>'nm to eV'!$G$14/P138</f>
        <v>3.9994754974828708</v>
      </c>
      <c r="R138">
        <v>6597.9428069427004</v>
      </c>
      <c r="S138">
        <f t="shared" si="8"/>
        <v>0.46953225954102457</v>
      </c>
    </row>
    <row r="139" spans="3:19">
      <c r="C139">
        <v>5.7376173885853898</v>
      </c>
      <c r="D139">
        <v>0.37456638953656002</v>
      </c>
      <c r="F139" s="1">
        <f t="shared" si="9"/>
        <v>0.69036028937810201</v>
      </c>
      <c r="I139" s="2"/>
      <c r="K139">
        <v>5.7412552862220601</v>
      </c>
      <c r="L139">
        <v>0.13742729942218401</v>
      </c>
      <c r="M139">
        <f t="shared" si="7"/>
        <v>0.54111029359409513</v>
      </c>
      <c r="P139">
        <v>310.8</v>
      </c>
      <c r="Q139">
        <f>'nm to eV'!$G$14/P139</f>
        <v>3.9891808372576896</v>
      </c>
      <c r="R139">
        <v>6311.3928215179003</v>
      </c>
      <c r="S139">
        <f t="shared" si="8"/>
        <v>0.44914037891023473</v>
      </c>
    </row>
    <row r="140" spans="3:19">
      <c r="C140">
        <v>5.7489724364643298</v>
      </c>
      <c r="D140">
        <v>0.382628839959617</v>
      </c>
      <c r="F140" s="1">
        <f t="shared" si="9"/>
        <v>0.70522012667969458</v>
      </c>
      <c r="I140" s="2"/>
      <c r="K140">
        <v>5.7544461042718504</v>
      </c>
      <c r="L140">
        <v>0.13180006946417799</v>
      </c>
      <c r="M140">
        <f t="shared" si="7"/>
        <v>0.5189534727331695</v>
      </c>
      <c r="P140">
        <v>311.60000000000002</v>
      </c>
      <c r="Q140">
        <f>'nm to eV'!$G$14/P140</f>
        <v>3.9789390379322525</v>
      </c>
      <c r="R140">
        <v>6030.8934921337996</v>
      </c>
      <c r="S140">
        <f t="shared" si="8"/>
        <v>0.42917908373397556</v>
      </c>
    </row>
    <row r="141" spans="3:19">
      <c r="C141">
        <v>5.7587012278649601</v>
      </c>
      <c r="D141">
        <v>0.39013424835344401</v>
      </c>
      <c r="F141" s="1">
        <f t="shared" si="9"/>
        <v>0.71905328431317606</v>
      </c>
      <c r="I141" s="2"/>
      <c r="K141">
        <v>5.7676388145635098</v>
      </c>
      <c r="L141">
        <v>0.126256828013008</v>
      </c>
      <c r="M141">
        <f t="shared" si="7"/>
        <v>0.49712735069106406</v>
      </c>
      <c r="P141">
        <v>312.39999999999998</v>
      </c>
      <c r="Q141">
        <f>'nm to eV'!$G$14/P141</f>
        <v>3.9687496934048978</v>
      </c>
      <c r="R141">
        <v>5756.8540108712004</v>
      </c>
      <c r="S141">
        <f t="shared" si="8"/>
        <v>0.40967749352539046</v>
      </c>
    </row>
    <row r="142" spans="3:19">
      <c r="C142">
        <v>5.7684308290534698</v>
      </c>
      <c r="D142">
        <v>0.39752238474111801</v>
      </c>
      <c r="F142" s="1">
        <f t="shared" si="9"/>
        <v>0.73267029885863533</v>
      </c>
      <c r="I142" s="2"/>
      <c r="K142">
        <v>5.7830359866293897</v>
      </c>
      <c r="L142">
        <v>0.120041678507151</v>
      </c>
      <c r="M142">
        <f t="shared" si="7"/>
        <v>0.47265563809840144</v>
      </c>
      <c r="P142">
        <v>313.2</v>
      </c>
      <c r="Q142">
        <f>'nm to eV'!$G$14/P142</f>
        <v>3.9586124017231481</v>
      </c>
      <c r="R142">
        <v>5489.6306833577</v>
      </c>
      <c r="S142">
        <f t="shared" si="8"/>
        <v>0.39066096421606405</v>
      </c>
    </row>
    <row r="143" spans="3:19">
      <c r="C143">
        <v>5.7781596204541001</v>
      </c>
      <c r="D143">
        <v>0.40502779313494502</v>
      </c>
      <c r="F143" s="1">
        <f t="shared" si="9"/>
        <v>0.7465034564921168</v>
      </c>
      <c r="I143" s="2"/>
      <c r="K143">
        <v>5.8006451894369304</v>
      </c>
      <c r="L143">
        <v>0.11349057497395</v>
      </c>
      <c r="M143">
        <f t="shared" si="7"/>
        <v>0.44686113023045826</v>
      </c>
      <c r="P143">
        <v>314</v>
      </c>
      <c r="Q143">
        <f>'nm to eV'!$G$14/P143</f>
        <v>3.9485267650308598</v>
      </c>
      <c r="R143">
        <v>5229.5287334594004</v>
      </c>
      <c r="S143">
        <f t="shared" si="8"/>
        <v>0.37215121658407985</v>
      </c>
    </row>
    <row r="144" spans="3:19">
      <c r="C144">
        <v>5.7878884118547402</v>
      </c>
      <c r="D144">
        <v>0.41253320152877199</v>
      </c>
      <c r="F144" s="1">
        <f t="shared" si="9"/>
        <v>0.76033661412559816</v>
      </c>
      <c r="I144" s="2"/>
      <c r="K144">
        <v>5.8182600689700799</v>
      </c>
      <c r="L144">
        <v>0.10719143696125701</v>
      </c>
      <c r="M144">
        <f t="shared" si="7"/>
        <v>0.4220587188189755</v>
      </c>
      <c r="P144">
        <v>314.8</v>
      </c>
      <c r="Q144">
        <f>'nm to eV'!$G$14/P144</f>
        <v>3.9384923895161688</v>
      </c>
      <c r="R144">
        <v>4976.8043273530002</v>
      </c>
      <c r="S144">
        <f t="shared" si="8"/>
        <v>0.35416648029393816</v>
      </c>
    </row>
    <row r="145" spans="3:19">
      <c r="C145">
        <v>5.7976155836796499</v>
      </c>
      <c r="D145">
        <v>0.420273153934907</v>
      </c>
      <c r="F145" s="1">
        <f t="shared" si="9"/>
        <v>0.7746020579351276</v>
      </c>
      <c r="I145" s="2"/>
      <c r="K145">
        <v>5.8358806252288202</v>
      </c>
      <c r="L145">
        <v>0.101144264469072</v>
      </c>
      <c r="M145">
        <f t="shared" si="7"/>
        <v>0.39824840386395316</v>
      </c>
      <c r="P145">
        <v>315.60000000000002</v>
      </c>
      <c r="Q145">
        <f>'nm to eV'!$G$14/P145</f>
        <v>3.9285088853602339</v>
      </c>
      <c r="R145">
        <v>4731.6667801290996</v>
      </c>
      <c r="S145">
        <f t="shared" si="8"/>
        <v>0.33672165092602241</v>
      </c>
    </row>
    <row r="146" spans="3:19">
      <c r="C146">
        <v>5.8073411359288301</v>
      </c>
      <c r="D146">
        <v>0.428247650353348</v>
      </c>
      <c r="F146" s="1">
        <f t="shared" si="9"/>
        <v>0.78929978792070121</v>
      </c>
      <c r="I146" s="2"/>
      <c r="K146">
        <v>5.8535139541201602</v>
      </c>
      <c r="L146">
        <v>9.5664014398029698E-2</v>
      </c>
      <c r="M146">
        <f t="shared" si="7"/>
        <v>0.37667030593596557</v>
      </c>
      <c r="P146">
        <v>316.39999999999998</v>
      </c>
      <c r="Q146">
        <f>'nm to eV'!$G$14/P146</f>
        <v>3.9185758666867572</v>
      </c>
      <c r="R146">
        <v>4494.2809098000998</v>
      </c>
      <c r="S146">
        <f t="shared" si="8"/>
        <v>0.31982845749588179</v>
      </c>
    </row>
    <row r="147" spans="3:19">
      <c r="C147">
        <v>5.8170683077537397</v>
      </c>
      <c r="D147">
        <v>0.43598760275948201</v>
      </c>
      <c r="F147" s="1">
        <f t="shared" si="9"/>
        <v>0.80356523173022876</v>
      </c>
      <c r="I147" s="2"/>
      <c r="K147">
        <v>5.8711472830115001</v>
      </c>
      <c r="L147">
        <v>9.0183764326986798E-2</v>
      </c>
      <c r="M147">
        <f t="shared" si="7"/>
        <v>0.35509220800797558</v>
      </c>
      <c r="P147">
        <v>317.2</v>
      </c>
      <c r="Q147">
        <f>'nm to eV'!$G$14/P147</f>
        <v>3.9086929515122635</v>
      </c>
      <c r="R147">
        <v>4264.7695055270997</v>
      </c>
      <c r="S147">
        <f t="shared" si="8"/>
        <v>0.30349563810173041</v>
      </c>
    </row>
    <row r="148" spans="3:19">
      <c r="C148">
        <v>5.8267962893665199</v>
      </c>
      <c r="D148">
        <v>0.44361028315946299</v>
      </c>
      <c r="F148" s="1">
        <f t="shared" si="9"/>
        <v>0.81761453245173421</v>
      </c>
      <c r="I148" s="2"/>
      <c r="K148">
        <v>5.8910004954482602</v>
      </c>
      <c r="L148">
        <v>8.4716112531969298E-2</v>
      </c>
      <c r="M148">
        <f t="shared" si="7"/>
        <v>0.33356371490280867</v>
      </c>
      <c r="P148">
        <v>318</v>
      </c>
      <c r="Q148">
        <f>'nm to eV'!$G$14/P148</f>
        <v>3.8988597616971381</v>
      </c>
      <c r="R148">
        <v>4043.2158789943001</v>
      </c>
      <c r="S148">
        <f t="shared" si="8"/>
        <v>0.28772912148900809</v>
      </c>
    </row>
    <row r="149" spans="3:19">
      <c r="C149">
        <v>5.8365242709792904</v>
      </c>
      <c r="D149">
        <v>0.45123296355944398</v>
      </c>
      <c r="F149" s="1">
        <f t="shared" si="9"/>
        <v>0.83166383317323955</v>
      </c>
      <c r="I149" s="2"/>
      <c r="K149">
        <v>5.9130636571606496</v>
      </c>
      <c r="L149">
        <v>7.8820119352088602E-2</v>
      </c>
      <c r="M149">
        <f t="shared" si="7"/>
        <v>0.3103486578216606</v>
      </c>
      <c r="P149">
        <v>318.8</v>
      </c>
      <c r="Q149">
        <f>'nm to eV'!$G$14/P149</f>
        <v>3.8890759228973959</v>
      </c>
      <c r="R149">
        <v>3829.6664701017999</v>
      </c>
      <c r="S149">
        <f t="shared" si="8"/>
        <v>0.2725322124804247</v>
      </c>
    </row>
    <row r="150" spans="3:19">
      <c r="C150">
        <v>5.8462514428042001</v>
      </c>
      <c r="D150">
        <v>0.45897291596557799</v>
      </c>
      <c r="F150" s="1">
        <f t="shared" si="9"/>
        <v>0.8459292769827671</v>
      </c>
      <c r="I150" s="2"/>
      <c r="K150">
        <v>5.9351370369791097</v>
      </c>
      <c r="L150">
        <v>7.3377664109121901E-2</v>
      </c>
      <c r="M150">
        <f t="shared" si="7"/>
        <v>0.28891937436213971</v>
      </c>
      <c r="P150">
        <v>319.60000000000002</v>
      </c>
      <c r="Q150">
        <f>'nm to eV'!$G$14/P150</f>
        <v>3.8793410645171771</v>
      </c>
      <c r="R150">
        <v>3624.1334804707999</v>
      </c>
      <c r="S150">
        <f t="shared" si="8"/>
        <v>0.25790577938523046</v>
      </c>
    </row>
    <row r="151" spans="3:19">
      <c r="C151">
        <v>5.8559802342048402</v>
      </c>
      <c r="D151">
        <v>0.46647832435940501</v>
      </c>
      <c r="F151" s="1">
        <f t="shared" si="9"/>
        <v>0.85976243461624857</v>
      </c>
      <c r="I151" s="2"/>
      <c r="K151">
        <v>5.95942793504065</v>
      </c>
      <c r="L151">
        <v>6.7842821508635603E-2</v>
      </c>
      <c r="M151">
        <f t="shared" si="7"/>
        <v>0.26712632220191668</v>
      </c>
      <c r="P151">
        <v>320.39999999999998</v>
      </c>
      <c r="Q151">
        <f>'nm to eV'!$G$14/P151</f>
        <v>3.869654819661954</v>
      </c>
      <c r="R151">
        <v>3426.5975106335</v>
      </c>
      <c r="S151">
        <f t="shared" si="8"/>
        <v>0.24384844167070235</v>
      </c>
    </row>
    <row r="152" spans="3:19">
      <c r="C152">
        <v>5.8673326502732204</v>
      </c>
      <c r="D152">
        <v>0.47492190880246099</v>
      </c>
      <c r="F152" s="1">
        <f t="shared" si="9"/>
        <v>0.87532473695391633</v>
      </c>
      <c r="I152" s="2"/>
      <c r="K152">
        <v>5.9859287823778198</v>
      </c>
      <c r="L152">
        <v>6.18796375232862E-2</v>
      </c>
      <c r="M152">
        <f t="shared" si="7"/>
        <v>0.24364670606571287</v>
      </c>
      <c r="P152">
        <v>321.2</v>
      </c>
      <c r="Q152">
        <f>'nm to eV'!$G$14/P152</f>
        <v>3.8600168250924347</v>
      </c>
      <c r="R152">
        <v>3237.0101791582001</v>
      </c>
      <c r="S152">
        <f t="shared" si="8"/>
        <v>0.23035675634807692</v>
      </c>
    </row>
    <row r="153" spans="3:19">
      <c r="C153">
        <v>5.8803072738805797</v>
      </c>
      <c r="D153">
        <v>0.484508895305514</v>
      </c>
      <c r="F153" s="1">
        <f t="shared" si="9"/>
        <v>0.89299443439980963</v>
      </c>
      <c r="I153" s="2"/>
      <c r="K153">
        <v>6.01244098316619</v>
      </c>
      <c r="L153">
        <v>5.64203845789523E-2</v>
      </c>
      <c r="M153">
        <f t="shared" si="7"/>
        <v>0.22215128284242797</v>
      </c>
      <c r="P153">
        <v>322</v>
      </c>
      <c r="Q153">
        <f>'nm to eV'!$G$14/P153</f>
        <v>3.8504267211791614</v>
      </c>
      <c r="R153">
        <v>3055.2967043325998</v>
      </c>
      <c r="S153">
        <f t="shared" si="8"/>
        <v>0.21742540169399646</v>
      </c>
    </row>
    <row r="154" spans="3:19">
      <c r="C154">
        <v>5.8932861488742301</v>
      </c>
      <c r="D154">
        <v>0.49348020377626001</v>
      </c>
      <c r="F154" s="1">
        <f t="shared" si="9"/>
        <v>0.9095293806335798</v>
      </c>
      <c r="I154" s="2"/>
      <c r="K154">
        <v>6.0411656201766304</v>
      </c>
      <c r="L154">
        <v>5.0643175144453899E-2</v>
      </c>
      <c r="M154">
        <f t="shared" si="7"/>
        <v>0.1994039283764682</v>
      </c>
      <c r="P154">
        <v>322.8</v>
      </c>
      <c r="Q154">
        <f>'nm to eV'!$G$14/P154</f>
        <v>3.8408841518577752</v>
      </c>
      <c r="R154">
        <v>2881.3584313466999</v>
      </c>
      <c r="S154">
        <f t="shared" si="8"/>
        <v>0.20504735709351948</v>
      </c>
    </row>
    <row r="155" spans="3:19">
      <c r="C155">
        <v>5.9062698825950699</v>
      </c>
      <c r="D155">
        <v>0.50174788021008598</v>
      </c>
      <c r="F155" s="1">
        <f t="shared" si="9"/>
        <v>0.92476746833921342</v>
      </c>
      <c r="I155" s="2"/>
      <c r="K155">
        <v>6.0721094514158098</v>
      </c>
      <c r="L155">
        <v>4.4847968172776302E-2</v>
      </c>
      <c r="M155">
        <f t="shared" si="7"/>
        <v>0.17658570987790392</v>
      </c>
      <c r="P155">
        <v>323.60000000000002</v>
      </c>
      <c r="Q155">
        <f>'nm to eV'!$G$14/P155</f>
        <v>3.83138876458495</v>
      </c>
      <c r="R155">
        <v>2715.0752901686001</v>
      </c>
      <c r="S155">
        <f t="shared" si="8"/>
        <v>0.19321407795099985</v>
      </c>
    </row>
    <row r="156" spans="3:19">
      <c r="C156">
        <v>5.9192530089750104</v>
      </c>
      <c r="D156">
        <v>0.51010351064852599</v>
      </c>
      <c r="F156" s="1">
        <f t="shared" si="9"/>
        <v>0.94016766336086233</v>
      </c>
      <c r="I156" s="2"/>
      <c r="K156">
        <v>6.1030605813021896</v>
      </c>
      <c r="L156">
        <v>3.9376716870323E-2</v>
      </c>
      <c r="M156">
        <f t="shared" si="7"/>
        <v>0.15504304396621624</v>
      </c>
      <c r="P156">
        <v>324.39999999999998</v>
      </c>
      <c r="Q156">
        <f>'nm to eV'!$G$14/P156</f>
        <v>3.8219402102949753</v>
      </c>
      <c r="R156">
        <v>2556.3081714743998</v>
      </c>
      <c r="S156">
        <f t="shared" si="8"/>
        <v>0.18191566476941479</v>
      </c>
    </row>
    <row r="157" spans="3:19">
      <c r="C157">
        <v>5.9338680603483001</v>
      </c>
      <c r="D157">
        <v>0.51819527907312102</v>
      </c>
      <c r="F157" s="1">
        <f t="shared" si="9"/>
        <v>0.95508153643445992</v>
      </c>
      <c r="I157" s="2"/>
      <c r="K157">
        <v>6.1362290807555002</v>
      </c>
      <c r="L157">
        <v>3.3806479113384497E-2</v>
      </c>
      <c r="M157">
        <f t="shared" si="7"/>
        <v>0.13311062587520514</v>
      </c>
      <c r="P157">
        <v>325.2</v>
      </c>
      <c r="Q157">
        <f>'nm to eV'!$G$14/P157</f>
        <v>3.81253814335698</v>
      </c>
      <c r="R157">
        <v>2404.9012100532</v>
      </c>
      <c r="S157">
        <f t="shared" si="8"/>
        <v>0.17114102564530301</v>
      </c>
    </row>
    <row r="158" spans="3:19">
      <c r="C158">
        <v>5.9501122429468101</v>
      </c>
      <c r="D158">
        <v>0.52642777390509998</v>
      </c>
      <c r="F158" s="1">
        <f t="shared" si="9"/>
        <v>0.97025478121368491</v>
      </c>
      <c r="I158" s="2"/>
      <c r="K158">
        <v>6.1716184977292601</v>
      </c>
      <c r="L158">
        <v>2.8294733352278102E-2</v>
      </c>
      <c r="M158">
        <f t="shared" si="7"/>
        <v>0.11140851589015764</v>
      </c>
      <c r="P158">
        <v>326</v>
      </c>
      <c r="Q158">
        <f>'nm to eV'!$G$14/P158</f>
        <v>3.8031822215327913</v>
      </c>
      <c r="R158">
        <v>2260.6839670535001</v>
      </c>
      <c r="S158">
        <f t="shared" si="8"/>
        <v>0.16087803156490976</v>
      </c>
    </row>
    <row r="159" spans="3:19">
      <c r="C159">
        <v>5.9696199631852798</v>
      </c>
      <c r="D159">
        <v>0.53417777819747603</v>
      </c>
      <c r="F159" s="1">
        <f t="shared" si="9"/>
        <v>0.98453875157361503</v>
      </c>
      <c r="I159" s="2"/>
      <c r="K159">
        <v>6.2114454111036199</v>
      </c>
      <c r="L159">
        <v>2.2707397935019399E-2</v>
      </c>
      <c r="M159">
        <f t="shared" si="7"/>
        <v>8.9408776968172385E-2</v>
      </c>
      <c r="P159">
        <v>326.8</v>
      </c>
      <c r="Q159">
        <f>'nm to eV'!$G$14/P159</f>
        <v>3.7938721059354035</v>
      </c>
      <c r="R159">
        <v>2123.4735042594002</v>
      </c>
      <c r="S159">
        <f t="shared" si="8"/>
        <v>0.15111366401680185</v>
      </c>
    </row>
    <row r="160" spans="3:19">
      <c r="C160">
        <v>5.9989038905330201</v>
      </c>
      <c r="D160">
        <v>0.54256653417012302</v>
      </c>
      <c r="F160" s="1">
        <f t="shared" si="9"/>
        <v>1</v>
      </c>
      <c r="I160" s="2"/>
      <c r="K160">
        <v>6.2579302075883101</v>
      </c>
      <c r="L160">
        <v>1.7079404445133301E-2</v>
      </c>
      <c r="M160">
        <f t="shared" si="7"/>
        <v>6.7248949754349335E-2</v>
      </c>
      <c r="P160">
        <v>327.60000000000002</v>
      </c>
      <c r="Q160">
        <f>'nm to eV'!$G$14/P160</f>
        <v>3.784607460988064</v>
      </c>
      <c r="R160">
        <v>1993.0763452703</v>
      </c>
      <c r="S160">
        <f t="shared" si="8"/>
        <v>0.14183415455614728</v>
      </c>
    </row>
    <row r="161" spans="6:19">
      <c r="F161" s="1"/>
      <c r="I161" s="2"/>
      <c r="K161">
        <v>6.3066494148752898</v>
      </c>
      <c r="L161">
        <v>1.2108811904208301E-2</v>
      </c>
      <c r="M161">
        <f t="shared" si="7"/>
        <v>4.7677592386015752E-2</v>
      </c>
      <c r="P161">
        <v>328.4</v>
      </c>
      <c r="Q161">
        <f>'nm to eV'!$G$14/P161</f>
        <v>3.7753879543839526</v>
      </c>
      <c r="R161">
        <v>1869.2903200119999</v>
      </c>
      <c r="S161">
        <f t="shared" si="8"/>
        <v>0.1330251160664572</v>
      </c>
    </row>
    <row r="162" spans="6:19">
      <c r="F162" s="1"/>
      <c r="I162" s="2"/>
      <c r="K162">
        <v>6.3553944254604504</v>
      </c>
      <c r="L162">
        <v>8.2835171837729593E-3</v>
      </c>
      <c r="M162">
        <f t="shared" si="7"/>
        <v>3.2615764365224585E-2</v>
      </c>
      <c r="P162">
        <v>329.2</v>
      </c>
      <c r="Q162">
        <f>'nm to eV'!$G$14/P162</f>
        <v>3.7662132570464459</v>
      </c>
      <c r="R162">
        <v>1751.9062904184</v>
      </c>
      <c r="S162">
        <f t="shared" si="8"/>
        <v>0.12467166556501941</v>
      </c>
    </row>
    <row r="163" spans="6:19">
      <c r="F163" s="1"/>
      <c r="I163" s="2"/>
      <c r="K163">
        <v>6.4041605947501097</v>
      </c>
      <c r="L163">
        <v>5.3973666761390404E-3</v>
      </c>
      <c r="M163">
        <f t="shared" si="7"/>
        <v>2.1251750409417798E-2</v>
      </c>
      <c r="P163">
        <v>330</v>
      </c>
      <c r="Q163">
        <f>'nm to eV'!$G$14/P163</f>
        <v>3.7570830430899695</v>
      </c>
      <c r="R163">
        <v>1640.7097564000001</v>
      </c>
      <c r="S163">
        <f t="shared" si="8"/>
        <v>0.11675853848912975</v>
      </c>
    </row>
    <row r="164" spans="6:19">
      <c r="F164" s="1"/>
      <c r="I164" s="2"/>
      <c r="K164">
        <v>6.4529448263485003</v>
      </c>
      <c r="L164">
        <v>3.3129246428479299E-3</v>
      </c>
      <c r="M164">
        <f t="shared" si="7"/>
        <v>1.3044406996890887E-2</v>
      </c>
      <c r="P164">
        <v>330.8</v>
      </c>
      <c r="Q164">
        <f>'nm to eV'!$G$14/P164</f>
        <v>3.7479969897814085</v>
      </c>
      <c r="R164">
        <v>1535.4823423537</v>
      </c>
      <c r="S164">
        <f t="shared" si="8"/>
        <v>0.10927019448123249</v>
      </c>
    </row>
    <row r="165" spans="6:19">
      <c r="F165" s="1"/>
      <c r="I165" s="2"/>
      <c r="K165">
        <v>6.5017435077938597</v>
      </c>
      <c r="L165">
        <v>1.8698493890309501E-3</v>
      </c>
      <c r="M165">
        <f t="shared" si="7"/>
        <v>7.3624000189874157E-3</v>
      </c>
      <c r="P165">
        <v>331.6</v>
      </c>
      <c r="Q165">
        <f>'nm to eV'!$G$14/P165</f>
        <v>3.7389547775020802</v>
      </c>
      <c r="R165">
        <v>1436.003165476</v>
      </c>
      <c r="S165">
        <f t="shared" si="8"/>
        <v>0.10219091476278473</v>
      </c>
    </row>
    <row r="166" spans="6:19">
      <c r="F166" s="1"/>
      <c r="I166" s="2"/>
      <c r="K166">
        <v>6.5505535426904302</v>
      </c>
      <c r="L166">
        <v>9.3070517622945105E-4</v>
      </c>
      <c r="M166">
        <f t="shared" si="7"/>
        <v>3.6645859540027246E-3</v>
      </c>
      <c r="P166">
        <v>332.4</v>
      </c>
      <c r="Q166">
        <f>'nm to eV'!$G$14/P166</f>
        <v>3.7299560897102588</v>
      </c>
      <c r="R166">
        <v>1342.0500880197999</v>
      </c>
      <c r="S166">
        <f t="shared" si="8"/>
        <v>9.5504891249149002E-2</v>
      </c>
    </row>
    <row r="167" spans="6:19">
      <c r="F167" s="1"/>
      <c r="I167" s="2"/>
      <c r="K167">
        <v>6.5993723507083697</v>
      </c>
      <c r="L167">
        <v>3.8096222239441998E-4</v>
      </c>
      <c r="M167">
        <f t="shared" si="7"/>
        <v>1.5000118671823896E-3</v>
      </c>
      <c r="P167">
        <v>333.2</v>
      </c>
      <c r="Q167">
        <f>'nm to eV'!$G$14/P167</f>
        <v>3.7210006129042315</v>
      </c>
      <c r="R167">
        <v>1253.4008563914001</v>
      </c>
      <c r="S167">
        <f t="shared" si="8"/>
        <v>8.9196307611646181E-2</v>
      </c>
    </row>
    <row r="168" spans="6:19">
      <c r="F168" s="1"/>
      <c r="I168" s="2"/>
      <c r="K168">
        <v>6.6481942551220898</v>
      </c>
      <c r="L168">
        <v>-3.1344992981796598E-5</v>
      </c>
      <c r="M168">
        <f t="shared" si="7"/>
        <v>-1.2341869793263861E-4</v>
      </c>
      <c r="P168">
        <v>334</v>
      </c>
      <c r="Q168">
        <f>'nm to eV'!$G$14/P168</f>
        <v>3.7120880365858979</v>
      </c>
      <c r="R168">
        <v>1169.8341306253999</v>
      </c>
      <c r="S168">
        <f t="shared" si="8"/>
        <v>8.3249412538523124E-2</v>
      </c>
    </row>
    <row r="169" spans="6:19">
      <c r="F169" s="1"/>
      <c r="I169" s="2"/>
      <c r="K169">
        <v>6.6970228683933497</v>
      </c>
      <c r="L169">
        <v>-1.4587477503080699E-4</v>
      </c>
      <c r="M169">
        <f t="shared" si="7"/>
        <v>-5.7437163268705461E-4</v>
      </c>
      <c r="P169">
        <v>334.8</v>
      </c>
      <c r="Q169">
        <f>'nm to eV'!$G$14/P169</f>
        <v>3.7032180532248802</v>
      </c>
      <c r="R169">
        <v>1091.1304083059999</v>
      </c>
      <c r="S169">
        <f t="shared" si="8"/>
        <v>7.7648585484364305E-2</v>
      </c>
    </row>
    <row r="170" spans="6:19">
      <c r="F170" s="1"/>
      <c r="I170" s="2"/>
      <c r="K170">
        <v>6.7458540619944101</v>
      </c>
      <c r="L170">
        <v>-1.4587477503080699E-4</v>
      </c>
      <c r="M170">
        <f t="shared" si="7"/>
        <v>-5.7437163268705461E-4</v>
      </c>
      <c r="P170">
        <v>335.6</v>
      </c>
      <c r="Q170">
        <f>'nm to eV'!$G$14/P170</f>
        <v>3.6943903582231519</v>
      </c>
      <c r="R170">
        <v>1017.0728474339001</v>
      </c>
      <c r="S170">
        <f t="shared" si="8"/>
        <v>7.2378395228124948E-2</v>
      </c>
    </row>
    <row r="171" spans="6:19">
      <c r="F171" s="1"/>
      <c r="I171" s="2"/>
      <c r="K171">
        <v>6.7946852555954802</v>
      </c>
      <c r="L171">
        <v>-1.4587477503080699E-4</v>
      </c>
      <c r="M171">
        <f t="shared" si="7"/>
        <v>-5.7437163268705461E-4</v>
      </c>
      <c r="P171">
        <v>336.4</v>
      </c>
      <c r="Q171">
        <f>'nm to eV'!$G$14/P171</f>
        <v>3.6856046498801724</v>
      </c>
      <c r="R171">
        <v>947.44799307530002</v>
      </c>
      <c r="S171">
        <f t="shared" si="8"/>
        <v>6.7423651583968319E-2</v>
      </c>
    </row>
    <row r="172" spans="6:19">
      <c r="F172" s="1"/>
      <c r="I172" s="2"/>
      <c r="K172">
        <v>6.8435164491965503</v>
      </c>
      <c r="L172">
        <v>-1.4587477503080699E-4</v>
      </c>
      <c r="M172">
        <f t="shared" si="7"/>
        <v>-5.7437163268705461E-4</v>
      </c>
      <c r="P172">
        <v>337.2</v>
      </c>
      <c r="Q172">
        <f>'nm to eV'!$G$14/P172</f>
        <v>3.6768606293585111</v>
      </c>
      <c r="R172">
        <v>882.04641287950005</v>
      </c>
      <c r="S172">
        <f t="shared" si="8"/>
        <v>6.2769450626879886E-2</v>
      </c>
    </row>
    <row r="173" spans="6:19">
      <c r="F173" s="1"/>
      <c r="I173" s="2"/>
      <c r="K173">
        <v>6.8923476427976196</v>
      </c>
      <c r="L173">
        <v>-1.4587477503080699E-4</v>
      </c>
      <c r="M173">
        <f t="shared" si="7"/>
        <v>-5.7437163268705461E-4</v>
      </c>
      <c r="P173">
        <v>338</v>
      </c>
      <c r="Q173">
        <f>'nm to eV'!$G$14/P173</f>
        <v>3.6681580006499703</v>
      </c>
      <c r="R173">
        <v>820.66324672730002</v>
      </c>
      <c r="S173">
        <f t="shared" si="8"/>
        <v>5.840121380753413E-2</v>
      </c>
    </row>
    <row r="174" spans="6:19">
      <c r="F174" s="1"/>
      <c r="I174" s="2"/>
      <c r="K174">
        <v>6.9411788363986897</v>
      </c>
      <c r="L174">
        <v>-1.4587477503080699E-4</v>
      </c>
      <c r="M174">
        <f t="shared" si="7"/>
        <v>-5.7437163268705461E-4</v>
      </c>
      <c r="P174">
        <v>338.8</v>
      </c>
      <c r="Q174">
        <f>'nm to eV'!$G$14/P174</f>
        <v>3.659496470542178</v>
      </c>
      <c r="R174">
        <v>763.09867587309998</v>
      </c>
      <c r="S174">
        <f t="shared" si="8"/>
        <v>5.4304721338056937E-2</v>
      </c>
    </row>
    <row r="175" spans="6:19">
      <c r="F175" s="1"/>
      <c r="I175" s="2"/>
      <c r="K175">
        <v>6.9900100299997501</v>
      </c>
      <c r="L175">
        <v>-1.4587477503080699E-4</v>
      </c>
      <c r="M175">
        <f t="shared" si="7"/>
        <v>-5.7437163268705461E-4</v>
      </c>
      <c r="P175">
        <v>339.6</v>
      </c>
      <c r="Q175">
        <f>'nm to eV'!$G$14/P175</f>
        <v>3.6508757485856589</v>
      </c>
      <c r="R175">
        <v>709.15831698830004</v>
      </c>
      <c r="S175">
        <f t="shared" si="8"/>
        <v>5.046614023350663E-2</v>
      </c>
    </row>
    <row r="176" spans="6:19">
      <c r="F176" s="1"/>
      <c r="I176" s="2"/>
      <c r="K176">
        <v>7.0166452265094303</v>
      </c>
      <c r="L176">
        <v>-1.4587477503080699E-4</v>
      </c>
      <c r="M176">
        <f t="shared" si="7"/>
        <v>-5.7437163268705461E-4</v>
      </c>
      <c r="P176">
        <v>340.4</v>
      </c>
      <c r="Q176">
        <f>'nm to eV'!$G$14/P176</f>
        <v>3.6422955470613689</v>
      </c>
      <c r="R176">
        <v>658.65354649749997</v>
      </c>
      <c r="S176">
        <f t="shared" si="8"/>
        <v>4.6872047392751248E-2</v>
      </c>
    </row>
    <row r="177" spans="6:19">
      <c r="F177" s="1"/>
      <c r="I177" s="2"/>
      <c r="P177">
        <v>341.2</v>
      </c>
      <c r="Q177">
        <f>'nm to eV'!$G$14/P177</f>
        <v>3.633755580948681</v>
      </c>
      <c r="R177">
        <v>611.40176053870005</v>
      </c>
      <c r="S177">
        <f t="shared" si="8"/>
        <v>4.3509448098128886E-2</v>
      </c>
    </row>
    <row r="178" spans="6:19">
      <c r="F178" s="1"/>
      <c r="I178" s="2"/>
      <c r="P178">
        <v>342</v>
      </c>
      <c r="Q178">
        <f>'nm to eV'!$G$14/P178</f>
        <v>3.6252555678938303</v>
      </c>
      <c r="R178">
        <v>567.22657577699999</v>
      </c>
      <c r="S178">
        <f t="shared" si="8"/>
        <v>4.0365790306039845E-2</v>
      </c>
    </row>
    <row r="179" spans="6:19">
      <c r="F179" s="1"/>
      <c r="I179" s="2"/>
      <c r="P179">
        <v>342.8</v>
      </c>
      <c r="Q179">
        <f>'nm to eV'!$G$14/P179</f>
        <v>3.6167952281787921</v>
      </c>
      <c r="R179">
        <v>525.95797616230004</v>
      </c>
      <c r="S179">
        <f t="shared" si="8"/>
        <v>3.7428975090728421E-2</v>
      </c>
    </row>
    <row r="180" spans="6:19">
      <c r="F180" s="1"/>
      <c r="I180" s="2"/>
      <c r="P180">
        <v>343.6</v>
      </c>
      <c r="Q180">
        <f>'nm to eV'!$G$14/P180</f>
        <v>3.6083742846905991</v>
      </c>
      <c r="R180">
        <v>487.43241055679999</v>
      </c>
      <c r="S180">
        <f t="shared" si="8"/>
        <v>3.4687363591790865E-2</v>
      </c>
    </row>
    <row r="181" spans="6:19">
      <c r="F181" s="1"/>
      <c r="I181" s="2"/>
      <c r="P181">
        <v>344.4</v>
      </c>
      <c r="Q181">
        <f>'nm to eV'!$G$14/P181</f>
        <v>3.5999924628910858</v>
      </c>
      <c r="R181">
        <v>451.49284596529998</v>
      </c>
      <c r="S181">
        <f t="shared" si="8"/>
        <v>3.2129780802226358E-2</v>
      </c>
    </row>
    <row r="182" spans="6:19">
      <c r="F182" s="1"/>
      <c r="I182" s="2"/>
      <c r="P182">
        <v>345.2</v>
      </c>
      <c r="Q182">
        <f>'nm to eV'!$G$14/P182</f>
        <v>3.5916494907870509</v>
      </c>
      <c r="R182">
        <v>417.98878089620001</v>
      </c>
      <c r="S182">
        <f t="shared" si="8"/>
        <v>2.9745516519251551E-2</v>
      </c>
    </row>
    <row r="183" spans="6:19">
      <c r="F183" s="1"/>
      <c r="I183" s="2"/>
      <c r="P183">
        <v>346</v>
      </c>
      <c r="Q183">
        <f>'nm to eV'!$G$14/P183</f>
        <v>3.5833450989008377</v>
      </c>
      <c r="R183">
        <v>386.77622315370002</v>
      </c>
      <c r="S183">
        <f t="shared" si="8"/>
        <v>2.7524323763917318E-2</v>
      </c>
    </row>
    <row r="184" spans="6:19">
      <c r="F184" s="1"/>
      <c r="I184" s="2"/>
      <c r="P184">
        <v>346.8</v>
      </c>
      <c r="Q184">
        <f>'nm to eV'!$G$14/P184</f>
        <v>3.5750790202413203</v>
      </c>
      <c r="R184">
        <v>357.71763613209998</v>
      </c>
      <c r="S184">
        <f t="shared" si="8"/>
        <v>2.5456414959226788E-2</v>
      </c>
    </row>
    <row r="185" spans="6:19">
      <c r="F185" s="1"/>
      <c r="I185" s="2"/>
      <c r="P185">
        <v>347.6</v>
      </c>
      <c r="Q185">
        <f>'nm to eV'!$G$14/P185</f>
        <v>3.5668509902752872</v>
      </c>
      <c r="R185">
        <v>330.68185743930002</v>
      </c>
      <c r="S185">
        <f t="shared" si="8"/>
        <v>2.3532456139104253E-2</v>
      </c>
    </row>
    <row r="186" spans="6:19">
      <c r="F186" s="1"/>
      <c r="I186" s="2"/>
      <c r="P186">
        <v>348.4</v>
      </c>
      <c r="Q186">
        <f>'nm to eV'!$G$14/P186</f>
        <v>3.5586607468992248</v>
      </c>
      <c r="R186">
        <v>305.54399343749998</v>
      </c>
      <c r="S186">
        <f t="shared" si="8"/>
        <v>2.1743559443549332E-2</v>
      </c>
    </row>
    <row r="187" spans="6:19">
      <c r="F187" s="1"/>
      <c r="I187" s="2"/>
      <c r="P187">
        <v>349.2</v>
      </c>
      <c r="Q187">
        <f>'nm to eV'!$G$14/P187</f>
        <v>3.5505080304114833</v>
      </c>
      <c r="R187">
        <v>282.1852930403</v>
      </c>
      <c r="S187">
        <f t="shared" si="8"/>
        <v>2.0081274137605427E-2</v>
      </c>
    </row>
    <row r="188" spans="6:19">
      <c r="F188" s="1"/>
      <c r="I188" s="2"/>
      <c r="P188">
        <v>350</v>
      </c>
      <c r="Q188">
        <f>'nm to eV'!$G$14/P188</f>
        <v>3.5423925834848284</v>
      </c>
      <c r="R188">
        <v>260.49300386850001</v>
      </c>
      <c r="S188">
        <f t="shared" si="8"/>
        <v>1.8537576374912622E-2</v>
      </c>
    </row>
    <row r="189" spans="6:19">
      <c r="F189" s="1"/>
      <c r="I189" s="2"/>
      <c r="P189">
        <v>350.8</v>
      </c>
      <c r="Q189">
        <f>'nm to eV'!$G$14/P189</f>
        <v>3.534314151139367</v>
      </c>
      <c r="R189">
        <v>240.3602136232</v>
      </c>
      <c r="S189">
        <f t="shared" si="8"/>
        <v>1.7104857909272953E-2</v>
      </c>
    </row>
    <row r="190" spans="6:19">
      <c r="F190" s="1"/>
      <c r="I190" s="2"/>
      <c r="P190">
        <v>351.6</v>
      </c>
      <c r="Q190">
        <f>'nm to eV'!$G$14/P190</f>
        <v>3.5262724807158414</v>
      </c>
      <c r="R190">
        <v>221.68567930719999</v>
      </c>
      <c r="S190">
        <f t="shared" si="8"/>
        <v>1.5775913941459014E-2</v>
      </c>
    </row>
    <row r="191" spans="6:19">
      <c r="F191" s="1"/>
      <c r="I191" s="2"/>
      <c r="P191">
        <v>352.4</v>
      </c>
      <c r="Q191">
        <f>'nm to eV'!$G$14/P191</f>
        <v>3.5182673218492906</v>
      </c>
      <c r="R191">
        <v>204.3736466972</v>
      </c>
      <c r="S191">
        <f t="shared" si="8"/>
        <v>1.4543930272235949E-2</v>
      </c>
    </row>
    <row r="192" spans="6:19">
      <c r="F192" s="1"/>
      <c r="I192" s="2"/>
      <c r="P192">
        <v>353.2</v>
      </c>
      <c r="Q192">
        <f>'nm to eV'!$G$14/P192</f>
        <v>3.5102984264430632</v>
      </c>
      <c r="R192">
        <v>188.33366225349999</v>
      </c>
      <c r="S192">
        <f t="shared" si="8"/>
        <v>1.3402469917210056E-2</v>
      </c>
    </row>
    <row r="193" spans="6:19">
      <c r="F193" s="1"/>
      <c r="I193" s="2"/>
      <c r="P193">
        <v>354</v>
      </c>
      <c r="Q193">
        <f>'nm to eV'!$G$14/P193</f>
        <v>3.5023655486431919</v>
      </c>
      <c r="R193">
        <v>173.48037944590001</v>
      </c>
      <c r="S193">
        <f t="shared" si="8"/>
        <v>1.2345459324314986E-2</v>
      </c>
    </row>
    <row r="194" spans="6:19">
      <c r="F194" s="1"/>
      <c r="I194" s="2"/>
      <c r="P194">
        <v>354.8</v>
      </c>
      <c r="Q194">
        <f>'nm to eV'!$G$14/P194</f>
        <v>3.4944684448131058</v>
      </c>
      <c r="R194">
        <v>159.7333612768</v>
      </c>
      <c r="S194">
        <f t="shared" si="8"/>
        <v>1.1367174320677622E-2</v>
      </c>
    </row>
    <row r="195" spans="6:19">
      <c r="F195" s="1"/>
      <c r="I195" s="2"/>
      <c r="P195">
        <v>355.6</v>
      </c>
      <c r="Q195">
        <f>'nm to eV'!$G$14/P195</f>
        <v>3.486606873508689</v>
      </c>
      <c r="R195">
        <v>147.01688059579999</v>
      </c>
      <c r="S195">
        <f t="shared" si="8"/>
        <v>1.0462225902319565E-2</v>
      </c>
    </row>
    <row r="196" spans="6:19">
      <c r="F196" s="1"/>
      <c r="I196" s="2"/>
      <c r="P196">
        <v>356.4</v>
      </c>
      <c r="Q196">
        <f>'nm to eV'!$G$14/P196</f>
        <v>3.4787805954536757</v>
      </c>
      <c r="R196">
        <v>135.25971962169999</v>
      </c>
      <c r="S196">
        <f t="shared" si="8"/>
        <v>9.6255459674544266E-3</v>
      </c>
    </row>
    <row r="197" spans="6:19">
      <c r="F197" s="1"/>
      <c r="I197" s="2"/>
      <c r="P197">
        <v>357.2</v>
      </c>
      <c r="Q197">
        <f>'nm to eV'!$G$14/P197</f>
        <v>3.4709893735153696</v>
      </c>
      <c r="R197">
        <v>124.394969925</v>
      </c>
      <c r="S197">
        <f t="shared" si="8"/>
        <v>8.8523730825559241E-3</v>
      </c>
    </row>
    <row r="198" spans="6:19">
      <c r="F198" s="1"/>
      <c r="I198" s="2"/>
      <c r="P198">
        <v>358</v>
      </c>
      <c r="Q198">
        <f>'nm to eV'!$G$14/P198</f>
        <v>3.4632329726806983</v>
      </c>
      <c r="R198">
        <v>114.35983396890001</v>
      </c>
      <c r="S198">
        <f t="shared" ref="S198:S261" si="10">R198/LARGE($R$5:$R$312,1)</f>
        <v>8.1382383593341674E-3</v>
      </c>
    </row>
    <row r="199" spans="6:19">
      <c r="F199" s="1"/>
      <c r="I199" s="2"/>
      <c r="P199">
        <v>358.8</v>
      </c>
      <c r="Q199">
        <f>'nm to eV'!$G$14/P199</f>
        <v>3.4555111600325805</v>
      </c>
      <c r="R199">
        <v>105.09542915999999</v>
      </c>
      <c r="S199">
        <f t="shared" si="10"/>
        <v>7.4789515103108137E-3</v>
      </c>
    </row>
    <row r="200" spans="6:19">
      <c r="F200" s="1"/>
      <c r="I200" s="2"/>
      <c r="P200">
        <v>359.6</v>
      </c>
      <c r="Q200">
        <f>'nm to eV'!$G$14/P200</f>
        <v>3.4478237047266123</v>
      </c>
      <c r="R200">
        <v>96.546595233700003</v>
      </c>
      <c r="S200">
        <f t="shared" si="10"/>
        <v>6.8705871417029333E-3</v>
      </c>
    </row>
    <row r="201" spans="6:19">
      <c r="F201" s="1"/>
      <c r="I201" s="2"/>
      <c r="P201">
        <v>360.4</v>
      </c>
      <c r="Q201">
        <f>'nm to eV'!$G$14/P201</f>
        <v>3.4401703779680632</v>
      </c>
      <c r="R201">
        <v>88.6617056706</v>
      </c>
      <c r="S201">
        <f t="shared" si="10"/>
        <v>6.3094713331666528E-3</v>
      </c>
    </row>
    <row r="202" spans="6:19">
      <c r="F202" s="1"/>
      <c r="I202" s="2"/>
      <c r="P202">
        <v>361.2</v>
      </c>
      <c r="Q202">
        <f>'nm to eV'!$G$14/P202</f>
        <v>3.4325509529891747</v>
      </c>
      <c r="R202">
        <v>81.392483732399995</v>
      </c>
      <c r="S202">
        <f t="shared" si="10"/>
        <v>5.7921685462802982E-3</v>
      </c>
    </row>
    <row r="203" spans="6:19">
      <c r="F203" s="1"/>
      <c r="I203" s="2"/>
      <c r="P203">
        <v>362</v>
      </c>
      <c r="Q203">
        <f>'nm to eV'!$G$14/P203</f>
        <v>3.4249652050267678</v>
      </c>
      <c r="R203">
        <v>74.693823602500004</v>
      </c>
      <c r="S203">
        <f t="shared" si="10"/>
        <v>5.3154688962954982E-3</v>
      </c>
    </row>
    <row r="204" spans="6:19">
      <c r="F204" s="1"/>
      <c r="I204" s="2"/>
      <c r="P204">
        <v>362.8</v>
      </c>
      <c r="Q204">
        <f>'nm to eV'!$G$14/P204</f>
        <v>3.4174129113001377</v>
      </c>
      <c r="R204">
        <v>68.523617023200003</v>
      </c>
      <c r="S204">
        <f t="shared" si="10"/>
        <v>4.8763758150452132E-3</v>
      </c>
    </row>
    <row r="205" spans="6:19">
      <c r="F205" s="1"/>
      <c r="I205" s="2"/>
      <c r="P205">
        <v>363.6</v>
      </c>
      <c r="Q205">
        <f>'nm to eV'!$G$14/P205</f>
        <v>3.409893850989246</v>
      </c>
      <c r="R205">
        <v>62.842585737999997</v>
      </c>
      <c r="S205">
        <f t="shared" si="10"/>
        <v>4.4720941269626186E-3</v>
      </c>
    </row>
    <row r="206" spans="6:19">
      <c r="F206" s="1"/>
      <c r="I206" s="2"/>
      <c r="P206">
        <v>364.4</v>
      </c>
      <c r="Q206">
        <f>'nm to eV'!$G$14/P206</f>
        <v>3.4024078052131999</v>
      </c>
      <c r="R206">
        <v>57.614119972499999</v>
      </c>
      <c r="S206">
        <f t="shared" si="10"/>
        <v>4.100018554827483E-3</v>
      </c>
    </row>
    <row r="207" spans="6:19">
      <c r="F207" s="1"/>
      <c r="I207" s="2"/>
      <c r="P207">
        <v>365.2</v>
      </c>
      <c r="Q207">
        <f>'nm to eV'!$G$14/P207</f>
        <v>3.3949545570090085</v>
      </c>
      <c r="R207">
        <v>52.804123119300002</v>
      </c>
      <c r="S207">
        <f t="shared" si="10"/>
        <v>3.757722667010487E-3</v>
      </c>
    </row>
    <row r="208" spans="6:19">
      <c r="F208" s="1"/>
      <c r="I208" s="2"/>
      <c r="P208">
        <v>366</v>
      </c>
      <c r="Q208">
        <f>'nm to eV'!$G$14/P208</f>
        <v>3.3875338913106283</v>
      </c>
      <c r="R208">
        <v>48.380862732499999</v>
      </c>
      <c r="S208">
        <f t="shared" si="10"/>
        <v>3.4429482737303382E-3</v>
      </c>
    </row>
    <row r="209" spans="6:19">
      <c r="F209" s="1"/>
      <c r="I209" s="2"/>
      <c r="P209">
        <v>366.8</v>
      </c>
      <c r="Q209">
        <f>'nm to eV'!$G$14/P209</f>
        <v>3.3801455949282713</v>
      </c>
      <c r="R209">
        <v>44.314827885900002</v>
      </c>
      <c r="S209">
        <f t="shared" si="10"/>
        <v>3.1535952761736225E-3</v>
      </c>
    </row>
    <row r="210" spans="6:19">
      <c r="F210" s="1"/>
      <c r="I210" s="2"/>
      <c r="P210">
        <v>367.6</v>
      </c>
      <c r="Q210">
        <f>'nm to eV'!$G$14/P210</f>
        <v>3.3727894565279919</v>
      </c>
      <c r="R210">
        <v>40.5785928986</v>
      </c>
      <c r="S210">
        <f t="shared" si="10"/>
        <v>2.8877119687406977E-3</v>
      </c>
    </row>
    <row r="211" spans="6:19">
      <c r="F211" s="1"/>
      <c r="I211" s="2"/>
      <c r="P211">
        <v>368.4</v>
      </c>
      <c r="Q211">
        <f>'nm to eV'!$G$14/P211</f>
        <v>3.3654652666115363</v>
      </c>
      <c r="R211">
        <v>37.146687396099999</v>
      </c>
      <c r="S211">
        <f t="shared" si="10"/>
        <v>2.6434857921475161E-3</v>
      </c>
    </row>
    <row r="212" spans="6:19">
      <c r="F212" s="1"/>
      <c r="I212" s="2"/>
      <c r="P212">
        <v>369.2</v>
      </c>
      <c r="Q212">
        <f>'nm to eV'!$G$14/P212</f>
        <v>3.3581728174964516</v>
      </c>
      <c r="R212">
        <v>33.995472636000002</v>
      </c>
      <c r="S212">
        <f t="shared" si="10"/>
        <v>2.4192345323378875E-3</v>
      </c>
    </row>
    <row r="213" spans="6:19">
      <c r="F213" s="1"/>
      <c r="I213" s="2"/>
      <c r="P213">
        <v>370</v>
      </c>
      <c r="Q213">
        <f>'nm to eV'!$G$14/P213</f>
        <v>3.3509119032964594</v>
      </c>
      <c r="R213">
        <v>31.1030239997</v>
      </c>
      <c r="S213">
        <f t="shared" si="10"/>
        <v>2.2133979581894672E-3</v>
      </c>
    </row>
    <row r="214" spans="6:19">
      <c r="F214" s="1"/>
      <c r="I214" s="2"/>
      <c r="P214">
        <v>370.8</v>
      </c>
      <c r="Q214">
        <f>'nm to eV'!$G$14/P214</f>
        <v>3.3436823199020762</v>
      </c>
      <c r="R214">
        <v>28.449019524499999</v>
      </c>
      <c r="S214">
        <f t="shared" si="10"/>
        <v>2.02452988907535E-3</v>
      </c>
    </row>
    <row r="215" spans="6:19">
      <c r="F215" s="1"/>
      <c r="I215" s="2"/>
      <c r="P215">
        <v>371.6</v>
      </c>
      <c r="Q215">
        <f>'nm to eV'!$G$14/P215</f>
        <v>3.3364838649614903</v>
      </c>
      <c r="R215">
        <v>26.014634330500002</v>
      </c>
      <c r="S215">
        <f t="shared" si="10"/>
        <v>1.851290681919858E-3</v>
      </c>
    </row>
    <row r="216" spans="6:19">
      <c r="F216" s="1"/>
      <c r="I216" s="2"/>
      <c r="P216">
        <v>372.4</v>
      </c>
      <c r="Q216">
        <f>'nm to eV'!$G$14/P216</f>
        <v>3.3293163378616808</v>
      </c>
      <c r="R216">
        <v>23.7824407785</v>
      </c>
      <c r="S216">
        <f t="shared" si="10"/>
        <v>1.6924401260919697E-3</v>
      </c>
    </row>
    <row r="217" spans="6:19">
      <c r="F217" s="1"/>
      <c r="I217" s="2"/>
      <c r="P217">
        <v>373.2</v>
      </c>
      <c r="Q217">
        <f>'nm to eV'!$G$14/P217</f>
        <v>3.3221795397097802</v>
      </c>
      <c r="R217">
        <v>21.736314181899999</v>
      </c>
      <c r="S217">
        <f t="shared" si="10"/>
        <v>1.5468307335404516E-3</v>
      </c>
    </row>
    <row r="218" spans="6:19">
      <c r="F218" s="1"/>
      <c r="I218" s="2"/>
      <c r="P218">
        <v>374</v>
      </c>
      <c r="Q218">
        <f>'nm to eV'!$G$14/P218</f>
        <v>3.3150732733146788</v>
      </c>
      <c r="R218">
        <v>19.861343882700002</v>
      </c>
      <c r="S218">
        <f t="shared" si="10"/>
        <v>1.4134014106567604E-3</v>
      </c>
    </row>
    <row r="219" spans="6:19">
      <c r="F219" s="1"/>
      <c r="I219" s="2"/>
      <c r="P219">
        <v>374.8</v>
      </c>
      <c r="Q219">
        <f>'nm to eV'!$G$14/P219</f>
        <v>3.307997343168863</v>
      </c>
      <c r="R219">
        <v>18.1437494971</v>
      </c>
      <c r="S219">
        <f t="shared" si="10"/>
        <v>1.2911714980244258E-3</v>
      </c>
    </row>
    <row r="220" spans="6:19">
      <c r="F220" s="1"/>
      <c r="I220" s="2"/>
      <c r="P220">
        <v>375.6</v>
      </c>
      <c r="Q220">
        <f>'nm to eV'!$G$14/P220</f>
        <v>3.3009515554304842</v>
      </c>
      <c r="R220">
        <v>16.5708021254</v>
      </c>
      <c r="S220">
        <f t="shared" si="10"/>
        <v>1.1792351634450661E-3</v>
      </c>
    </row>
    <row r="221" spans="6:19">
      <c r="F221" s="1"/>
      <c r="I221" s="2"/>
      <c r="P221">
        <v>376.4</v>
      </c>
      <c r="Q221">
        <f>'nm to eV'!$G$14/P221</f>
        <v>3.2939357179056588</v>
      </c>
      <c r="R221">
        <v>15.130750321800001</v>
      </c>
      <c r="S221">
        <f t="shared" si="10"/>
        <v>1.0767561336952245E-3</v>
      </c>
    </row>
    <row r="222" spans="6:19">
      <c r="F222" s="1"/>
      <c r="I222" s="2"/>
      <c r="P222">
        <v>377.2</v>
      </c>
      <c r="Q222">
        <f>'nm to eV'!$G$14/P222</f>
        <v>3.2869496400309912</v>
      </c>
      <c r="R222">
        <v>13.812750616000001</v>
      </c>
      <c r="S222">
        <f t="shared" si="10"/>
        <v>9.8296275020491901E-4</v>
      </c>
    </row>
    <row r="223" spans="6:19">
      <c r="F223" s="1"/>
      <c r="I223" s="2"/>
      <c r="P223">
        <v>378</v>
      </c>
      <c r="Q223">
        <f>'nm to eV'!$G$14/P223</f>
        <v>3.2799931328563225</v>
      </c>
      <c r="R223">
        <v>12.606802377399999</v>
      </c>
      <c r="S223">
        <f t="shared" si="10"/>
        <v>8.9714333377051772E-4</v>
      </c>
    </row>
    <row r="224" spans="6:19">
      <c r="F224" s="1"/>
      <c r="I224" s="2"/>
      <c r="P224">
        <v>378.8</v>
      </c>
      <c r="Q224">
        <f>'nm to eV'!$G$14/P224</f>
        <v>3.2730660090276924</v>
      </c>
      <c r="R224">
        <v>11.5036868147</v>
      </c>
      <c r="S224">
        <f t="shared" si="10"/>
        <v>8.1864184355687317E-4</v>
      </c>
    </row>
    <row r="225" spans="6:19">
      <c r="F225" s="1"/>
      <c r="I225" s="2"/>
      <c r="P225">
        <v>379.6</v>
      </c>
      <c r="Q225">
        <f>'nm to eV'!$G$14/P225</f>
        <v>3.2661680827705211</v>
      </c>
      <c r="R225">
        <v>10.4949099087</v>
      </c>
      <c r="S225">
        <f t="shared" si="10"/>
        <v>7.4685381599946831E-4</v>
      </c>
    </row>
    <row r="226" spans="6:19">
      <c r="F226" s="1"/>
      <c r="I226" s="2"/>
      <c r="P226">
        <v>380.4</v>
      </c>
      <c r="Q226">
        <f>'nm to eV'!$G$14/P226</f>
        <v>3.2592991698730023</v>
      </c>
      <c r="R226">
        <v>9.5726490738999992</v>
      </c>
      <c r="S226">
        <f t="shared" si="10"/>
        <v>6.812225690607743E-4</v>
      </c>
    </row>
    <row r="227" spans="6:19">
      <c r="F227" s="1"/>
      <c r="I227" s="2"/>
      <c r="P227">
        <v>381.2</v>
      </c>
      <c r="Q227">
        <f>'nm to eV'!$G$14/P227</f>
        <v>3.2524590876697008</v>
      </c>
      <c r="R227">
        <v>8.7297033544999998</v>
      </c>
      <c r="S227">
        <f t="shared" si="10"/>
        <v>6.2123565800664313E-4</v>
      </c>
    </row>
    <row r="228" spans="6:19">
      <c r="F228" s="1"/>
      <c r="I228" s="2"/>
      <c r="P228">
        <v>382</v>
      </c>
      <c r="Q228">
        <f>'nm to eV'!$G$14/P228</f>
        <v>3.2456476550253663</v>
      </c>
      <c r="R228">
        <v>7.9594469627000004</v>
      </c>
      <c r="S228">
        <f t="shared" si="10"/>
        <v>5.6642156903224158E-4</v>
      </c>
    </row>
    <row r="229" spans="6:19">
      <c r="F229" s="1"/>
      <c r="I229" s="2"/>
      <c r="P229">
        <v>382.8</v>
      </c>
      <c r="Q229">
        <f>'nm to eV'!$G$14/P229</f>
        <v>3.238864692318939</v>
      </c>
      <c r="R229">
        <v>7.255785972</v>
      </c>
      <c r="S229">
        <f t="shared" si="10"/>
        <v>5.1634663740861612E-4</v>
      </c>
    </row>
    <row r="230" spans="6:19">
      <c r="F230" s="1"/>
      <c r="I230" s="2"/>
      <c r="P230">
        <v>383.6</v>
      </c>
      <c r="Q230">
        <f>'nm to eV'!$G$14/P230</f>
        <v>3.2321100214277627</v>
      </c>
      <c r="R230">
        <v>6.6131179871999999</v>
      </c>
      <c r="S230">
        <f t="shared" si="10"/>
        <v>4.7061217746144888E-4</v>
      </c>
    </row>
    <row r="231" spans="6:19">
      <c r="F231" s="1"/>
      <c r="I231" s="2"/>
      <c r="P231">
        <v>384.4</v>
      </c>
      <c r="Q231">
        <f>'nm to eV'!$G$14/P231</f>
        <v>3.2253834657119929</v>
      </c>
      <c r="R231">
        <v>6.0262946163000004</v>
      </c>
      <c r="S231">
        <f t="shared" si="10"/>
        <v>4.2885181194263477E-4</v>
      </c>
    </row>
    <row r="232" spans="6:19">
      <c r="F232" s="1"/>
      <c r="I232" s="2"/>
      <c r="P232">
        <v>385.2</v>
      </c>
      <c r="Q232">
        <f>'nm to eV'!$G$14/P232</f>
        <v>3.2186848499991951</v>
      </c>
      <c r="R232">
        <v>5.4905865781000003</v>
      </c>
      <c r="S232">
        <f t="shared" si="10"/>
        <v>3.9072898896731886E-4</v>
      </c>
    </row>
    <row r="233" spans="6:19">
      <c r="P233">
        <v>386</v>
      </c>
      <c r="Q233">
        <f>'nm to eV'!$G$14/P233</f>
        <v>3.2120140005691447</v>
      </c>
      <c r="R233">
        <v>5.0016512841000003</v>
      </c>
      <c r="S233">
        <f t="shared" si="10"/>
        <v>3.5593467503061596E-4</v>
      </c>
    </row>
    <row r="234" spans="6:19">
      <c r="P234">
        <v>386.8</v>
      </c>
      <c r="Q234">
        <f>'nm to eV'!$G$14/P234</f>
        <v>3.2053707451388052</v>
      </c>
      <c r="R234">
        <v>4.5555027442</v>
      </c>
      <c r="S234">
        <f t="shared" si="10"/>
        <v>3.2418521339391474E-4</v>
      </c>
    </row>
    <row r="235" spans="6:19">
      <c r="P235">
        <v>387.6</v>
      </c>
      <c r="Q235">
        <f>'nm to eV'!$G$14/P235</f>
        <v>3.1987549128474968</v>
      </c>
      <c r="R235">
        <v>4.1484836465999999</v>
      </c>
      <c r="S235">
        <f t="shared" si="10"/>
        <v>2.9522033719471785E-4</v>
      </c>
    </row>
    <row r="236" spans="6:19">
      <c r="P236">
        <v>388.4</v>
      </c>
      <c r="Q236">
        <f>'nm to eV'!$G$14/P236</f>
        <v>3.1921663342422502</v>
      </c>
      <c r="R236">
        <v>3.7772394757000001</v>
      </c>
      <c r="S236">
        <f t="shared" si="10"/>
        <v>2.6880132758755787E-4</v>
      </c>
    </row>
    <row r="237" spans="6:19">
      <c r="P237">
        <v>389.2</v>
      </c>
      <c r="Q237">
        <f>'nm to eV'!$G$14/P237</f>
        <v>3.1856048412633351</v>
      </c>
      <c r="R237">
        <v>3.4386945340000001</v>
      </c>
      <c r="S237">
        <f t="shared" si="10"/>
        <v>2.4470930738008934E-4</v>
      </c>
    </row>
    <row r="238" spans="6:19">
      <c r="P238">
        <v>390</v>
      </c>
      <c r="Q238">
        <f>'nm to eV'!$G$14/P238</f>
        <v>3.179070267229974</v>
      </c>
      <c r="R238">
        <v>3.1300297433000002</v>
      </c>
      <c r="S238">
        <f t="shared" si="10"/>
        <v>2.2274366129027668E-4</v>
      </c>
    </row>
    <row r="239" spans="6:19">
      <c r="P239">
        <v>390.8</v>
      </c>
      <c r="Q239">
        <f>'nm to eV'!$G$14/P239</f>
        <v>3.1725624468262281</v>
      </c>
      <c r="R239">
        <v>2.8486621047999998</v>
      </c>
      <c r="S239">
        <f t="shared" si="10"/>
        <v>2.027205742566011E-4</v>
      </c>
    </row>
    <row r="240" spans="6:19">
      <c r="P240">
        <v>391.6</v>
      </c>
      <c r="Q240">
        <f>'nm to eV'!$G$14/P240</f>
        <v>3.1660812160870528</v>
      </c>
      <c r="R240">
        <v>2.5922257091000001</v>
      </c>
      <c r="S240">
        <f t="shared" si="10"/>
        <v>1.8447168004447176E-4</v>
      </c>
    </row>
    <row r="241" spans="16:19">
      <c r="P241">
        <v>392.4</v>
      </c>
      <c r="Q241">
        <f>'nm to eV'!$G$14/P241</f>
        <v>3.1596264123845312</v>
      </c>
      <c r="R241">
        <v>2.3585541854000001</v>
      </c>
      <c r="S241">
        <f t="shared" si="10"/>
        <v>1.6784281227104914E-4</v>
      </c>
    </row>
    <row r="242" spans="16:19">
      <c r="P242">
        <v>393.2</v>
      </c>
      <c r="Q242">
        <f>'nm to eV'!$G$14/P242</f>
        <v>3.1531978744142672</v>
      </c>
      <c r="R242">
        <v>2.1456644941</v>
      </c>
      <c r="S242">
        <f t="shared" si="10"/>
        <v>1.5269285103102466E-4</v>
      </c>
    </row>
    <row r="243" spans="16:19">
      <c r="P243">
        <v>394</v>
      </c>
      <c r="Q243">
        <f>'nm to eV'!$G$14/P243</f>
        <v>3.1467954421819542</v>
      </c>
      <c r="R243">
        <v>1.9517419664</v>
      </c>
      <c r="S243">
        <f t="shared" si="10"/>
        <v>1.3889265826320051E-4</v>
      </c>
    </row>
    <row r="244" spans="16:19">
      <c r="P244">
        <v>394.8</v>
      </c>
      <c r="Q244">
        <f>'nm to eV'!$G$14/P244</f>
        <v>3.140418956990096</v>
      </c>
      <c r="R244">
        <v>1.7751265030000001</v>
      </c>
      <c r="S244">
        <f t="shared" si="10"/>
        <v>1.2632409560260464E-4</v>
      </c>
    </row>
    <row r="245" spans="16:19">
      <c r="P245">
        <v>395.6</v>
      </c>
      <c r="Q245">
        <f>'nm to eV'!$G$14/P245</f>
        <v>3.1340682614248987</v>
      </c>
      <c r="R245">
        <v>1.6142998489</v>
      </c>
      <c r="S245">
        <f t="shared" si="10"/>
        <v>1.1487911881157567E-4</v>
      </c>
    </row>
    <row r="246" spans="16:19">
      <c r="P246">
        <v>396.4</v>
      </c>
      <c r="Q246">
        <f>'nm to eV'!$G$14/P246</f>
        <v>3.1277431993433149</v>
      </c>
      <c r="R246">
        <v>1.4678738666</v>
      </c>
      <c r="S246">
        <f t="shared" si="10"/>
        <v>1.0445894326041919E-4</v>
      </c>
    </row>
    <row r="247" spans="16:19">
      <c r="P247">
        <v>397.2</v>
      </c>
      <c r="Q247">
        <f>'nm to eV'!$G$14/P247</f>
        <v>3.1214436158602465</v>
      </c>
      <c r="R247">
        <v>1.3345797353</v>
      </c>
      <c r="S247">
        <f t="shared" si="10"/>
        <v>9.4973275305402838E-5</v>
      </c>
    </row>
    <row r="248" spans="16:19">
      <c r="P248">
        <v>398</v>
      </c>
      <c r="Q248">
        <f>'nm to eV'!$G$14/P248</f>
        <v>3.1151693573359043</v>
      </c>
      <c r="R248">
        <v>1.2132580063</v>
      </c>
      <c r="S248">
        <f t="shared" si="10"/>
        <v>8.6339604596882475E-5</v>
      </c>
    </row>
    <row r="249" spans="16:19">
      <c r="P249">
        <v>398.8</v>
      </c>
      <c r="Q249">
        <f>'nm to eV'!$G$14/P249</f>
        <v>3.1089202713633148</v>
      </c>
      <c r="R249">
        <v>1.1028494535</v>
      </c>
      <c r="S249">
        <f t="shared" si="10"/>
        <v>7.8482552969473798E-5</v>
      </c>
    </row>
    <row r="250" spans="16:19">
      <c r="P250">
        <v>399.6</v>
      </c>
      <c r="Q250">
        <f>'nm to eV'!$G$14/P250</f>
        <v>3.1026962067559807</v>
      </c>
      <c r="R250">
        <v>1.0023866564999999</v>
      </c>
      <c r="S250">
        <f t="shared" si="10"/>
        <v>7.1333275466554857E-5</v>
      </c>
    </row>
    <row r="251" spans="16:19">
      <c r="P251">
        <v>400.4</v>
      </c>
      <c r="Q251">
        <f>'nm to eV'!$G$14/P251</f>
        <v>3.0964970135356893</v>
      </c>
      <c r="R251">
        <v>0.91098626390000004</v>
      </c>
      <c r="S251">
        <f t="shared" si="10"/>
        <v>6.4828909770135539E-5</v>
      </c>
    </row>
    <row r="252" spans="16:19">
      <c r="P252">
        <v>401.2</v>
      </c>
      <c r="Q252">
        <f>'nm to eV'!$G$14/P252</f>
        <v>3.0903225429204633</v>
      </c>
      <c r="R252">
        <v>0.82784188290000005</v>
      </c>
      <c r="S252">
        <f t="shared" si="10"/>
        <v>5.8912070200384948E-5</v>
      </c>
    </row>
    <row r="253" spans="16:19">
      <c r="P253">
        <v>402</v>
      </c>
      <c r="Q253">
        <f>'nm to eV'!$G$14/P253</f>
        <v>3.0841726473126614</v>
      </c>
      <c r="R253">
        <v>0.75221754870000002</v>
      </c>
      <c r="S253">
        <f t="shared" si="10"/>
        <v>5.3530382975717265E-5</v>
      </c>
    </row>
    <row r="254" spans="16:19">
      <c r="P254">
        <v>402.8</v>
      </c>
      <c r="Q254">
        <f>'nm to eV'!$G$14/P254</f>
        <v>3.0780471802872142</v>
      </c>
      <c r="R254">
        <v>0.68344172729999997</v>
      </c>
      <c r="S254">
        <f t="shared" si="10"/>
        <v>4.8636059431452503E-5</v>
      </c>
    </row>
    <row r="255" spans="16:19">
      <c r="P255">
        <v>403.6</v>
      </c>
      <c r="Q255">
        <f>'nm to eV'!$G$14/P255</f>
        <v>3.0719459965800047</v>
      </c>
      <c r="R255">
        <v>0.6209018127</v>
      </c>
      <c r="S255">
        <f t="shared" si="10"/>
        <v>4.4185504421678571E-5</v>
      </c>
    </row>
    <row r="256" spans="16:19">
      <c r="P256">
        <v>404.4</v>
      </c>
      <c r="Q256">
        <f>'nm to eV'!$G$14/P256</f>
        <v>3.0658689520763849</v>
      </c>
      <c r="R256">
        <v>0.56403907730000002</v>
      </c>
      <c r="S256">
        <f t="shared" si="10"/>
        <v>4.0138956972380978E-5</v>
      </c>
    </row>
    <row r="257" spans="16:19">
      <c r="P257">
        <v>405.2</v>
      </c>
      <c r="Q257">
        <f>'nm to eV'!$G$14/P257</f>
        <v>3.0598159037998269</v>
      </c>
      <c r="R257">
        <v>0.5123440413</v>
      </c>
      <c r="S257">
        <f t="shared" si="10"/>
        <v>3.6460160752050932E-5</v>
      </c>
    </row>
    <row r="258" spans="16:19">
      <c r="P258">
        <v>406</v>
      </c>
      <c r="Q258">
        <f>'nm to eV'!$G$14/P258</f>
        <v>3.0537867099007139</v>
      </c>
      <c r="R258">
        <v>0.46535222809999999</v>
      </c>
      <c r="S258">
        <f t="shared" si="10"/>
        <v>3.3116062011378508E-5</v>
      </c>
    </row>
    <row r="259" spans="16:19">
      <c r="P259">
        <v>406.8</v>
      </c>
      <c r="Q259">
        <f>'nm to eV'!$G$14/P259</f>
        <v>3.0477812296452553</v>
      </c>
      <c r="R259">
        <v>0.4226402736</v>
      </c>
      <c r="S259">
        <f t="shared" si="10"/>
        <v>3.0076532707684657E-5</v>
      </c>
    </row>
    <row r="260" spans="16:19">
      <c r="P260">
        <v>407.6</v>
      </c>
      <c r="Q260">
        <f>'nm to eV'!$G$14/P260</f>
        <v>3.0417993234045384</v>
      </c>
      <c r="R260">
        <v>0.38382236320000002</v>
      </c>
      <c r="S260">
        <f t="shared" si="10"/>
        <v>2.7314116949610122E-5</v>
      </c>
    </row>
    <row r="261" spans="16:19">
      <c r="P261">
        <v>408.4</v>
      </c>
      <c r="Q261">
        <f>'nm to eV'!$G$14/P261</f>
        <v>3.0358408526437071</v>
      </c>
      <c r="R261">
        <v>0.34854696769999999</v>
      </c>
      <c r="S261">
        <f t="shared" si="10"/>
        <v>2.4803798712554489E-5</v>
      </c>
    </row>
    <row r="262" spans="16:19">
      <c r="P262">
        <v>409.2</v>
      </c>
      <c r="Q262">
        <f>'nm to eV'!$G$14/P262</f>
        <v>3.0299056799112658</v>
      </c>
      <c r="R262">
        <v>0.31649385569999999</v>
      </c>
      <c r="S262">
        <f t="shared" ref="S262:S312" si="11">R262/LARGE($R$5:$R$312,1)</f>
        <v>2.2522789230804336E-5</v>
      </c>
    </row>
    <row r="263" spans="16:19">
      <c r="P263">
        <v>410</v>
      </c>
      <c r="Q263">
        <f>'nm to eV'!$G$14/P263</f>
        <v>3.0239936688285121</v>
      </c>
      <c r="R263">
        <v>0.28737135959999999</v>
      </c>
      <c r="S263">
        <f t="shared" si="11"/>
        <v>2.0450332436707962E-5</v>
      </c>
    </row>
    <row r="264" spans="16:19">
      <c r="P264">
        <v>410.8</v>
      </c>
      <c r="Q264">
        <f>'nm to eV'!$G$14/P264</f>
        <v>3.0181046840790895</v>
      </c>
      <c r="R264">
        <v>0.26091387399999999</v>
      </c>
      <c r="S264">
        <f t="shared" si="11"/>
        <v>1.856752693823193E-5</v>
      </c>
    </row>
    <row r="265" spans="16:19">
      <c r="P265">
        <v>411.6</v>
      </c>
      <c r="Q265">
        <f>'nm to eV'!$G$14/P265</f>
        <v>3.0122385913986633</v>
      </c>
      <c r="R265">
        <v>0.23687956800000001</v>
      </c>
      <c r="S265">
        <f t="shared" si="11"/>
        <v>1.6857163218375818E-5</v>
      </c>
    </row>
    <row r="266" spans="16:19">
      <c r="P266">
        <v>412.4</v>
      </c>
      <c r="Q266">
        <f>'nm to eV'!$G$14/P266</f>
        <v>3.0063952575647188</v>
      </c>
      <c r="R266">
        <v>0.21504829310000001</v>
      </c>
      <c r="S266">
        <f t="shared" si="11"/>
        <v>1.5303574754154489E-5</v>
      </c>
    </row>
    <row r="267" spans="16:19">
      <c r="P267">
        <v>413.2</v>
      </c>
      <c r="Q267">
        <f>'nm to eV'!$G$14/P267</f>
        <v>3.0005745503864714</v>
      </c>
      <c r="R267">
        <v>0.19521967130000001</v>
      </c>
      <c r="S267">
        <f t="shared" si="11"/>
        <v>1.3892501959230934E-5</v>
      </c>
    </row>
    <row r="268" spans="16:19">
      <c r="P268">
        <v>414</v>
      </c>
      <c r="Q268">
        <f>'nm to eV'!$G$14/P268</f>
        <v>2.9947763386949031</v>
      </c>
      <c r="R268">
        <v>0.17721134769999999</v>
      </c>
      <c r="S268">
        <f t="shared" si="11"/>
        <v>1.261096783293377E-5</v>
      </c>
    </row>
    <row r="269" spans="16:19">
      <c r="P269">
        <v>414.8</v>
      </c>
      <c r="Q269">
        <f>'nm to eV'!$G$14/P269</f>
        <v>2.9890004923329072</v>
      </c>
      <c r="R269">
        <v>0.16085739490000001</v>
      </c>
      <c r="S269">
        <f t="shared" si="11"/>
        <v>1.1447164411883905E-5</v>
      </c>
    </row>
    <row r="270" spans="16:19">
      <c r="P270">
        <v>415.6</v>
      </c>
      <c r="Q270">
        <f>'nm to eV'!$G$14/P270</f>
        <v>2.9832468821455485</v>
      </c>
      <c r="R270">
        <v>0.14600685429999999</v>
      </c>
      <c r="S270">
        <f t="shared" si="11"/>
        <v>1.039034896389509E-5</v>
      </c>
    </row>
    <row r="271" spans="16:19">
      <c r="P271">
        <v>416.4</v>
      </c>
      <c r="Q271">
        <f>'nm to eV'!$G$14/P271</f>
        <v>2.9775153799704372</v>
      </c>
      <c r="R271">
        <v>0.13252240579999999</v>
      </c>
      <c r="S271">
        <f t="shared" si="11"/>
        <v>9.4307493192592862E-6</v>
      </c>
    </row>
    <row r="272" spans="16:19">
      <c r="P272">
        <v>417.2</v>
      </c>
      <c r="Q272">
        <f>'nm to eV'!$G$14/P272</f>
        <v>2.9718058586282119</v>
      </c>
      <c r="R272">
        <v>0.12027915240000001</v>
      </c>
      <c r="S272">
        <f t="shared" si="11"/>
        <v>8.5594773787104318E-6</v>
      </c>
    </row>
    <row r="273" spans="16:19">
      <c r="P273">
        <v>418</v>
      </c>
      <c r="Q273">
        <f>'nm to eV'!$G$14/P273</f>
        <v>2.9661181919131336</v>
      </c>
      <c r="R273">
        <v>0.1091635115</v>
      </c>
      <c r="S273">
        <f t="shared" si="11"/>
        <v>7.7684502145265033E-6</v>
      </c>
    </row>
    <row r="274" spans="16:19">
      <c r="P274">
        <v>418.8</v>
      </c>
      <c r="Q274">
        <f>'nm to eV'!$G$14/P274</f>
        <v>2.9604522545837866</v>
      </c>
      <c r="R274">
        <v>9.9072202900000003E-2</v>
      </c>
      <c r="S274">
        <f t="shared" si="11"/>
        <v>7.0503180531355323E-6</v>
      </c>
    </row>
    <row r="275" spans="16:19">
      <c r="P275">
        <v>419.6</v>
      </c>
      <c r="Q275">
        <f>'nm to eV'!$G$14/P275</f>
        <v>2.9548079223538841</v>
      </c>
      <c r="R275">
        <v>8.9911326499999999E-2</v>
      </c>
      <c r="S275">
        <f t="shared" si="11"/>
        <v>6.3983986410815253E-6</v>
      </c>
    </row>
    <row r="276" spans="16:19">
      <c r="P276">
        <v>420.4</v>
      </c>
      <c r="Q276">
        <f>'nm to eV'!$G$14/P276</f>
        <v>2.9491850718831825</v>
      </c>
      <c r="R276">
        <v>8.1595520099999999E-2</v>
      </c>
      <c r="S276">
        <f t="shared" si="11"/>
        <v>5.8066173111813703E-6</v>
      </c>
    </row>
    <row r="277" spans="16:19">
      <c r="P277">
        <v>421.2</v>
      </c>
      <c r="Q277">
        <f>'nm to eV'!$G$14/P277</f>
        <v>2.9435835807684945</v>
      </c>
      <c r="R277">
        <v>7.4047192600000006E-2</v>
      </c>
      <c r="S277">
        <f t="shared" si="11"/>
        <v>5.2694524144045638E-6</v>
      </c>
    </row>
    <row r="278" spans="16:19">
      <c r="P278">
        <v>422</v>
      </c>
      <c r="Q278">
        <f>'nm to eV'!$G$14/P278</f>
        <v>2.9380033275348101</v>
      </c>
      <c r="R278">
        <v>6.7195823900000007E-2</v>
      </c>
      <c r="S278">
        <f t="shared" si="11"/>
        <v>4.7818854983539095E-6</v>
      </c>
    </row>
    <row r="279" spans="16:19">
      <c r="P279">
        <v>422.8</v>
      </c>
      <c r="Q279">
        <f>'nm to eV'!$G$14/P279</f>
        <v>2.9324441916265136</v>
      </c>
      <c r="R279">
        <v>6.0977327999999997E-2</v>
      </c>
      <c r="S279">
        <f t="shared" si="11"/>
        <v>4.3393559832751709E-6</v>
      </c>
    </row>
    <row r="280" spans="16:19">
      <c r="P280">
        <v>423.6</v>
      </c>
      <c r="Q280">
        <f>'nm to eV'!$G$14/P280</f>
        <v>2.9269060533987012</v>
      </c>
      <c r="R280">
        <v>5.5333471699999998E-2</v>
      </c>
      <c r="S280">
        <f t="shared" si="11"/>
        <v>3.93771979475359E-6</v>
      </c>
    </row>
    <row r="281" spans="16:19">
      <c r="P281">
        <v>424.4</v>
      </c>
      <c r="Q281">
        <f>'nm to eV'!$G$14/P281</f>
        <v>2.9213887941086005</v>
      </c>
      <c r="R281">
        <v>5.0211345300000002E-2</v>
      </c>
      <c r="S281">
        <f t="shared" si="11"/>
        <v>3.5732116969089011E-6</v>
      </c>
    </row>
    <row r="282" spans="16:19">
      <c r="P282">
        <v>425.2</v>
      </c>
      <c r="Q282">
        <f>'nm to eV'!$G$14/P282</f>
        <v>2.9158922959070788</v>
      </c>
      <c r="R282">
        <v>4.5562881200000002E-2</v>
      </c>
      <c r="S282">
        <f t="shared" si="11"/>
        <v>3.2424110343187852E-6</v>
      </c>
    </row>
    <row r="283" spans="16:19">
      <c r="P283">
        <v>426</v>
      </c>
      <c r="Q283">
        <f>'nm to eV'!$G$14/P283</f>
        <v>2.9104164418302578</v>
      </c>
      <c r="R283">
        <v>4.1344414099999997E-2</v>
      </c>
      <c r="S283">
        <f t="shared" si="11"/>
        <v>2.9422104343411263E-6</v>
      </c>
    </row>
    <row r="284" spans="16:19">
      <c r="P284">
        <v>426.8</v>
      </c>
      <c r="Q284">
        <f>'nm to eV'!$G$14/P284</f>
        <v>2.9049611157912132</v>
      </c>
      <c r="R284">
        <v>3.7516281800000002E-2</v>
      </c>
      <c r="S284">
        <f t="shared" si="11"/>
        <v>2.6697873986716409E-6</v>
      </c>
    </row>
    <row r="285" spans="16:19">
      <c r="P285">
        <v>427.6</v>
      </c>
      <c r="Q285">
        <f>'nm to eV'!$G$14/P285</f>
        <v>2.8995262025717725</v>
      </c>
      <c r="R285">
        <v>3.4042461500000003E-2</v>
      </c>
      <c r="S285">
        <f t="shared" si="11"/>
        <v>2.422578421203364E-6</v>
      </c>
    </row>
    <row r="286" spans="16:19">
      <c r="P286">
        <v>428.4</v>
      </c>
      <c r="Q286">
        <f>'nm to eV'!$G$14/P286</f>
        <v>2.8941115878144026</v>
      </c>
      <c r="R286">
        <v>3.0890238E-2</v>
      </c>
      <c r="S286">
        <f t="shared" si="11"/>
        <v>2.1982553759996511E-6</v>
      </c>
    </row>
    <row r="287" spans="16:19">
      <c r="P287">
        <v>429.2</v>
      </c>
      <c r="Q287">
        <f>'nm to eV'!$G$14/P287</f>
        <v>2.888717158014189</v>
      </c>
      <c r="R287">
        <v>2.8029902799999999E-2</v>
      </c>
      <c r="S287">
        <f t="shared" si="11"/>
        <v>1.9947041042172506E-6</v>
      </c>
    </row>
    <row r="288" spans="16:19">
      <c r="P288">
        <v>430</v>
      </c>
      <c r="Q288">
        <f>'nm to eV'!$G$14/P288</f>
        <v>2.8833428005109067</v>
      </c>
      <c r="R288">
        <v>2.54344796E-2</v>
      </c>
      <c r="S288">
        <f t="shared" si="11"/>
        <v>1.8100048797439974E-6</v>
      </c>
    </row>
    <row r="289" spans="16:19">
      <c r="P289">
        <v>430.8</v>
      </c>
      <c r="Q289">
        <f>'nm to eV'!$G$14/P289</f>
        <v>2.8779884034811745</v>
      </c>
      <c r="R289">
        <v>2.30794751E-2</v>
      </c>
      <c r="S289">
        <f t="shared" si="11"/>
        <v>1.642414675271362E-6</v>
      </c>
    </row>
    <row r="290" spans="16:19">
      <c r="P290">
        <v>431.6</v>
      </c>
      <c r="Q290">
        <f>'nm to eV'!$G$14/P290</f>
        <v>2.8726538559306993</v>
      </c>
      <c r="R290">
        <v>2.0942651699999999E-2</v>
      </c>
      <c r="S290">
        <f t="shared" si="11"/>
        <v>1.4903509868461756E-6</v>
      </c>
    </row>
    <row r="291" spans="16:19">
      <c r="P291">
        <v>432.4</v>
      </c>
      <c r="Q291">
        <f>'nm to eV'!$G$14/P291</f>
        <v>2.8673390476866096</v>
      </c>
      <c r="R291">
        <v>1.9003821099999998E-2</v>
      </c>
      <c r="S291">
        <f t="shared" si="11"/>
        <v>1.3523771457381002E-6</v>
      </c>
    </row>
    <row r="292" spans="16:19">
      <c r="P292">
        <v>433.2</v>
      </c>
      <c r="Q292">
        <f>'nm to eV'!$G$14/P292</f>
        <v>2.8620438693898662</v>
      </c>
      <c r="R292">
        <v>1.7244657E-2</v>
      </c>
      <c r="S292">
        <f t="shared" si="11"/>
        <v>1.2271889895286666E-6</v>
      </c>
    </row>
    <row r="293" spans="16:19">
      <c r="P293">
        <v>434</v>
      </c>
      <c r="Q293">
        <f>'nm to eV'!$G$14/P293</f>
        <v>2.8567682124877649</v>
      </c>
      <c r="R293">
        <v>1.5648523800000001E-2</v>
      </c>
      <c r="S293">
        <f t="shared" si="11"/>
        <v>1.1136026718152348E-6</v>
      </c>
    </row>
    <row r="294" spans="16:19">
      <c r="P294">
        <v>434.8</v>
      </c>
      <c r="Q294">
        <f>'nm to eV'!$G$14/P294</f>
        <v>2.8515119692265176</v>
      </c>
      <c r="R294">
        <v>1.4200322E-2</v>
      </c>
      <c r="S294">
        <f t="shared" si="11"/>
        <v>1.0105436603442847E-6</v>
      </c>
    </row>
    <row r="295" spans="16:19">
      <c r="P295">
        <v>435.6</v>
      </c>
      <c r="Q295">
        <f>'nm to eV'!$G$14/P295</f>
        <v>2.8462750326439159</v>
      </c>
      <c r="R295">
        <v>1.28863469E-2</v>
      </c>
      <c r="S295">
        <f t="shared" si="11"/>
        <v>9.1703668161836236E-7</v>
      </c>
    </row>
    <row r="296" spans="16:19">
      <c r="P296">
        <v>436.4</v>
      </c>
      <c r="Q296">
        <f>'nm to eV'!$G$14/P296</f>
        <v>2.841057296562076</v>
      </c>
      <c r="R296">
        <v>1.16941602E-2</v>
      </c>
      <c r="S296">
        <f t="shared" si="11"/>
        <v>8.3219658351130714E-7</v>
      </c>
    </row>
    <row r="297" spans="16:19">
      <c r="P297">
        <v>437.2</v>
      </c>
      <c r="Q297">
        <f>'nm to eV'!$G$14/P297</f>
        <v>2.8358586555802607</v>
      </c>
      <c r="R297">
        <v>1.0612473900000001E-2</v>
      </c>
      <c r="S297">
        <f t="shared" si="11"/>
        <v>7.5522007319370559E-7</v>
      </c>
    </row>
    <row r="298" spans="16:19">
      <c r="P298">
        <v>438</v>
      </c>
      <c r="Q298">
        <f>'nm to eV'!$G$14/P298</f>
        <v>2.8306790050677852</v>
      </c>
      <c r="R298">
        <v>9.6310441999999993E-3</v>
      </c>
      <c r="S298">
        <f t="shared" si="11"/>
        <v>6.8537816669267022E-7</v>
      </c>
    </row>
    <row r="299" spans="16:19">
      <c r="P299">
        <v>438.8</v>
      </c>
      <c r="Q299">
        <f>'nm to eV'!$G$14/P299</f>
        <v>2.8255182411569959</v>
      </c>
      <c r="R299">
        <v>8.7405752999999992E-3</v>
      </c>
      <c r="S299">
        <f t="shared" si="11"/>
        <v>6.2200934296960618E-7</v>
      </c>
    </row>
    <row r="300" spans="16:19">
      <c r="P300">
        <v>439.6</v>
      </c>
      <c r="Q300">
        <f>'nm to eV'!$G$14/P300</f>
        <v>2.8203762607363281</v>
      </c>
      <c r="R300">
        <v>7.9326320000000002E-3</v>
      </c>
      <c r="S300">
        <f t="shared" si="11"/>
        <v>5.6451332423618318E-7</v>
      </c>
    </row>
    <row r="301" spans="16:19">
      <c r="P301">
        <v>440.4</v>
      </c>
      <c r="Q301">
        <f>'nm to eV'!$G$14/P301</f>
        <v>2.8152529614434378</v>
      </c>
      <c r="R301">
        <v>7.1995603000000003E-3</v>
      </c>
      <c r="S301">
        <f t="shared" si="11"/>
        <v>5.1234542557777195E-7</v>
      </c>
    </row>
    <row r="302" spans="16:19">
      <c r="P302">
        <v>441.2</v>
      </c>
      <c r="Q302">
        <f>'nm to eV'!$G$14/P302</f>
        <v>2.8101482416584087</v>
      </c>
      <c r="R302">
        <v>6.5344154999999998E-3</v>
      </c>
      <c r="S302">
        <f t="shared" si="11"/>
        <v>4.6501143830262648E-7</v>
      </c>
    </row>
    <row r="303" spans="16:19">
      <c r="P303">
        <v>442</v>
      </c>
      <c r="Q303">
        <f>'nm to eV'!$G$14/P303</f>
        <v>2.8050620004970361</v>
      </c>
      <c r="R303">
        <v>5.9308963000000003E-3</v>
      </c>
      <c r="S303">
        <f t="shared" si="11"/>
        <v>4.2206294027166256E-7</v>
      </c>
    </row>
    <row r="304" spans="16:19">
      <c r="P304">
        <v>442.8</v>
      </c>
      <c r="Q304">
        <f>'nm to eV'!$G$14/P304</f>
        <v>2.7999941378041777</v>
      </c>
      <c r="R304">
        <v>5.3832856999999996E-3</v>
      </c>
      <c r="S304">
        <f t="shared" si="11"/>
        <v>3.8309309013957886E-7</v>
      </c>
    </row>
    <row r="305" spans="16:19">
      <c r="P305">
        <v>443.6</v>
      </c>
      <c r="Q305">
        <f>'nm to eV'!$G$14/P305</f>
        <v>2.794944554147182</v>
      </c>
      <c r="R305">
        <v>4.8863969000000002E-3</v>
      </c>
      <c r="S305">
        <f t="shared" si="11"/>
        <v>3.4773277741314362E-7</v>
      </c>
    </row>
    <row r="306" spans="16:19">
      <c r="P306">
        <v>444.4</v>
      </c>
      <c r="Q306">
        <f>'nm to eV'!$G$14/P306</f>
        <v>2.7899131508093835</v>
      </c>
      <c r="R306">
        <v>4.4355239999999997E-3</v>
      </c>
      <c r="S306">
        <f t="shared" si="11"/>
        <v>3.1564711409395666E-7</v>
      </c>
    </row>
    <row r="307" spans="16:19">
      <c r="P307">
        <v>445.2</v>
      </c>
      <c r="Q307">
        <f>'nm to eV'!$G$14/P307</f>
        <v>2.78489982978367</v>
      </c>
      <c r="R307">
        <v>4.0263979E-3</v>
      </c>
      <c r="S307">
        <f t="shared" si="11"/>
        <v>2.8653229637106409E-7</v>
      </c>
    </row>
    <row r="308" spans="16:19">
      <c r="P308">
        <v>446</v>
      </c>
      <c r="Q308">
        <f>'nm to eV'!$G$14/P308</f>
        <v>2.779904493766121</v>
      </c>
      <c r="R308">
        <v>3.6551455E-3</v>
      </c>
      <c r="S308">
        <f t="shared" si="11"/>
        <v>2.6011270115289926E-7</v>
      </c>
    </row>
    <row r="309" spans="16:19">
      <c r="P309">
        <v>446.8</v>
      </c>
      <c r="Q309">
        <f>'nm to eV'!$G$14/P309</f>
        <v>2.7749270461497089</v>
      </c>
      <c r="R309">
        <v>3.3182531000000002E-3</v>
      </c>
      <c r="S309">
        <f t="shared" si="11"/>
        <v>2.3613828148564309E-7</v>
      </c>
    </row>
    <row r="310" spans="16:19">
      <c r="P310">
        <v>447.6</v>
      </c>
      <c r="Q310">
        <f>'nm to eV'!$G$14/P310</f>
        <v>2.7699673910180738</v>
      </c>
      <c r="R310">
        <v>3.0125334000000001E-3</v>
      </c>
      <c r="S310">
        <f t="shared" si="11"/>
        <v>2.1438221815994125E-7</v>
      </c>
    </row>
    <row r="311" spans="16:19">
      <c r="P311">
        <v>448.4</v>
      </c>
      <c r="Q311">
        <f>'nm to eV'!$G$14/P311</f>
        <v>2.7650254331393622</v>
      </c>
      <c r="R311">
        <v>2.7350946999999998E-3</v>
      </c>
      <c r="S311">
        <f t="shared" si="11"/>
        <v>1.9463872787717442E-7</v>
      </c>
    </row>
    <row r="312" spans="16:19">
      <c r="P312">
        <v>449.2</v>
      </c>
      <c r="Q312">
        <f>'nm to eV'!$G$14/P312</f>
        <v>2.7601010779601292</v>
      </c>
      <c r="R312">
        <v>2.4833139999999999E-3</v>
      </c>
      <c r="S312">
        <f t="shared" si="11"/>
        <v>1.767211489531158E-7</v>
      </c>
    </row>
  </sheetData>
  <mergeCells count="5">
    <mergeCell ref="G6:I6"/>
    <mergeCell ref="P2:S3"/>
    <mergeCell ref="C2:F3"/>
    <mergeCell ref="C4:D4"/>
    <mergeCell ref="K2:M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72BB-73D8-478B-AAE8-F17A1FC429C7}">
  <sheetPr>
    <tabColor rgb="FF993300"/>
  </sheetPr>
  <dimension ref="A1"/>
  <sheetViews>
    <sheetView showGridLines="0" topLeftCell="C1" zoomScale="70" zoomScaleNormal="70" workbookViewId="0">
      <selection activeCell="Q27" sqref="Q27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08EB-D87B-4D5B-B5D0-2A437BB1D4D6}">
  <sheetPr>
    <tabColor rgb="FF660033"/>
  </sheetPr>
  <dimension ref="C2:W1567"/>
  <sheetViews>
    <sheetView workbookViewId="0">
      <selection activeCell="B1" sqref="B1:J1048576"/>
    </sheetView>
  </sheetViews>
  <sheetFormatPr defaultRowHeight="15"/>
  <cols>
    <col min="3" max="3" width="14.85546875" bestFit="1" customWidth="1"/>
    <col min="4" max="4" width="15.85546875" bestFit="1" customWidth="1"/>
    <col min="5" max="5" width="14" bestFit="1" customWidth="1"/>
    <col min="6" max="6" width="18.85546875" bestFit="1" customWidth="1"/>
  </cols>
  <sheetData>
    <row r="2" spans="3:23" ht="15" customHeight="1">
      <c r="C2" s="109" t="s">
        <v>92</v>
      </c>
      <c r="D2" s="110"/>
      <c r="E2" s="110"/>
      <c r="F2" s="111"/>
      <c r="G2" t="s">
        <v>42</v>
      </c>
      <c r="K2" s="101" t="s">
        <v>49</v>
      </c>
      <c r="L2" s="102"/>
      <c r="M2" s="102"/>
      <c r="P2" s="101" t="s">
        <v>98</v>
      </c>
      <c r="Q2" s="102"/>
      <c r="R2" s="102"/>
      <c r="S2" s="102"/>
    </row>
    <row r="3" spans="3:23" ht="15" customHeight="1" thickBot="1">
      <c r="C3" s="112"/>
      <c r="D3" s="113"/>
      <c r="E3" s="113"/>
      <c r="F3" s="114"/>
      <c r="G3">
        <f>LARGE($D$7:$D$1567,1)</f>
        <v>0.41517130830745802</v>
      </c>
      <c r="K3" s="101"/>
      <c r="L3" s="102"/>
      <c r="M3" s="102"/>
      <c r="P3" s="101"/>
      <c r="Q3" s="102"/>
      <c r="R3" s="102"/>
      <c r="S3" s="102"/>
    </row>
    <row r="4" spans="3:23" ht="29.25" thickBot="1">
      <c r="C4" s="107" t="s">
        <v>43</v>
      </c>
      <c r="D4" s="108"/>
      <c r="E4" s="22">
        <v>10.224</v>
      </c>
      <c r="F4" s="23" t="s">
        <v>14</v>
      </c>
      <c r="K4" s="37" t="s">
        <v>44</v>
      </c>
      <c r="L4" s="30" t="s">
        <v>6</v>
      </c>
      <c r="M4" s="37" t="s">
        <v>2</v>
      </c>
      <c r="P4" s="30" t="s">
        <v>99</v>
      </c>
      <c r="Q4" s="37" t="s">
        <v>100</v>
      </c>
      <c r="R4" s="30" t="s">
        <v>6</v>
      </c>
      <c r="S4" s="37" t="s">
        <v>2</v>
      </c>
    </row>
    <row r="5" spans="3:23" ht="28.5" customHeight="1">
      <c r="C5" s="21"/>
      <c r="D5" s="21"/>
      <c r="E5" s="21"/>
      <c r="F5" s="21"/>
      <c r="K5">
        <v>2.6165171149042101</v>
      </c>
      <c r="L5">
        <v>1.1223736392528801E-3</v>
      </c>
      <c r="M5">
        <f>L5/LARGE($L$5:$L$1000,1)</f>
        <v>3.1932031038807113E-3</v>
      </c>
      <c r="P5">
        <v>191.4</v>
      </c>
      <c r="Q5" s="36">
        <f>'nm to eV'!$G$14/P5</f>
        <v>6.4777293846378781</v>
      </c>
      <c r="R5">
        <v>14764.421428874</v>
      </c>
      <c r="S5">
        <f>R5/LARGE($R$5:$R$303,1)</f>
        <v>1</v>
      </c>
      <c r="W5" s="36"/>
    </row>
    <row r="6" spans="3:23" ht="15.75" thickBot="1">
      <c r="C6" t="s">
        <v>44</v>
      </c>
      <c r="D6" t="s">
        <v>6</v>
      </c>
      <c r="F6" t="s">
        <v>2</v>
      </c>
      <c r="G6" s="100" t="s">
        <v>46</v>
      </c>
      <c r="H6" s="100"/>
      <c r="I6" s="100"/>
      <c r="K6">
        <v>2.6734658412077699</v>
      </c>
      <c r="L6">
        <v>1.54113897549756E-3</v>
      </c>
      <c r="M6">
        <f t="shared" ref="M6:M69" si="0">L6/LARGE($L$5:$L$1000,1)</f>
        <v>4.384609178228898E-3</v>
      </c>
      <c r="P6">
        <v>192.1</v>
      </c>
      <c r="Q6" s="36">
        <f>'nm to eV'!$G$14/P6</f>
        <v>6.4541249568958357</v>
      </c>
      <c r="R6">
        <v>14071.3930938227</v>
      </c>
      <c r="S6">
        <f t="shared" ref="S6:S69" si="1">R6/LARGE($R$5:$R$303,1)</f>
        <v>0.9530609215952085</v>
      </c>
    </row>
    <row r="7" spans="3:23" ht="15.75" thickBot="1">
      <c r="C7" s="1">
        <v>2.9726372852213099</v>
      </c>
      <c r="D7" s="1">
        <v>1.63518289368003E-4</v>
      </c>
      <c r="E7" s="1"/>
      <c r="F7" s="1">
        <f>D7/LARGE($D$7:$D$1567,1)</f>
        <v>3.9385739355309301E-4</v>
      </c>
      <c r="G7" s="29" t="s">
        <v>14</v>
      </c>
      <c r="H7" s="30" t="s">
        <v>6</v>
      </c>
      <c r="I7" s="29" t="s">
        <v>50</v>
      </c>
      <c r="K7">
        <v>2.7345815474847699</v>
      </c>
      <c r="L7">
        <v>1.5525093394561E-3</v>
      </c>
      <c r="M7">
        <f t="shared" si="0"/>
        <v>4.4169583712381283E-3</v>
      </c>
      <c r="P7">
        <v>192.8</v>
      </c>
      <c r="Q7" s="36">
        <f>'nm to eV'!$G$14/P7</f>
        <v>6.4306919306000507</v>
      </c>
      <c r="R7">
        <v>13387.385140341999</v>
      </c>
      <c r="S7">
        <f t="shared" si="1"/>
        <v>0.90673279713900579</v>
      </c>
    </row>
    <row r="8" spans="3:23">
      <c r="C8" s="1">
        <v>2.9984477426596099</v>
      </c>
      <c r="D8" s="1">
        <v>4.7779908453504601E-4</v>
      </c>
      <c r="E8" s="1"/>
      <c r="F8" s="1">
        <f t="shared" ref="F8:F71" si="2">D8/LARGE($D$7:$D$1567,1)</f>
        <v>1.150848035436034E-3</v>
      </c>
      <c r="G8" s="1">
        <v>3.7594912190658998</v>
      </c>
      <c r="H8" s="2">
        <v>3.8820239384963E-6</v>
      </c>
      <c r="I8" s="2">
        <f>H8/$G$3</f>
        <v>9.3504147825683556E-6</v>
      </c>
      <c r="K8">
        <v>2.7956972537617601</v>
      </c>
      <c r="L8">
        <v>1.36597898856644E-3</v>
      </c>
      <c r="M8">
        <f t="shared" si="0"/>
        <v>3.8862711966664697E-3</v>
      </c>
      <c r="P8">
        <v>193.5</v>
      </c>
      <c r="Q8" s="36">
        <f>'nm to eV'!$G$14/P8</f>
        <v>6.407428445579793</v>
      </c>
      <c r="R8">
        <v>12713.9008451236</v>
      </c>
      <c r="S8">
        <f t="shared" si="1"/>
        <v>0.86111744414580949</v>
      </c>
    </row>
    <row r="9" spans="3:23">
      <c r="C9" s="1">
        <v>2.9947605344541399</v>
      </c>
      <c r="D9" s="1">
        <v>-4.6554539031934397E-3</v>
      </c>
      <c r="E9" s="1"/>
      <c r="F9" s="1">
        <f t="shared" si="2"/>
        <v>-1.1213332448652281E-2</v>
      </c>
      <c r="G9" s="36">
        <f>G8+0.0002</f>
        <v>3.7596912190658998</v>
      </c>
      <c r="I9" s="2">
        <f t="shared" ref="I9:I36" si="3">H9/$G$3</f>
        <v>0</v>
      </c>
      <c r="K9">
        <v>2.8568129600387602</v>
      </c>
      <c r="L9">
        <v>1.5752500673731299E-3</v>
      </c>
      <c r="M9">
        <f t="shared" si="0"/>
        <v>4.4816567572564456E-3</v>
      </c>
      <c r="P9">
        <v>194.2</v>
      </c>
      <c r="Q9" s="36">
        <f>'nm to eV'!$G$14/P9</f>
        <v>6.3843326684845003</v>
      </c>
      <c r="R9">
        <v>12052.2004845416</v>
      </c>
      <c r="S9">
        <f t="shared" si="1"/>
        <v>0.81630022162410965</v>
      </c>
    </row>
    <row r="10" spans="3:23">
      <c r="C10" s="1">
        <v>3.0242582000979099</v>
      </c>
      <c r="D10" s="1">
        <v>4.7779908453504601E-4</v>
      </c>
      <c r="E10" s="1"/>
      <c r="F10" s="1">
        <f t="shared" si="2"/>
        <v>1.150848035436034E-3</v>
      </c>
      <c r="G10" s="36">
        <f>G11-0.0002</f>
        <v>4.3635563527786996</v>
      </c>
      <c r="I10" s="2">
        <f t="shared" si="3"/>
        <v>0</v>
      </c>
      <c r="K10">
        <v>2.9179286663157602</v>
      </c>
      <c r="L10">
        <v>1.5866204313316199E-3</v>
      </c>
      <c r="M10">
        <f t="shared" si="0"/>
        <v>4.5140059502655327E-3</v>
      </c>
      <c r="P10">
        <v>194.9</v>
      </c>
      <c r="Q10" s="36">
        <f>'nm to eV'!$G$14/P10</f>
        <v>6.3614027923021546</v>
      </c>
      <c r="R10">
        <v>11403.456358143399</v>
      </c>
      <c r="S10">
        <f t="shared" si="1"/>
        <v>0.77236052987774118</v>
      </c>
    </row>
    <row r="11" spans="3:23">
      <c r="C11" s="1">
        <v>3.0500686575362002</v>
      </c>
      <c r="D11" s="1">
        <v>4.7779908453504601E-4</v>
      </c>
      <c r="E11" s="1"/>
      <c r="F11" s="1">
        <f t="shared" si="2"/>
        <v>1.150848035436034E-3</v>
      </c>
      <c r="G11" s="1">
        <v>4.3637563527787</v>
      </c>
      <c r="H11" s="1">
        <v>0.41094886715559997</v>
      </c>
      <c r="I11" s="2">
        <f t="shared" si="3"/>
        <v>0.9898296412411739</v>
      </c>
      <c r="K11">
        <v>2.97904437259275</v>
      </c>
      <c r="L11">
        <v>1.400090080442E-3</v>
      </c>
      <c r="M11">
        <f t="shared" si="0"/>
        <v>3.9833187756939887E-3</v>
      </c>
      <c r="P11">
        <v>195.6</v>
      </c>
      <c r="Q11" s="36">
        <f>'nm to eV'!$G$14/P11</f>
        <v>6.3386370358879853</v>
      </c>
      <c r="R11">
        <v>10768.871930903901</v>
      </c>
      <c r="S11">
        <f t="shared" si="1"/>
        <v>0.7293798800570529</v>
      </c>
    </row>
    <row r="12" spans="3:23">
      <c r="C12" s="1">
        <v>3.0758791149745002</v>
      </c>
      <c r="D12" s="1">
        <v>4.7779908453504601E-4</v>
      </c>
      <c r="E12" s="1"/>
      <c r="F12" s="1">
        <f t="shared" si="2"/>
        <v>1.150848035436034E-3</v>
      </c>
      <c r="G12" s="36">
        <f>G11+0.0002</f>
        <v>4.3639563527787004</v>
      </c>
      <c r="H12" s="1"/>
      <c r="I12" s="2">
        <f t="shared" si="3"/>
        <v>0</v>
      </c>
      <c r="K12">
        <v>3.04016007886975</v>
      </c>
      <c r="L12">
        <v>1.87322877904616E-3</v>
      </c>
      <c r="M12">
        <f t="shared" si="0"/>
        <v>5.3294194930581127E-3</v>
      </c>
      <c r="P12">
        <v>196.3</v>
      </c>
      <c r="Q12" s="36">
        <f>'nm to eV'!$G$14/P12</f>
        <v>6.3160336435032596</v>
      </c>
      <c r="R12">
        <v>10149.763598994799</v>
      </c>
      <c r="S12">
        <f t="shared" si="1"/>
        <v>0.68744743218623128</v>
      </c>
    </row>
    <row r="13" spans="3:23">
      <c r="C13" s="1">
        <v>3.1016895724128002</v>
      </c>
      <c r="D13" s="1">
        <v>4.7779908453504601E-4</v>
      </c>
      <c r="E13" s="1"/>
      <c r="F13" s="1">
        <f t="shared" si="2"/>
        <v>1.150848035436034E-3</v>
      </c>
      <c r="G13" s="36">
        <f>G14-0.0002</f>
        <v>4.4393572633303995</v>
      </c>
      <c r="H13" s="1"/>
      <c r="I13" s="2">
        <f t="shared" si="3"/>
        <v>0</v>
      </c>
      <c r="K13">
        <v>3.1012757851467501</v>
      </c>
      <c r="L13">
        <v>2.7091854548719199E-3</v>
      </c>
      <c r="M13">
        <f t="shared" si="0"/>
        <v>7.7077535509869136E-3</v>
      </c>
      <c r="P13">
        <v>197</v>
      </c>
      <c r="Q13" s="36">
        <f>'nm to eV'!$G$14/P13</f>
        <v>6.2935908843639083</v>
      </c>
      <c r="R13">
        <v>9547.6062776771996</v>
      </c>
      <c r="S13">
        <f t="shared" si="1"/>
        <v>0.64666308284897978</v>
      </c>
    </row>
    <row r="14" spans="3:23">
      <c r="C14" s="1">
        <v>3.1275000298511002</v>
      </c>
      <c r="D14" s="1">
        <v>4.7779908453504601E-4</v>
      </c>
      <c r="E14" s="1"/>
      <c r="F14" s="1">
        <f t="shared" si="2"/>
        <v>1.150848035436034E-3</v>
      </c>
      <c r="G14" s="1">
        <v>4.4395572633303999</v>
      </c>
      <c r="H14" s="1">
        <v>5.4608149939841001E-4</v>
      </c>
      <c r="I14" s="2">
        <f t="shared" si="3"/>
        <v>1.315316083918799E-3</v>
      </c>
      <c r="K14">
        <v>3.1623914914237399</v>
      </c>
      <c r="L14">
        <v>4.3037615376154102E-3</v>
      </c>
      <c r="M14">
        <f t="shared" si="0"/>
        <v>1.22443936846414E-2</v>
      </c>
      <c r="P14">
        <v>197.7</v>
      </c>
      <c r="Q14" s="36">
        <f>'nm to eV'!$G$14/P14</f>
        <v>6.2713070521987353</v>
      </c>
      <c r="R14">
        <v>8964.0461204833991</v>
      </c>
      <c r="S14">
        <f t="shared" si="1"/>
        <v>0.60713832666364342</v>
      </c>
    </row>
    <row r="15" spans="3:23">
      <c r="C15" s="1">
        <v>3.1533104872894002</v>
      </c>
      <c r="D15" s="1">
        <v>4.7779908453504601E-4</v>
      </c>
      <c r="E15" s="1"/>
      <c r="F15" s="1">
        <f t="shared" si="2"/>
        <v>1.150848035436034E-3</v>
      </c>
      <c r="G15" s="36">
        <f>G14+0.0002</f>
        <v>4.4397572633304003</v>
      </c>
      <c r="H15" s="1"/>
      <c r="I15" s="2">
        <f t="shared" si="3"/>
        <v>0</v>
      </c>
      <c r="K15">
        <v>3.2235071977007399</v>
      </c>
      <c r="L15">
        <v>7.2836426242959204E-3</v>
      </c>
      <c r="M15">
        <f t="shared" si="0"/>
        <v>2.0722288391361025E-2</v>
      </c>
      <c r="P15">
        <v>198.4</v>
      </c>
      <c r="Q15" s="36">
        <f>'nm to eV'!$G$14/P15</f>
        <v>6.2491804648169849</v>
      </c>
      <c r="R15">
        <v>8400.8851744285002</v>
      </c>
      <c r="S15">
        <f t="shared" si="1"/>
        <v>0.56899521697472899</v>
      </c>
    </row>
    <row r="16" spans="3:23">
      <c r="C16" s="1">
        <v>3.17912094472769</v>
      </c>
      <c r="D16" s="1">
        <v>4.7779908453504601E-4</v>
      </c>
      <c r="E16" s="1"/>
      <c r="F16" s="1">
        <f t="shared" si="2"/>
        <v>1.150848035436034E-3</v>
      </c>
      <c r="G16" s="36">
        <f>G17-0.0002</f>
        <v>4.7206634952220998</v>
      </c>
      <c r="H16" s="1"/>
      <c r="I16" s="2">
        <f t="shared" si="3"/>
        <v>0</v>
      </c>
      <c r="K16">
        <v>3.2846229039777399</v>
      </c>
      <c r="L16">
        <v>1.2506398479255301E-2</v>
      </c>
      <c r="M16">
        <f t="shared" si="0"/>
        <v>3.5581261930661967E-2</v>
      </c>
      <c r="P16">
        <v>199.1</v>
      </c>
      <c r="Q16" s="36">
        <f>'nm to eV'!$G$14/P16</f>
        <v>6.2272094636850328</v>
      </c>
      <c r="R16">
        <v>7860.0436765832001</v>
      </c>
      <c r="S16">
        <f t="shared" si="1"/>
        <v>0.53236381218513085</v>
      </c>
    </row>
    <row r="17" spans="3:19">
      <c r="C17" s="1">
        <v>3.20493140216599</v>
      </c>
      <c r="D17" s="1">
        <v>4.7779908453504601E-4</v>
      </c>
      <c r="E17" s="1"/>
      <c r="F17" s="1">
        <f t="shared" si="2"/>
        <v>1.150848035436034E-3</v>
      </c>
      <c r="G17" s="1">
        <v>4.7208634952221002</v>
      </c>
      <c r="H17" s="1">
        <v>1.1441975433945E-2</v>
      </c>
      <c r="I17" s="2">
        <f t="shared" si="3"/>
        <v>2.7559648764243518E-2</v>
      </c>
      <c r="K17">
        <v>3.33740465030787</v>
      </c>
      <c r="L17">
        <v>1.9578800100180399E-2</v>
      </c>
      <c r="M17">
        <f t="shared" si="0"/>
        <v>5.5702560238115109E-2</v>
      </c>
      <c r="P17">
        <v>199.8</v>
      </c>
      <c r="Q17" s="36">
        <f>'nm to eV'!$G$14/P17</f>
        <v>6.2053924135119614</v>
      </c>
      <c r="R17">
        <v>7343.5060621890998</v>
      </c>
      <c r="S17">
        <f t="shared" si="1"/>
        <v>0.49737851886480239</v>
      </c>
    </row>
    <row r="18" spans="3:19">
      <c r="C18" s="1">
        <v>3.2307418596042901</v>
      </c>
      <c r="D18" s="1">
        <v>4.7779908453504601E-4</v>
      </c>
      <c r="E18" s="1"/>
      <c r="F18" s="1">
        <f t="shared" si="2"/>
        <v>1.150848035436034E-3</v>
      </c>
      <c r="G18" s="36">
        <f>G17+0.0002</f>
        <v>4.7210634952221007</v>
      </c>
      <c r="H18" s="1"/>
      <c r="I18" s="2">
        <f t="shared" si="3"/>
        <v>0</v>
      </c>
      <c r="K18">
        <v>3.37629646339323</v>
      </c>
      <c r="L18">
        <v>2.7129626229401099E-2</v>
      </c>
      <c r="M18">
        <f t="shared" si="0"/>
        <v>7.7184997627451041E-2</v>
      </c>
      <c r="P18">
        <v>200.5</v>
      </c>
      <c r="Q18" s="36">
        <f>'nm to eV'!$G$14/P18</f>
        <v>6.1837277018438401</v>
      </c>
      <c r="R18">
        <v>6853.2566690898002</v>
      </c>
      <c r="S18">
        <f t="shared" si="1"/>
        <v>0.46417373698689252</v>
      </c>
    </row>
    <row r="19" spans="3:19">
      <c r="C19" s="1">
        <v>3.2565523170425901</v>
      </c>
      <c r="D19" s="1">
        <v>4.7779908453504601E-4</v>
      </c>
      <c r="E19" s="1"/>
      <c r="F19" s="1">
        <f t="shared" si="2"/>
        <v>1.150848035436034E-3</v>
      </c>
      <c r="G19" s="36">
        <f>G20-0.0002</f>
        <v>5.5095636576922997</v>
      </c>
      <c r="H19" s="1"/>
      <c r="I19" s="2">
        <f t="shared" si="3"/>
        <v>0</v>
      </c>
      <c r="K19">
        <v>3.4096323031806799</v>
      </c>
      <c r="L19">
        <v>3.5299232733591202E-2</v>
      </c>
      <c r="M19">
        <f t="shared" si="0"/>
        <v>0.10042789280452337</v>
      </c>
      <c r="P19">
        <v>201.2</v>
      </c>
      <c r="Q19" s="36">
        <f>'nm to eV'!$G$14/P19</f>
        <v>6.1622137386664511</v>
      </c>
      <c r="R19">
        <v>6391.2106870039997</v>
      </c>
      <c r="S19">
        <f t="shared" si="1"/>
        <v>0.43287918309518353</v>
      </c>
    </row>
    <row r="20" spans="3:19">
      <c r="C20" s="1">
        <v>3.2823627744808799</v>
      </c>
      <c r="D20" s="1">
        <v>4.7779908453504601E-4</v>
      </c>
      <c r="E20" s="1"/>
      <c r="F20" s="1">
        <f t="shared" si="2"/>
        <v>1.150848035436034E-3</v>
      </c>
      <c r="G20" s="1">
        <v>5.5097636576923001</v>
      </c>
      <c r="H20" s="1">
        <v>5.9198369119381998E-3</v>
      </c>
      <c r="I20" s="2">
        <f t="shared" si="3"/>
        <v>1.4258781359607401E-2</v>
      </c>
      <c r="K20">
        <v>3.4401901563191801</v>
      </c>
      <c r="L20">
        <v>4.4713997458183503E-2</v>
      </c>
      <c r="M20">
        <f t="shared" si="0"/>
        <v>0.12721331869967065</v>
      </c>
      <c r="P20">
        <v>201.9</v>
      </c>
      <c r="Q20" s="36">
        <f>'nm to eV'!$G$14/P20</f>
        <v>6.1408489560162947</v>
      </c>
      <c r="R20">
        <v>5959.1452157812</v>
      </c>
      <c r="S20">
        <f t="shared" si="1"/>
        <v>0.40361522085296303</v>
      </c>
    </row>
    <row r="21" spans="3:19">
      <c r="C21" s="1">
        <v>3.3081732319191799</v>
      </c>
      <c r="D21" s="1">
        <v>4.7779908453504601E-4</v>
      </c>
      <c r="E21" s="1"/>
      <c r="F21" s="1">
        <f t="shared" si="2"/>
        <v>1.150848035436034E-3</v>
      </c>
      <c r="G21" s="36">
        <f>G20+0.0002</f>
        <v>5.5099636576923006</v>
      </c>
      <c r="H21" s="1"/>
      <c r="I21" s="2">
        <f t="shared" si="3"/>
        <v>0</v>
      </c>
      <c r="K21">
        <v>3.4651920361597699</v>
      </c>
      <c r="L21">
        <v>5.3299294132002302E-2</v>
      </c>
      <c r="M21">
        <f t="shared" si="0"/>
        <v>0.15163887096480022</v>
      </c>
      <c r="P21">
        <v>202.6</v>
      </c>
      <c r="Q21" s="36">
        <f>'nm to eV'!$G$14/P21</f>
        <v>6.1196318075996539</v>
      </c>
      <c r="R21">
        <v>5558.6344616420001</v>
      </c>
      <c r="S21">
        <f t="shared" si="1"/>
        <v>0.37648847185920009</v>
      </c>
    </row>
    <row r="22" spans="3:19">
      <c r="C22" s="1">
        <v>3.3339836893574799</v>
      </c>
      <c r="D22" s="1">
        <v>5.3017921706288696E-4</v>
      </c>
      <c r="E22" s="1"/>
      <c r="F22" s="1">
        <f t="shared" si="2"/>
        <v>1.2770131424165252E-3</v>
      </c>
      <c r="G22" s="36">
        <f>G23-0.0002</f>
        <v>5.5820786157776991</v>
      </c>
      <c r="H22" s="1"/>
      <c r="I22" s="2">
        <f t="shared" si="3"/>
        <v>0</v>
      </c>
      <c r="K22">
        <v>3.48741592935141</v>
      </c>
      <c r="L22">
        <v>6.2283173746039401E-2</v>
      </c>
      <c r="M22">
        <f t="shared" si="0"/>
        <v>0.17719840948668672</v>
      </c>
      <c r="P22">
        <v>203.3</v>
      </c>
      <c r="Q22" s="36">
        <f>'nm to eV'!$G$14/P22</f>
        <v>6.0985607684195271</v>
      </c>
      <c r="R22">
        <v>5190.9922005054004</v>
      </c>
      <c r="S22">
        <f t="shared" si="1"/>
        <v>0.3515879186673479</v>
      </c>
    </row>
    <row r="23" spans="3:19">
      <c r="C23" s="1">
        <v>3.3597941467957799</v>
      </c>
      <c r="D23" s="1">
        <v>7.3969974717435995E-4</v>
      </c>
      <c r="E23" s="1"/>
      <c r="F23" s="1">
        <f t="shared" si="2"/>
        <v>1.7816735703387531E-3</v>
      </c>
      <c r="G23" s="1">
        <v>5.5822786157776996</v>
      </c>
      <c r="H23" s="1">
        <v>1.9718099252257999E-2</v>
      </c>
      <c r="I23" s="2">
        <f t="shared" si="3"/>
        <v>4.7493887120098437E-2</v>
      </c>
      <c r="K23">
        <v>3.5068618358940902</v>
      </c>
      <c r="L23">
        <v>7.0631605065213404E-2</v>
      </c>
      <c r="M23">
        <f t="shared" si="0"/>
        <v>0.20095006924472122</v>
      </c>
      <c r="P23">
        <v>204</v>
      </c>
      <c r="Q23" s="36">
        <f>'nm to eV'!$G$14/P23</f>
        <v>6.077634334410245</v>
      </c>
      <c r="R23">
        <v>4857.2237435182997</v>
      </c>
      <c r="S23">
        <f t="shared" si="1"/>
        <v>0.32898165139199315</v>
      </c>
    </row>
    <row r="24" spans="3:19">
      <c r="C24" s="1">
        <v>3.3856046042340799</v>
      </c>
      <c r="D24" s="1">
        <v>1.1063606748692399E-3</v>
      </c>
      <c r="E24" s="1"/>
      <c r="F24" s="1">
        <f t="shared" si="2"/>
        <v>2.6648293192021756E-3</v>
      </c>
      <c r="G24" s="36">
        <f>G23+0.0002</f>
        <v>5.5824786157777</v>
      </c>
      <c r="H24" s="1"/>
      <c r="I24" s="2">
        <f t="shared" si="3"/>
        <v>0</v>
      </c>
      <c r="K24">
        <v>3.5235297557878198</v>
      </c>
      <c r="L24">
        <v>7.8858580223921504E-2</v>
      </c>
      <c r="M24">
        <f t="shared" si="0"/>
        <v>0.22435618080470349</v>
      </c>
      <c r="P24">
        <v>204.7</v>
      </c>
      <c r="Q24" s="36">
        <f>'nm to eV'!$G$14/P24</f>
        <v>6.0568510220795799</v>
      </c>
      <c r="R24">
        <v>4557.9888055946003</v>
      </c>
      <c r="S24">
        <f t="shared" si="1"/>
        <v>0.30871435278058251</v>
      </c>
    </row>
    <row r="25" spans="3:19">
      <c r="C25" s="1">
        <v>3.4114150616723702</v>
      </c>
      <c r="D25" s="1">
        <v>1.21112093992492E-3</v>
      </c>
      <c r="E25" s="1"/>
      <c r="F25" s="1">
        <f t="shared" si="2"/>
        <v>2.9171595331631537E-3</v>
      </c>
      <c r="G25" s="36">
        <f>G26-0.0002</f>
        <v>6.0417803152979994</v>
      </c>
      <c r="H25" s="1"/>
      <c r="I25" s="2">
        <f t="shared" si="3"/>
        <v>0</v>
      </c>
      <c r="K25">
        <v>3.5401976756815401</v>
      </c>
      <c r="L25">
        <v>8.6964616056889099E-2</v>
      </c>
      <c r="M25">
        <f t="shared" si="0"/>
        <v>0.24741821458449761</v>
      </c>
      <c r="P25">
        <v>205.4</v>
      </c>
      <c r="Q25" s="36">
        <f>'nm to eV'!$G$14/P25</f>
        <v>6.036209368158179</v>
      </c>
      <c r="R25">
        <v>4293.5759399356002</v>
      </c>
      <c r="S25">
        <f t="shared" si="1"/>
        <v>0.29080556665355545</v>
      </c>
    </row>
    <row r="26" spans="3:19">
      <c r="C26" s="1">
        <v>3.4372255191106702</v>
      </c>
      <c r="D26" s="1">
        <v>1.6301620001475301E-3</v>
      </c>
      <c r="E26" s="1"/>
      <c r="F26" s="1">
        <f t="shared" si="2"/>
        <v>3.9264803890068003E-3</v>
      </c>
      <c r="G26" s="1">
        <v>6.0419803152979998</v>
      </c>
      <c r="H26" s="1">
        <v>0.31068463904799998</v>
      </c>
      <c r="I26" s="2">
        <f t="shared" si="3"/>
        <v>0.74832878099061773</v>
      </c>
      <c r="K26">
        <v>3.5568655955752702</v>
      </c>
      <c r="L26">
        <v>9.6280045147261906E-2</v>
      </c>
      <c r="M26">
        <f t="shared" si="0"/>
        <v>0.27392102616617364</v>
      </c>
      <c r="P26">
        <v>206.1</v>
      </c>
      <c r="Q26" s="36">
        <f>'nm to eV'!$G$14/P26</f>
        <v>6.0157079292561377</v>
      </c>
      <c r="R26">
        <v>4063.8885814383002</v>
      </c>
      <c r="S26">
        <f t="shared" si="1"/>
        <v>0.27524875261896598</v>
      </c>
    </row>
    <row r="27" spans="3:19">
      <c r="C27" s="1">
        <v>3.4630359765489702</v>
      </c>
      <c r="D27" s="1">
        <v>2.0492030603702599E-3</v>
      </c>
      <c r="E27" s="1"/>
      <c r="F27" s="1">
        <f t="shared" si="2"/>
        <v>4.9358012448507361E-3</v>
      </c>
      <c r="G27" s="36">
        <f>G26+0.0002</f>
        <v>6.0421803152980003</v>
      </c>
      <c r="H27" s="1"/>
      <c r="I27" s="2">
        <f t="shared" si="3"/>
        <v>0</v>
      </c>
      <c r="K27">
        <v>3.57353351546899</v>
      </c>
      <c r="L27">
        <v>0.10571641356337499</v>
      </c>
      <c r="M27">
        <f t="shared" si="0"/>
        <v>0.30076791552803722</v>
      </c>
      <c r="P27">
        <v>206.8</v>
      </c>
      <c r="Q27" s="36">
        <f>'nm to eV'!$G$14/P27</f>
        <v>5.9953452815265464</v>
      </c>
      <c r="R27">
        <v>3868.4422475893998</v>
      </c>
      <c r="S27">
        <f t="shared" si="1"/>
        <v>0.26201109648794574</v>
      </c>
    </row>
    <row r="28" spans="3:19">
      <c r="C28" s="1">
        <v>3.4888464339872698</v>
      </c>
      <c r="D28" s="1">
        <v>2.7825249157601398E-3</v>
      </c>
      <c r="E28" s="1"/>
      <c r="F28" s="1">
        <f t="shared" si="2"/>
        <v>6.7021127425778695E-3</v>
      </c>
      <c r="G28" s="36">
        <f>G29-0.0002</f>
        <v>6.3219381875249994</v>
      </c>
      <c r="H28" s="1"/>
      <c r="I28" s="2">
        <f t="shared" si="3"/>
        <v>0</v>
      </c>
      <c r="K28">
        <v>3.5902014353627201</v>
      </c>
      <c r="L28">
        <v>0.11551559995671</v>
      </c>
      <c r="M28">
        <f t="shared" si="0"/>
        <v>0.32864703823046637</v>
      </c>
      <c r="P28">
        <v>207.5</v>
      </c>
      <c r="Q28" s="36">
        <f>'nm to eV'!$G$14/P28</f>
        <v>5.9751200203358552</v>
      </c>
      <c r="R28">
        <v>3706.3720744057</v>
      </c>
      <c r="S28">
        <f t="shared" si="1"/>
        <v>0.25103402068687525</v>
      </c>
    </row>
    <row r="29" spans="3:19">
      <c r="C29" s="1">
        <v>3.51465689142556</v>
      </c>
      <c r="D29" s="1">
        <v>3.5682269036777501E-3</v>
      </c>
      <c r="E29" s="1"/>
      <c r="F29" s="1">
        <f t="shared" si="2"/>
        <v>8.5945893472852281E-3</v>
      </c>
      <c r="G29" s="1">
        <v>6.3221381875249998</v>
      </c>
      <c r="H29" s="1">
        <v>7.8117193930108001E-3</v>
      </c>
      <c r="I29" s="2">
        <f t="shared" si="3"/>
        <v>1.8815653289860235E-2</v>
      </c>
      <c r="K29">
        <v>3.6068693552564501</v>
      </c>
      <c r="L29">
        <v>0.12640324028170899</v>
      </c>
      <c r="M29">
        <f t="shared" si="0"/>
        <v>0.35962286095458718</v>
      </c>
      <c r="P29">
        <v>208.2</v>
      </c>
      <c r="Q29" s="36">
        <f>'nm to eV'!$G$14/P29</f>
        <v>5.9550307599408745</v>
      </c>
      <c r="R29">
        <v>3576.4496070939999</v>
      </c>
      <c r="S29">
        <f t="shared" si="1"/>
        <v>0.24223432149530263</v>
      </c>
    </row>
    <row r="30" spans="3:19">
      <c r="C30" s="1">
        <v>3.5404673488638601</v>
      </c>
      <c r="D30" s="1">
        <v>4.6158295542345603E-3</v>
      </c>
      <c r="E30" s="1"/>
      <c r="F30" s="1">
        <f t="shared" si="2"/>
        <v>1.1117891486895033E-2</v>
      </c>
      <c r="G30" s="36">
        <f>G29+0.0002</f>
        <v>6.3223381875250002</v>
      </c>
      <c r="H30" s="1"/>
      <c r="I30" s="2">
        <f t="shared" si="3"/>
        <v>0</v>
      </c>
      <c r="K30">
        <v>3.62353727515017</v>
      </c>
      <c r="L30">
        <v>0.13704900195522801</v>
      </c>
      <c r="M30">
        <f t="shared" si="0"/>
        <v>0.38991052811833471</v>
      </c>
      <c r="P30">
        <v>208.9</v>
      </c>
      <c r="Q30" s="36">
        <f>'nm to eV'!$G$14/P30</f>
        <v>5.9350761331722826</v>
      </c>
      <c r="R30">
        <v>3477.1076054411001</v>
      </c>
      <c r="S30">
        <f t="shared" si="1"/>
        <v>0.23550584912464664</v>
      </c>
    </row>
    <row r="31" spans="3:19">
      <c r="C31" s="1">
        <v>3.5662778063021601</v>
      </c>
      <c r="D31" s="1">
        <v>6.0824732650140902E-3</v>
      </c>
      <c r="E31" s="1"/>
      <c r="F31" s="1">
        <f t="shared" si="2"/>
        <v>1.4650514482348746E-2</v>
      </c>
      <c r="G31" s="36">
        <f>G32-0.0002</f>
        <v>6.3640533744408998</v>
      </c>
      <c r="H31" s="1"/>
      <c r="I31" s="2">
        <f t="shared" si="3"/>
        <v>0</v>
      </c>
      <c r="K31">
        <v>3.6374272083949499</v>
      </c>
      <c r="L31">
        <v>0.14630344454800501</v>
      </c>
      <c r="M31">
        <f t="shared" si="0"/>
        <v>0.41623983039205215</v>
      </c>
      <c r="P31">
        <v>209.6</v>
      </c>
      <c r="Q31" s="36">
        <f>'nm to eV'!$G$14/P31</f>
        <v>5.9152547911244753</v>
      </c>
      <c r="R31">
        <v>3406.4715451728998</v>
      </c>
      <c r="S31">
        <f t="shared" si="1"/>
        <v>0.23072164131748793</v>
      </c>
    </row>
    <row r="32" spans="3:19">
      <c r="C32" s="1">
        <v>3.5920882637404601</v>
      </c>
      <c r="D32" s="1">
        <v>7.8110176384329402E-3</v>
      </c>
      <c r="E32" s="1"/>
      <c r="F32" s="1">
        <f t="shared" si="2"/>
        <v>1.8813963012705194E-2</v>
      </c>
      <c r="G32" s="1">
        <v>6.3642533744409002</v>
      </c>
      <c r="H32" s="1">
        <v>8.6977202903136003E-3</v>
      </c>
      <c r="I32" s="2">
        <f t="shared" si="3"/>
        <v>2.0949714289679292E-2</v>
      </c>
      <c r="K32">
        <v>3.6485391549907602</v>
      </c>
      <c r="L32">
        <v>0.15410609839717099</v>
      </c>
      <c r="M32">
        <f t="shared" si="0"/>
        <v>0.438438728885649</v>
      </c>
      <c r="P32">
        <v>210.3</v>
      </c>
      <c r="Q32" s="36">
        <f>'nm to eV'!$G$14/P32</f>
        <v>5.8955654028515925</v>
      </c>
      <c r="R32">
        <v>3362.3964809300001</v>
      </c>
      <c r="S32">
        <f t="shared" si="1"/>
        <v>0.22773642009122949</v>
      </c>
    </row>
    <row r="33" spans="3:19">
      <c r="C33" s="1">
        <v>3.6178987211787601</v>
      </c>
      <c r="D33" s="1">
        <v>1.02205037347137E-2</v>
      </c>
      <c r="E33" s="1"/>
      <c r="F33" s="1">
        <f t="shared" si="2"/>
        <v>2.4617557933807974E-2</v>
      </c>
      <c r="G33" s="36">
        <f>G32+0.0002</f>
        <v>6.3644533744409006</v>
      </c>
      <c r="H33" s="1"/>
      <c r="I33" s="2">
        <f t="shared" si="3"/>
        <v>0</v>
      </c>
      <c r="K33">
        <v>3.6596511015865798</v>
      </c>
      <c r="L33">
        <v>0.161908752246336</v>
      </c>
      <c r="M33">
        <f t="shared" si="0"/>
        <v>0.46063762737924308</v>
      </c>
      <c r="P33">
        <v>211</v>
      </c>
      <c r="Q33" s="36">
        <f>'nm to eV'!$G$14/P33</f>
        <v>5.8760066550696202</v>
      </c>
      <c r="R33">
        <v>3342.5079675024999</v>
      </c>
      <c r="S33">
        <f t="shared" si="1"/>
        <v>0.22638936334922907</v>
      </c>
    </row>
    <row r="34" spans="3:19">
      <c r="C34" s="1">
        <v>3.6437091786170499</v>
      </c>
      <c r="D34" s="1">
        <v>1.29442706261614E-2</v>
      </c>
      <c r="E34" s="1"/>
      <c r="F34" s="1">
        <f t="shared" si="2"/>
        <v>3.1178143496793449E-2</v>
      </c>
      <c r="G34" s="36">
        <f>G35-0.0002</f>
        <v>6.4276862671153996</v>
      </c>
      <c r="H34" s="1"/>
      <c r="I34" s="2">
        <f t="shared" si="3"/>
        <v>0</v>
      </c>
      <c r="K34">
        <v>3.6707630481823998</v>
      </c>
      <c r="L34">
        <v>0.16952999710689101</v>
      </c>
      <c r="M34">
        <f t="shared" si="0"/>
        <v>0.48232040920255714</v>
      </c>
      <c r="P34">
        <v>211.7</v>
      </c>
      <c r="Q34" s="36">
        <f>'nm to eV'!$G$14/P34</f>
        <v>5.8565772518643833</v>
      </c>
      <c r="R34">
        <v>3344.2457990425</v>
      </c>
      <c r="S34">
        <f t="shared" si="1"/>
        <v>0.2265070673546567</v>
      </c>
    </row>
    <row r="35" spans="3:19">
      <c r="C35" s="1">
        <v>3.6695196360553499</v>
      </c>
      <c r="D35" s="1">
        <v>1.6453739505526799E-2</v>
      </c>
      <c r="E35" s="1"/>
      <c r="F35" s="1">
        <f t="shared" si="2"/>
        <v>3.9631205664486496E-2</v>
      </c>
      <c r="G35" s="1">
        <v>6.4278862671154</v>
      </c>
      <c r="H35" s="1">
        <v>9.6207342168263005E-3</v>
      </c>
      <c r="I35" s="2">
        <f t="shared" si="3"/>
        <v>2.3172926510859941E-2</v>
      </c>
      <c r="K35">
        <v>3.6818749947782199</v>
      </c>
      <c r="L35">
        <v>0.17733265095605599</v>
      </c>
      <c r="M35">
        <f t="shared" si="0"/>
        <v>0.50451930769615116</v>
      </c>
      <c r="P35">
        <v>212.4</v>
      </c>
      <c r="Q35" s="36">
        <f>'nm to eV'!$G$14/P35</f>
        <v>5.8372759144053195</v>
      </c>
      <c r="R35">
        <v>3364.9094093224999</v>
      </c>
      <c r="S35">
        <f t="shared" si="1"/>
        <v>0.2279066217076359</v>
      </c>
    </row>
    <row r="36" spans="3:19">
      <c r="C36" s="1">
        <v>3.6953300934936499</v>
      </c>
      <c r="D36" s="1">
        <v>2.09584309029212E-2</v>
      </c>
      <c r="E36" s="1"/>
      <c r="F36" s="1">
        <f t="shared" si="2"/>
        <v>5.0481404864808933E-2</v>
      </c>
      <c r="G36" s="36">
        <f>G35+0.0002</f>
        <v>6.4280862671154004</v>
      </c>
      <c r="H36" s="1"/>
      <c r="I36" s="2">
        <f t="shared" si="3"/>
        <v>0</v>
      </c>
      <c r="K36">
        <v>3.6929869413740302</v>
      </c>
      <c r="L36">
        <v>0.18531671379383299</v>
      </c>
      <c r="M36">
        <f t="shared" si="0"/>
        <v>0.52723432286003102</v>
      </c>
      <c r="P36">
        <v>213.1</v>
      </c>
      <c r="Q36" s="36">
        <f>'nm to eV'!$G$14/P36</f>
        <v>5.8181013806648991</v>
      </c>
      <c r="R36">
        <v>3401.7038707181</v>
      </c>
      <c r="S36">
        <f t="shared" si="1"/>
        <v>0.23039872487421464</v>
      </c>
    </row>
    <row r="37" spans="3:19">
      <c r="C37" s="1">
        <v>3.7192969468292101</v>
      </c>
      <c r="D37" s="1">
        <v>2.5594072631635201E-2</v>
      </c>
      <c r="E37" s="1"/>
      <c r="F37" s="1">
        <f t="shared" si="2"/>
        <v>6.1647016832582592E-2</v>
      </c>
      <c r="G37" s="36"/>
      <c r="H37" s="1"/>
      <c r="I37" s="2"/>
      <c r="K37">
        <v>3.7068768746187999</v>
      </c>
      <c r="L37">
        <v>0.195115383352442</v>
      </c>
      <c r="M37">
        <f t="shared" si="0"/>
        <v>0.55511197514459432</v>
      </c>
      <c r="P37">
        <v>213.8</v>
      </c>
      <c r="Q37" s="36">
        <f>'nm to eV'!$G$14/P37</f>
        <v>5.799052405143545</v>
      </c>
      <c r="R37">
        <v>3451.7855291639999</v>
      </c>
      <c r="S37">
        <f t="shared" si="1"/>
        <v>0.23379077505966642</v>
      </c>
    </row>
    <row r="38" spans="3:19">
      <c r="C38" s="1">
        <v>3.7414201960620401</v>
      </c>
      <c r="D38" s="1">
        <v>3.1032876392442701E-2</v>
      </c>
      <c r="E38" s="1"/>
      <c r="F38" s="1">
        <f t="shared" si="2"/>
        <v>7.4747160440723631E-2</v>
      </c>
      <c r="G38" s="1"/>
      <c r="H38" s="1"/>
      <c r="I38" s="2"/>
      <c r="K38">
        <v>3.7207668078635798</v>
      </c>
      <c r="L38">
        <v>0.204914052911052</v>
      </c>
      <c r="M38">
        <f t="shared" si="0"/>
        <v>0.5829896274291605</v>
      </c>
      <c r="P38">
        <v>214.5</v>
      </c>
      <c r="Q38" s="36">
        <f>'nm to eV'!$G$14/P38</f>
        <v>5.7801277585999529</v>
      </c>
      <c r="R38">
        <v>3512.3064129149002</v>
      </c>
      <c r="S38">
        <f t="shared" si="1"/>
        <v>0.23788987803112066</v>
      </c>
    </row>
    <row r="39" spans="3:19">
      <c r="C39" s="1">
        <v>3.7616998411921299</v>
      </c>
      <c r="D39" s="1">
        <v>3.6483902184173501E-2</v>
      </c>
      <c r="E39" s="1"/>
      <c r="F39" s="1">
        <f t="shared" si="2"/>
        <v>8.7876742573827119E-2</v>
      </c>
      <c r="G39" s="36"/>
      <c r="H39" s="1"/>
      <c r="I39" s="2"/>
      <c r="K39">
        <v>3.73465674110835</v>
      </c>
      <c r="L39">
        <v>0.214712722469661</v>
      </c>
      <c r="M39">
        <f t="shared" si="0"/>
        <v>0.61086727971372379</v>
      </c>
      <c r="P39">
        <v>215.2</v>
      </c>
      <c r="Q39" s="36">
        <f>'nm to eV'!$G$14/P39</f>
        <v>5.7613262277866637</v>
      </c>
      <c r="R39">
        <v>3580.4566524696002</v>
      </c>
      <c r="S39">
        <f t="shared" si="1"/>
        <v>0.2425057202355041</v>
      </c>
    </row>
    <row r="40" spans="3:19">
      <c r="C40" s="1">
        <v>3.7782922781167501</v>
      </c>
      <c r="D40" s="1">
        <v>4.1818818682134197E-2</v>
      </c>
      <c r="E40" s="1"/>
      <c r="F40" s="1">
        <f t="shared" si="2"/>
        <v>0.10072665871979038</v>
      </c>
      <c r="G40" s="36"/>
      <c r="H40" s="1"/>
      <c r="I40" s="2"/>
      <c r="K40">
        <v>3.7485466743531202</v>
      </c>
      <c r="L40">
        <v>0.223967165062438</v>
      </c>
      <c r="M40">
        <f t="shared" si="0"/>
        <v>0.63719658198744122</v>
      </c>
      <c r="P40">
        <v>215.9</v>
      </c>
      <c r="Q40" s="36">
        <f>'nm to eV'!$G$14/P40</f>
        <v>5.7426466151907825</v>
      </c>
      <c r="R40">
        <v>3653.5042467896001</v>
      </c>
      <c r="S40">
        <f t="shared" si="1"/>
        <v>0.24745326218097746</v>
      </c>
    </row>
    <row r="41" spans="3:19">
      <c r="C41" s="1">
        <v>3.7930411109386299</v>
      </c>
      <c r="D41" s="1">
        <v>4.6768741206015201E-2</v>
      </c>
      <c r="E41" s="1"/>
      <c r="F41" s="1">
        <f t="shared" si="2"/>
        <v>0.11264926132944689</v>
      </c>
      <c r="G41" s="1"/>
      <c r="H41" s="1"/>
      <c r="I41" s="2"/>
      <c r="K41">
        <v>3.7596586209489402</v>
      </c>
      <c r="L41">
        <v>0.23158840992299301</v>
      </c>
      <c r="M41">
        <f t="shared" si="0"/>
        <v>0.65887936381075529</v>
      </c>
      <c r="P41">
        <v>216.6</v>
      </c>
      <c r="Q41" s="36">
        <f>'nm to eV'!$G$14/P41</f>
        <v>5.7240877387797324</v>
      </c>
      <c r="R41">
        <v>3728.8316071408999</v>
      </c>
      <c r="S41">
        <f t="shared" si="1"/>
        <v>0.25255521356553945</v>
      </c>
    </row>
    <row r="42" spans="3:19">
      <c r="C42" s="1">
        <v>3.8059463396577802</v>
      </c>
      <c r="D42" s="1">
        <v>5.1443668034125097E-2</v>
      </c>
      <c r="E42" s="1"/>
      <c r="F42" s="1">
        <f t="shared" si="2"/>
        <v>0.12390949712745594</v>
      </c>
      <c r="G42" s="36"/>
      <c r="H42" s="1"/>
      <c r="I42" s="2"/>
      <c r="K42">
        <v>3.7735485541937099</v>
      </c>
      <c r="L42">
        <v>0.24084285251577001</v>
      </c>
      <c r="M42">
        <f t="shared" si="0"/>
        <v>0.68520866608447273</v>
      </c>
      <c r="P42">
        <v>217.3</v>
      </c>
      <c r="Q42" s="36">
        <f>'nm to eV'!$G$14/P42</f>
        <v>5.7056484317519089</v>
      </c>
      <c r="R42">
        <v>3803.9684050634</v>
      </c>
      <c r="S42">
        <f t="shared" si="1"/>
        <v>0.25764425808275693</v>
      </c>
    </row>
    <row r="43" spans="3:19">
      <c r="C43" s="1">
        <v>3.81885156837693</v>
      </c>
      <c r="D43" s="1">
        <v>5.6943581949548502E-2</v>
      </c>
      <c r="E43" s="1"/>
      <c r="F43" s="1">
        <f t="shared" si="2"/>
        <v>0.13715683336040779</v>
      </c>
      <c r="G43" s="36"/>
      <c r="H43" s="1"/>
      <c r="I43" s="2"/>
      <c r="K43">
        <v>3.79021647408744</v>
      </c>
      <c r="L43">
        <v>0.25100485688632701</v>
      </c>
      <c r="M43">
        <f t="shared" si="0"/>
        <v>0.71412002212746761</v>
      </c>
      <c r="P43">
        <v>218</v>
      </c>
      <c r="Q43" s="36">
        <f>'nm to eV'!$G$14/P43</f>
        <v>5.6873275422921559</v>
      </c>
      <c r="R43">
        <v>3876.6203457593001</v>
      </c>
      <c r="S43">
        <f t="shared" si="1"/>
        <v>0.26256500225454132</v>
      </c>
    </row>
    <row r="44" spans="3:19">
      <c r="C44" s="1">
        <v>3.8317567970960802</v>
      </c>
      <c r="D44" s="1">
        <v>6.2321275555740199E-2</v>
      </c>
      <c r="E44" s="1"/>
      <c r="F44" s="1">
        <f t="shared" si="2"/>
        <v>0.15010978434373828</v>
      </c>
      <c r="G44" s="1"/>
      <c r="H44" s="1"/>
      <c r="I44" s="2"/>
      <c r="K44">
        <v>3.8068843939811599</v>
      </c>
      <c r="L44">
        <v>0.260804043279662</v>
      </c>
      <c r="M44">
        <f t="shared" si="0"/>
        <v>0.74199914482989671</v>
      </c>
      <c r="P44">
        <v>218.7</v>
      </c>
      <c r="Q44" s="36">
        <f>'nm to eV'!$G$14/P44</f>
        <v>5.6691239333319157</v>
      </c>
      <c r="R44">
        <v>3944.6935829470999</v>
      </c>
      <c r="S44">
        <f t="shared" si="1"/>
        <v>0.26717562905869585</v>
      </c>
    </row>
    <row r="45" spans="3:19">
      <c r="C45" s="1">
        <v>3.8428184217124901</v>
      </c>
      <c r="D45" s="1">
        <v>6.70878676157739E-2</v>
      </c>
      <c r="E45" s="1"/>
      <c r="F45" s="1">
        <f t="shared" si="2"/>
        <v>0.16159080907896339</v>
      </c>
      <c r="G45" s="36"/>
      <c r="H45" s="1"/>
      <c r="I45" s="2"/>
      <c r="K45">
        <v>3.84022023376862</v>
      </c>
      <c r="L45">
        <v>0.27810456887726198</v>
      </c>
      <c r="M45">
        <f t="shared" si="0"/>
        <v>0.79121991241117906</v>
      </c>
      <c r="P45">
        <v>219.4</v>
      </c>
      <c r="Q45" s="36">
        <f>'nm to eV'!$G$14/P45</f>
        <v>5.6510364823139918</v>
      </c>
      <c r="R45">
        <v>4006.3145859343999</v>
      </c>
      <c r="S45">
        <f t="shared" si="1"/>
        <v>0.27134924353347578</v>
      </c>
    </row>
    <row r="46" spans="3:19">
      <c r="C46" s="1">
        <v>3.8538800463289098</v>
      </c>
      <c r="D46" s="1">
        <v>7.2832222149660494E-2</v>
      </c>
      <c r="E46" s="1"/>
      <c r="F46" s="1">
        <f t="shared" si="2"/>
        <v>0.17542691581115735</v>
      </c>
      <c r="G46" s="36"/>
      <c r="H46" s="1"/>
      <c r="I46" s="2"/>
      <c r="K46">
        <v>3.8596661403113002</v>
      </c>
      <c r="L46">
        <v>0.28684605300509203</v>
      </c>
      <c r="M46">
        <f t="shared" si="0"/>
        <v>0.8160898249548233</v>
      </c>
      <c r="P46">
        <v>220.1</v>
      </c>
      <c r="Q46" s="36">
        <f>'nm to eV'!$G$14/P46</f>
        <v>5.6330640809617902</v>
      </c>
      <c r="R46">
        <v>4059.8453637998</v>
      </c>
      <c r="S46">
        <f t="shared" si="1"/>
        <v>0.2749749039173438</v>
      </c>
    </row>
    <row r="47" spans="3:19">
      <c r="C47" s="1">
        <v>3.8649416709453202</v>
      </c>
      <c r="D47" s="1">
        <v>7.8454356374315595E-2</v>
      </c>
      <c r="E47" s="1"/>
      <c r="F47" s="1">
        <f t="shared" si="2"/>
        <v>0.18896863729373051</v>
      </c>
      <c r="G47" s="1"/>
      <c r="H47" s="1"/>
      <c r="I47" s="2"/>
      <c r="K47">
        <v>3.8846680201518899</v>
      </c>
      <c r="L47">
        <v>0.29543134967891099</v>
      </c>
      <c r="M47">
        <f t="shared" si="0"/>
        <v>0.8405153772199534</v>
      </c>
      <c r="P47">
        <v>220.8</v>
      </c>
      <c r="Q47" s="36">
        <f>'nm to eV'!$G$14/P47</f>
        <v>5.6152056350529431</v>
      </c>
      <c r="R47">
        <v>4103.8940441625</v>
      </c>
      <c r="S47">
        <f t="shared" si="1"/>
        <v>0.27795833815314502</v>
      </c>
    </row>
    <row r="48" spans="3:19">
      <c r="C48" s="1">
        <v>3.8760032955617301</v>
      </c>
      <c r="D48" s="1">
        <v>8.4320931217433795E-2</v>
      </c>
      <c r="E48" s="1"/>
      <c r="F48" s="1">
        <f t="shared" si="2"/>
        <v>0.20309912927554555</v>
      </c>
      <c r="G48" s="36"/>
      <c r="H48" s="1"/>
      <c r="I48" s="2"/>
      <c r="K48">
        <v>3.93143079540928</v>
      </c>
      <c r="L48">
        <v>0.30332730942383301</v>
      </c>
      <c r="M48">
        <f t="shared" si="0"/>
        <v>0.86297973515193915</v>
      </c>
      <c r="P48">
        <v>221.5</v>
      </c>
      <c r="Q48" s="36">
        <f>'nm to eV'!$G$14/P48</f>
        <v>5.5974600641972456</v>
      </c>
      <c r="R48">
        <v>4137.3208936543997</v>
      </c>
      <c r="S48">
        <f t="shared" si="1"/>
        <v>0.28022235165702186</v>
      </c>
    </row>
    <row r="49" spans="3:19">
      <c r="C49" s="1">
        <v>3.8870649201781502</v>
      </c>
      <c r="D49" s="1">
        <v>9.0431946679015301E-2</v>
      </c>
      <c r="E49" s="1"/>
      <c r="F49" s="1">
        <f t="shared" si="2"/>
        <v>0.217818391756603</v>
      </c>
      <c r="G49" s="36"/>
      <c r="H49" s="1"/>
      <c r="I49" s="2"/>
      <c r="K49">
        <v>3.9874535261632</v>
      </c>
      <c r="L49">
        <v>0.30390413143301298</v>
      </c>
      <c r="M49">
        <f t="shared" si="0"/>
        <v>0.8646208195160785</v>
      </c>
      <c r="P49">
        <v>222.2</v>
      </c>
      <c r="Q49" s="36">
        <f>'nm to eV'!$G$14/P49</f>
        <v>5.579826301618767</v>
      </c>
      <c r="R49">
        <v>4159.2399522145997</v>
      </c>
      <c r="S49">
        <f t="shared" si="1"/>
        <v>0.2817069380098155</v>
      </c>
    </row>
    <row r="50" spans="3:19">
      <c r="C50" s="1">
        <v>3.8981265447945601</v>
      </c>
      <c r="D50" s="1">
        <v>9.7276283995986701E-2</v>
      </c>
      <c r="E50" s="1"/>
      <c r="F50" s="1">
        <f t="shared" si="2"/>
        <v>0.23430396573538764</v>
      </c>
      <c r="G50" s="1"/>
      <c r="H50" s="1"/>
      <c r="I50" s="2"/>
      <c r="K50">
        <v>4.02634533924856</v>
      </c>
      <c r="L50">
        <v>0.29594751251915502</v>
      </c>
      <c r="M50">
        <f t="shared" si="0"/>
        <v>0.84198388354078268</v>
      </c>
      <c r="P50">
        <v>222.9</v>
      </c>
      <c r="Q50" s="36">
        <f>'nm to eV'!$G$14/P50</f>
        <v>5.5623032939420813</v>
      </c>
      <c r="R50">
        <v>4169.0165318651998</v>
      </c>
      <c r="S50">
        <f t="shared" si="1"/>
        <v>0.28236910954817873</v>
      </c>
    </row>
    <row r="51" spans="3:19">
      <c r="C51" s="1">
        <v>3.9073445653082399</v>
      </c>
      <c r="D51" s="1">
        <v>0.102959528375257</v>
      </c>
      <c r="E51" s="1"/>
      <c r="F51" s="1">
        <f t="shared" si="2"/>
        <v>0.24799287984276988</v>
      </c>
      <c r="G51" s="36"/>
      <c r="H51" s="1"/>
      <c r="I51" s="2"/>
      <c r="K51">
        <v>4.0485692324402001</v>
      </c>
      <c r="L51">
        <v>0.28787894720377799</v>
      </c>
      <c r="M51">
        <f t="shared" si="0"/>
        <v>0.81902845505613242</v>
      </c>
      <c r="P51">
        <v>223.6</v>
      </c>
      <c r="Q51" s="36">
        <f>'nm to eV'!$G$14/P51</f>
        <v>5.5448900009825133</v>
      </c>
      <c r="R51">
        <v>4166.2609008483996</v>
      </c>
      <c r="S51">
        <f t="shared" si="1"/>
        <v>0.28218246958872789</v>
      </c>
    </row>
    <row r="52" spans="3:19">
      <c r="C52" s="1">
        <v>3.9147189817191799</v>
      </c>
      <c r="D52" s="1">
        <v>0.10772612043529101</v>
      </c>
      <c r="E52" s="1"/>
      <c r="F52" s="1">
        <f t="shared" si="2"/>
        <v>0.25947390457799574</v>
      </c>
      <c r="G52" s="1"/>
      <c r="H52" s="1"/>
      <c r="I52" s="2"/>
      <c r="K52">
        <v>4.0680151389828803</v>
      </c>
      <c r="L52">
        <v>0.27996103921085103</v>
      </c>
      <c r="M52">
        <f t="shared" si="0"/>
        <v>0.7965016533788527</v>
      </c>
      <c r="P52">
        <v>224.3</v>
      </c>
      <c r="Q52" s="36">
        <f>'nm to eV'!$G$14/P52</f>
        <v>5.5275853955403029</v>
      </c>
      <c r="R52">
        <v>4150.8185342279003</v>
      </c>
      <c r="S52">
        <f t="shared" si="1"/>
        <v>0.28113655209748778</v>
      </c>
    </row>
    <row r="53" spans="3:19">
      <c r="C53" s="1">
        <v>3.9220933981301198</v>
      </c>
      <c r="D53" s="1">
        <v>0.112492712495324</v>
      </c>
      <c r="E53" s="1"/>
      <c r="F53" s="1">
        <f t="shared" si="2"/>
        <v>0.27095492931321913</v>
      </c>
      <c r="G53" s="1"/>
      <c r="H53" s="1"/>
      <c r="I53" s="2"/>
      <c r="K53">
        <v>4.0846830588765997</v>
      </c>
      <c r="L53">
        <v>0.27149838741736698</v>
      </c>
      <c r="M53">
        <f t="shared" si="0"/>
        <v>0.77242503127286399</v>
      </c>
      <c r="P53">
        <v>225</v>
      </c>
      <c r="Q53" s="36">
        <f>'nm to eV'!$G$14/P53</f>
        <v>5.5103884631986215</v>
      </c>
      <c r="R53">
        <v>4122.7573608249004</v>
      </c>
      <c r="S53">
        <f t="shared" si="1"/>
        <v>0.27923595791991151</v>
      </c>
    </row>
    <row r="54" spans="3:19">
      <c r="C54" s="1">
        <v>3.9300823492419799</v>
      </c>
      <c r="D54" s="1">
        <v>0.116953753782279</v>
      </c>
      <c r="E54" s="1"/>
      <c r="F54" s="1">
        <f t="shared" si="2"/>
        <v>0.2816999909243923</v>
      </c>
      <c r="G54" s="1"/>
      <c r="H54" s="1"/>
      <c r="I54" s="2"/>
      <c r="K54">
        <v>4.1013509787703297</v>
      </c>
      <c r="L54">
        <v>0.26291479629814202</v>
      </c>
      <c r="M54">
        <f t="shared" si="0"/>
        <v>0.74800433138668598</v>
      </c>
      <c r="P54">
        <v>225.7</v>
      </c>
      <c r="Q54" s="36">
        <f>'nm to eV'!$G$14/P54</f>
        <v>5.4932982021253434</v>
      </c>
      <c r="R54">
        <v>4082.3524726118999</v>
      </c>
      <c r="S54">
        <f t="shared" si="1"/>
        <v>0.27649931914218179</v>
      </c>
    </row>
    <row r="55" spans="3:19">
      <c r="C55" s="1">
        <v>3.93868583505474</v>
      </c>
      <c r="D55" s="1">
        <v>0.12306476924386001</v>
      </c>
      <c r="E55" s="1"/>
      <c r="F55" s="1">
        <f t="shared" si="2"/>
        <v>0.29641925340544856</v>
      </c>
      <c r="G55" s="1"/>
      <c r="H55" s="1"/>
      <c r="I55" s="2"/>
      <c r="K55">
        <v>4.1180188986640598</v>
      </c>
      <c r="L55">
        <v>0.25336369057299202</v>
      </c>
      <c r="M55">
        <f t="shared" si="0"/>
        <v>0.7208310092589999</v>
      </c>
      <c r="P55">
        <v>226.4</v>
      </c>
      <c r="Q55" s="36">
        <f>'nm to eV'!$G$14/P55</f>
        <v>5.4763136228784886</v>
      </c>
      <c r="R55">
        <v>4030.0687857606999</v>
      </c>
      <c r="S55">
        <f t="shared" si="1"/>
        <v>0.27295812471725489</v>
      </c>
    </row>
    <row r="56" spans="3:19">
      <c r="C56" s="1">
        <v>3.9442166473629499</v>
      </c>
      <c r="D56" s="1">
        <v>0.12807580192235701</v>
      </c>
      <c r="E56" s="1"/>
      <c r="F56" s="1">
        <f t="shared" si="2"/>
        <v>0.30848904863991611</v>
      </c>
      <c r="G56" s="1"/>
      <c r="H56" s="1"/>
      <c r="I56" s="2"/>
      <c r="K56">
        <v>4.1346868185577801</v>
      </c>
      <c r="L56">
        <v>0.24320788821914099</v>
      </c>
      <c r="M56">
        <f t="shared" si="0"/>
        <v>0.69193729823037742</v>
      </c>
      <c r="P56">
        <v>227.1</v>
      </c>
      <c r="Q56" s="36">
        <f>'nm to eV'!$G$14/P56</f>
        <v>5.4594337482152797</v>
      </c>
      <c r="R56">
        <v>3966.5421522624001</v>
      </c>
      <c r="S56">
        <f t="shared" si="1"/>
        <v>0.26865544114754425</v>
      </c>
    </row>
    <row r="57" spans="3:19">
      <c r="C57" s="1">
        <v>3.9534346678766301</v>
      </c>
      <c r="D57" s="1">
        <v>0.13357571583778099</v>
      </c>
      <c r="E57" s="1"/>
      <c r="F57" s="1">
        <f t="shared" si="2"/>
        <v>0.32173638487286932</v>
      </c>
      <c r="G57" s="1"/>
      <c r="H57" s="1"/>
      <c r="I57" s="2"/>
      <c r="K57">
        <v>4.1485767518025503</v>
      </c>
      <c r="L57">
        <v>0.23474471959093099</v>
      </c>
      <c r="M57">
        <f t="shared" si="0"/>
        <v>0.66785920570652302</v>
      </c>
      <c r="P57">
        <v>227.8</v>
      </c>
      <c r="Q57" s="36">
        <f>'nm to eV'!$G$14/P57</f>
        <v>5.4426576129046964</v>
      </c>
      <c r="R57">
        <v>3892.5594176712998</v>
      </c>
      <c r="S57">
        <f t="shared" si="1"/>
        <v>0.26364456178816642</v>
      </c>
    </row>
    <row r="58" spans="3:19">
      <c r="C58" s="1">
        <v>3.9608090842875701</v>
      </c>
      <c r="D58" s="1">
        <v>0.139442290680899</v>
      </c>
      <c r="E58" s="1"/>
      <c r="F58" s="1">
        <f t="shared" si="2"/>
        <v>0.33586687685468386</v>
      </c>
      <c r="G58" s="1"/>
      <c r="H58" s="1"/>
      <c r="I58" s="2"/>
      <c r="K58">
        <v>4.1596886983983703</v>
      </c>
      <c r="L58">
        <v>0.227127609408179</v>
      </c>
      <c r="M58">
        <f t="shared" si="0"/>
        <v>0.64618818722612115</v>
      </c>
      <c r="P58">
        <v>228.5</v>
      </c>
      <c r="Q58" s="36">
        <f>'nm to eV'!$G$14/P58</f>
        <v>5.4259842635435005</v>
      </c>
      <c r="R58">
        <v>3809.0379047900001</v>
      </c>
      <c r="S58">
        <f t="shared" si="1"/>
        <v>0.25798761726896158</v>
      </c>
    </row>
    <row r="59" spans="3:19">
      <c r="C59" s="1">
        <v>3.96818350069851</v>
      </c>
      <c r="D59" s="1">
        <v>0.14457554366862699</v>
      </c>
      <c r="E59" s="1"/>
      <c r="F59" s="1">
        <f t="shared" si="2"/>
        <v>0.34823105733877102</v>
      </c>
      <c r="G59" s="1"/>
      <c r="H59" s="1"/>
      <c r="I59" s="2"/>
      <c r="K59">
        <v>4.1735786316431396</v>
      </c>
      <c r="L59">
        <v>0.21769692617404501</v>
      </c>
      <c r="M59">
        <f t="shared" si="0"/>
        <v>0.61935747246076167</v>
      </c>
      <c r="P59">
        <v>229.2</v>
      </c>
      <c r="Q59" s="36">
        <f>'nm to eV'!$G$14/P59</f>
        <v>5.4094127583756109</v>
      </c>
      <c r="R59">
        <v>3717.0047761311998</v>
      </c>
      <c r="S59">
        <f t="shared" si="1"/>
        <v>0.25175417770601222</v>
      </c>
    </row>
    <row r="60" spans="3:19">
      <c r="C60" s="1">
        <v>3.9755579171094499</v>
      </c>
      <c r="D60" s="1">
        <v>0.15044211851174599</v>
      </c>
      <c r="E60" s="1"/>
      <c r="F60" s="1">
        <f t="shared" si="2"/>
        <v>0.36236154932058801</v>
      </c>
      <c r="G60" s="1"/>
      <c r="H60" s="1"/>
      <c r="I60" s="2"/>
      <c r="K60">
        <v>4.1874685648879097</v>
      </c>
      <c r="L60">
        <v>0.20862906091713199</v>
      </c>
      <c r="M60">
        <f t="shared" si="0"/>
        <v>0.59355899103596521</v>
      </c>
      <c r="P60">
        <v>229.9</v>
      </c>
      <c r="Q60" s="36">
        <f>'nm to eV'!$G$14/P60</f>
        <v>5.3929421671147884</v>
      </c>
      <c r="R60">
        <v>3617.5766911778001</v>
      </c>
      <c r="S60">
        <f t="shared" si="1"/>
        <v>0.24501987487996624</v>
      </c>
    </row>
    <row r="61" spans="3:19">
      <c r="C61" s="1">
        <v>3.9829323335204001</v>
      </c>
      <c r="D61" s="1">
        <v>0.156308693354864</v>
      </c>
      <c r="E61" s="1"/>
      <c r="F61" s="1">
        <f t="shared" si="2"/>
        <v>0.37649204130240255</v>
      </c>
      <c r="G61" s="1"/>
      <c r="H61" s="1"/>
      <c r="I61" s="2"/>
      <c r="K61">
        <v>4.2013584981326897</v>
      </c>
      <c r="L61">
        <v>0.19883555970577699</v>
      </c>
      <c r="M61">
        <f t="shared" si="0"/>
        <v>0.56569604293004272</v>
      </c>
      <c r="P61">
        <v>230.6</v>
      </c>
      <c r="Q61" s="36">
        <f>'nm to eV'!$G$14/P61</f>
        <v>5.3765715707705546</v>
      </c>
      <c r="R61">
        <v>3511.9401295242001</v>
      </c>
      <c r="S61">
        <f t="shared" si="1"/>
        <v>0.23786506951475145</v>
      </c>
    </row>
    <row r="62" spans="3:19">
      <c r="C62" s="1">
        <v>3.99030674993134</v>
      </c>
      <c r="D62" s="1">
        <v>0.162266933429906</v>
      </c>
      <c r="E62" s="1"/>
      <c r="F62" s="1">
        <f t="shared" si="2"/>
        <v>0.3908433222214337</v>
      </c>
      <c r="G62" s="1"/>
      <c r="H62" s="1"/>
      <c r="I62" s="2"/>
      <c r="K62">
        <v>4.21802641802641</v>
      </c>
      <c r="L62">
        <v>0.18722848544303899</v>
      </c>
      <c r="M62">
        <f t="shared" si="0"/>
        <v>0.53267339853915996</v>
      </c>
      <c r="P62">
        <v>231.3</v>
      </c>
      <c r="Q62" s="36">
        <f>'nm to eV'!$G$14/P62</f>
        <v>5.3603000614772585</v>
      </c>
      <c r="R62">
        <v>3401.3326997589002</v>
      </c>
      <c r="S62">
        <f t="shared" si="1"/>
        <v>0.23037358532093191</v>
      </c>
    </row>
    <row r="63" spans="3:19">
      <c r="C63" s="1">
        <v>3.99768116634228</v>
      </c>
      <c r="D63" s="1">
        <v>0.168958495360338</v>
      </c>
      <c r="E63" s="1"/>
      <c r="F63" s="1">
        <f t="shared" si="2"/>
        <v>0.40696091463819217</v>
      </c>
      <c r="G63" s="1"/>
      <c r="H63" s="1"/>
      <c r="I63" s="2"/>
      <c r="K63">
        <v>4.2346943379201401</v>
      </c>
      <c r="L63">
        <v>0.1756214111803</v>
      </c>
      <c r="M63">
        <f t="shared" si="0"/>
        <v>0.4996507541482742</v>
      </c>
      <c r="P63">
        <v>232</v>
      </c>
      <c r="Q63" s="36">
        <f>'nm to eV'!$G$14/P63</f>
        <v>5.3441267423262495</v>
      </c>
      <c r="R63">
        <v>3287.0256983815002</v>
      </c>
      <c r="S63">
        <f t="shared" si="1"/>
        <v>0.22263152770437977</v>
      </c>
    </row>
    <row r="64" spans="3:19">
      <c r="C64" s="1">
        <v>4.0050555827532204</v>
      </c>
      <c r="D64" s="1">
        <v>0.174641739739609</v>
      </c>
      <c r="E64" s="1"/>
      <c r="F64" s="1">
        <f t="shared" si="2"/>
        <v>0.4206498287455761</v>
      </c>
      <c r="G64" s="1"/>
      <c r="H64" s="1"/>
      <c r="I64" s="2"/>
      <c r="K64">
        <v>4.2485842711649102</v>
      </c>
      <c r="L64">
        <v>0.16619072794616599</v>
      </c>
      <c r="M64">
        <f t="shared" si="0"/>
        <v>0.47282003938291473</v>
      </c>
      <c r="P64">
        <v>232.7</v>
      </c>
      <c r="Q64" s="36">
        <f>'nm to eV'!$G$14/P64</f>
        <v>5.3280507272010746</v>
      </c>
      <c r="R64">
        <v>3170.3081250833002</v>
      </c>
      <c r="S64">
        <f t="shared" si="1"/>
        <v>0.21472620111501936</v>
      </c>
    </row>
    <row r="65" spans="3:19">
      <c r="C65" s="1">
        <v>4.0124299991641603</v>
      </c>
      <c r="D65" s="1">
        <v>0.180874975510422</v>
      </c>
      <c r="E65" s="1"/>
      <c r="F65" s="1">
        <f t="shared" si="2"/>
        <v>0.43566347647625442</v>
      </c>
      <c r="G65" s="1"/>
      <c r="H65" s="1"/>
      <c r="I65" s="2"/>
      <c r="K65">
        <v>4.2624742044096804</v>
      </c>
      <c r="L65">
        <v>0.156760044712032</v>
      </c>
      <c r="M65">
        <f t="shared" si="0"/>
        <v>0.4459893246175553</v>
      </c>
      <c r="P65">
        <v>233.4</v>
      </c>
      <c r="Q65" s="36">
        <f>'nm to eV'!$G$14/P65</f>
        <v>5.3120711406156378</v>
      </c>
      <c r="R65">
        <v>3052.4723022224998</v>
      </c>
      <c r="S65">
        <f t="shared" si="1"/>
        <v>0.20674513504829528</v>
      </c>
    </row>
    <row r="66" spans="3:19">
      <c r="C66" s="1">
        <v>4.01980441557511</v>
      </c>
      <c r="D66" s="1">
        <v>0.18747487220893</v>
      </c>
      <c r="E66" s="1"/>
      <c r="F66" s="1">
        <f t="shared" si="2"/>
        <v>0.4515602799557964</v>
      </c>
      <c r="G66" s="1"/>
      <c r="H66" s="1"/>
      <c r="I66" s="2"/>
      <c r="K66">
        <v>4.2791421243034096</v>
      </c>
      <c r="L66">
        <v>0.14587860640373701</v>
      </c>
      <c r="M66">
        <f t="shared" si="0"/>
        <v>0.4150311469078013</v>
      </c>
      <c r="P66">
        <v>234.1</v>
      </c>
      <c r="Q66" s="36">
        <f>'nm to eV'!$G$14/P66</f>
        <v>5.2961871175552755</v>
      </c>
      <c r="R66">
        <v>2934.8011890434</v>
      </c>
      <c r="S66">
        <f t="shared" si="1"/>
        <v>0.19877522483230967</v>
      </c>
    </row>
    <row r="67" spans="3:19">
      <c r="C67" s="1">
        <v>4.02717883198605</v>
      </c>
      <c r="D67" s="1">
        <v>0.193799773211667</v>
      </c>
      <c r="E67" s="1"/>
      <c r="F67" s="1">
        <f t="shared" si="2"/>
        <v>0.46679471662369121</v>
      </c>
      <c r="G67" s="1"/>
      <c r="H67" s="1"/>
      <c r="I67" s="2"/>
      <c r="K67">
        <v>4.2958100441971396</v>
      </c>
      <c r="L67">
        <v>0.13511810742118299</v>
      </c>
      <c r="M67">
        <f t="shared" si="0"/>
        <v>0.3844170469782367</v>
      </c>
      <c r="P67">
        <v>234.8</v>
      </c>
      <c r="Q67" s="36">
        <f>'nm to eV'!$G$14/P67</f>
        <v>5.2803978033206551</v>
      </c>
      <c r="R67">
        <v>2818.5574266843</v>
      </c>
      <c r="S67">
        <f t="shared" si="1"/>
        <v>0.19090198964195074</v>
      </c>
    </row>
    <row r="68" spans="3:19">
      <c r="C68" s="1">
        <v>4.0345532483969899</v>
      </c>
      <c r="D68" s="1">
        <v>0.20039966991017499</v>
      </c>
      <c r="E68" s="1"/>
      <c r="F68" s="1">
        <f t="shared" si="2"/>
        <v>0.48269152010323318</v>
      </c>
      <c r="G68" s="1"/>
      <c r="H68" s="1"/>
      <c r="I68" s="2"/>
      <c r="K68">
        <v>4.3124779640908599</v>
      </c>
      <c r="L68">
        <v>0.12484136574158999</v>
      </c>
      <c r="M68">
        <f t="shared" si="0"/>
        <v>0.35517925816942186</v>
      </c>
      <c r="P68">
        <v>235.5</v>
      </c>
      <c r="Q68" s="36">
        <f>'nm to eV'!$G$14/P68</f>
        <v>5.2647023533744797</v>
      </c>
      <c r="R68">
        <v>2704.9740996287001</v>
      </c>
      <c r="S68">
        <f t="shared" si="1"/>
        <v>0.18320894676839317</v>
      </c>
    </row>
    <row r="69" spans="3:19">
      <c r="C69" s="1">
        <v>4.0419276648079299</v>
      </c>
      <c r="D69" s="1">
        <v>0.20699956660868299</v>
      </c>
      <c r="E69" s="1"/>
      <c r="F69" s="1">
        <f t="shared" si="2"/>
        <v>0.49858832358277516</v>
      </c>
      <c r="G69" s="1"/>
      <c r="H69" s="1"/>
      <c r="I69" s="2"/>
      <c r="K69">
        <v>4.32914588398459</v>
      </c>
      <c r="L69">
        <v>0.11529026001644101</v>
      </c>
      <c r="M69">
        <f t="shared" si="0"/>
        <v>0.32800593604173872</v>
      </c>
      <c r="P69">
        <v>236.2</v>
      </c>
      <c r="Q69" s="36">
        <f>'nm to eV'!$G$14/P69</f>
        <v>5.2490999331908972</v>
      </c>
      <c r="R69">
        <v>2595.2471540909</v>
      </c>
      <c r="S69">
        <f t="shared" si="1"/>
        <v>0.17577709811340878</v>
      </c>
    </row>
    <row r="70" spans="3:19">
      <c r="C70" s="1">
        <v>4.0493020812188796</v>
      </c>
      <c r="D70" s="1">
        <v>0.21387445900296201</v>
      </c>
      <c r="E70" s="1"/>
      <c r="F70" s="1">
        <f t="shared" si="2"/>
        <v>0.51514749387396441</v>
      </c>
      <c r="G70" s="1"/>
      <c r="H70" s="1"/>
      <c r="I70" s="2"/>
      <c r="K70">
        <v>4.3458138038783201</v>
      </c>
      <c r="L70">
        <v>0.105618214965551</v>
      </c>
      <c r="M70">
        <f t="shared" ref="M70:M133" si="4">L70/LARGE($L$5:$L$1000,1)</f>
        <v>0.30048853613386595</v>
      </c>
      <c r="P70">
        <v>236.9</v>
      </c>
      <c r="Q70" s="36">
        <f>'nm to eV'!$G$14/P70</f>
        <v>5.2335897181075977</v>
      </c>
      <c r="R70">
        <v>2490.5293747221999</v>
      </c>
      <c r="S70">
        <f t="shared" ref="S70:S133" si="5">R70/LARGE($R$5:$R$303,1)</f>
        <v>0.16868452222933727</v>
      </c>
    </row>
    <row r="71" spans="3:19">
      <c r="C71" s="1">
        <v>4.0566764976298204</v>
      </c>
      <c r="D71" s="1">
        <v>0.22038269046954601</v>
      </c>
      <c r="E71" s="1"/>
      <c r="F71" s="1">
        <f t="shared" si="2"/>
        <v>0.53082350841628989</v>
      </c>
      <c r="G71" s="1"/>
      <c r="H71" s="1"/>
      <c r="I71" s="2"/>
      <c r="K71">
        <v>4.3624817237720404</v>
      </c>
      <c r="L71">
        <v>9.7276502497807796E-2</v>
      </c>
      <c r="M71">
        <f t="shared" si="4"/>
        <v>0.27675599180806626</v>
      </c>
      <c r="P71">
        <v>237.6</v>
      </c>
      <c r="Q71" s="36">
        <f>'nm to eV'!$G$14/P71</f>
        <v>5.2181708931805133</v>
      </c>
      <c r="R71">
        <v>2391.9257885751999</v>
      </c>
      <c r="S71">
        <f t="shared" si="5"/>
        <v>0.16200606302780254</v>
      </c>
    </row>
    <row r="72" spans="3:19">
      <c r="C72" s="1">
        <v>4.0640509140407604</v>
      </c>
      <c r="D72" s="1">
        <v>0.227165917631902</v>
      </c>
      <c r="E72" s="1"/>
      <c r="F72" s="1">
        <f t="shared" ref="F72:F135" si="6">D72/LARGE($D$7:$D$1567,1)</f>
        <v>0.54716188977026492</v>
      </c>
      <c r="G72" s="1"/>
      <c r="H72" s="1"/>
      <c r="I72" s="2"/>
      <c r="K72">
        <v>4.3791496436657704</v>
      </c>
      <c r="L72">
        <v>8.8692911378582803E-2</v>
      </c>
      <c r="M72">
        <f t="shared" si="4"/>
        <v>0.25233529192188814</v>
      </c>
      <c r="P72">
        <v>238.3</v>
      </c>
      <c r="Q72" s="36">
        <f>'nm to eV'!$G$14/P72</f>
        <v>5.2028426530410821</v>
      </c>
      <c r="R72">
        <v>2300.4903398002002</v>
      </c>
      <c r="S72">
        <f t="shared" si="5"/>
        <v>0.15581310455560776</v>
      </c>
    </row>
    <row r="73" spans="3:19">
      <c r="C73" s="1">
        <v>4.0714253304517003</v>
      </c>
      <c r="D73" s="1">
        <v>0.23404081002618099</v>
      </c>
      <c r="E73" s="1"/>
      <c r="F73" s="1">
        <f t="shared" si="6"/>
        <v>0.56372106006145406</v>
      </c>
      <c r="G73" s="1"/>
      <c r="H73" s="1"/>
      <c r="I73" s="2"/>
      <c r="K73">
        <v>4.3985955502084497</v>
      </c>
      <c r="L73">
        <v>8.0140071925518294E-2</v>
      </c>
      <c r="M73">
        <f t="shared" si="4"/>
        <v>0.22800208189862101</v>
      </c>
      <c r="P73">
        <v>239</v>
      </c>
      <c r="Q73" s="36">
        <f>'nm to eV'!$G$14/P73</f>
        <v>5.1876042017560247</v>
      </c>
      <c r="R73">
        <v>2217.2236601745999</v>
      </c>
      <c r="S73">
        <f t="shared" si="5"/>
        <v>0.15017341999182524</v>
      </c>
    </row>
    <row r="74" spans="3:19">
      <c r="C74" s="1">
        <v>4.0787997468626402</v>
      </c>
      <c r="D74" s="1">
        <v>0.24064070672468901</v>
      </c>
      <c r="E74" s="1"/>
      <c r="F74" s="1">
        <f t="shared" si="6"/>
        <v>0.57961786354099609</v>
      </c>
      <c r="G74" s="1"/>
      <c r="H74" s="1"/>
      <c r="I74" s="2"/>
      <c r="K74">
        <v>4.42081944340008</v>
      </c>
      <c r="L74">
        <v>7.1073757172781901E-2</v>
      </c>
      <c r="M74">
        <f t="shared" si="4"/>
        <v>0.20220801172741795</v>
      </c>
      <c r="P74">
        <v>239.7</v>
      </c>
      <c r="Q74" s="36">
        <f>'nm to eV'!$G$14/P74</f>
        <v>5.1724547526895703</v>
      </c>
      <c r="R74">
        <v>2143.0717491710998</v>
      </c>
      <c r="S74">
        <f t="shared" si="5"/>
        <v>0.14515108224830317</v>
      </c>
    </row>
    <row r="75" spans="3:19">
      <c r="C75" s="1">
        <v>4.08617416327359</v>
      </c>
      <c r="D75" s="1">
        <v>0.247607264350892</v>
      </c>
      <c r="E75" s="1"/>
      <c r="F75" s="1">
        <f t="shared" si="6"/>
        <v>0.59639782276940179</v>
      </c>
      <c r="G75" s="1"/>
      <c r="H75" s="1"/>
      <c r="I75" s="2"/>
      <c r="K75">
        <v>4.4458213232406703</v>
      </c>
      <c r="L75">
        <v>6.23163545354092E-2</v>
      </c>
      <c r="M75">
        <f t="shared" si="4"/>
        <v>0.17729281031355876</v>
      </c>
      <c r="P75">
        <v>240.4</v>
      </c>
      <c r="Q75" s="36">
        <f>'nm to eV'!$G$14/P75</f>
        <v>5.1573935283680941</v>
      </c>
      <c r="R75">
        <v>2078.9253725504</v>
      </c>
      <c r="S75">
        <f t="shared" si="5"/>
        <v>0.14080642323611511</v>
      </c>
    </row>
    <row r="76" spans="3:19">
      <c r="C76" s="1">
        <v>4.0935485796845299</v>
      </c>
      <c r="D76" s="1">
        <v>0.254390491513248</v>
      </c>
      <c r="E76" s="1"/>
      <c r="F76" s="1">
        <f t="shared" si="6"/>
        <v>0.61273620412337682</v>
      </c>
      <c r="G76" s="1"/>
      <c r="H76" s="1"/>
      <c r="I76" s="2"/>
      <c r="K76">
        <v>4.4763791763791696</v>
      </c>
      <c r="L76">
        <v>5.3336247814867399E-2</v>
      </c>
      <c r="M76">
        <f t="shared" si="4"/>
        <v>0.15174400584207978</v>
      </c>
      <c r="P76">
        <v>241.1</v>
      </c>
      <c r="Q76" s="36">
        <f>'nm to eV'!$G$14/P76</f>
        <v>5.1424197603471171</v>
      </c>
      <c r="R76">
        <v>2025.6199899630001</v>
      </c>
      <c r="S76">
        <f t="shared" si="5"/>
        <v>0.13719602896200198</v>
      </c>
    </row>
    <row r="77" spans="3:19">
      <c r="C77" s="1">
        <v>4.1009229960954698</v>
      </c>
      <c r="D77" s="1">
        <v>0.26117371867560302</v>
      </c>
      <c r="E77" s="1"/>
      <c r="F77" s="1">
        <f t="shared" si="6"/>
        <v>0.62907458547734951</v>
      </c>
      <c r="G77" s="1"/>
      <c r="H77" s="1"/>
      <c r="I77" s="2"/>
      <c r="K77">
        <v>4.51527098946453</v>
      </c>
      <c r="L77">
        <v>4.46963217105752E-2</v>
      </c>
      <c r="M77">
        <f t="shared" si="4"/>
        <v>0.12716303040871985</v>
      </c>
      <c r="P77">
        <v>241.8</v>
      </c>
      <c r="Q77" s="36">
        <f>'nm to eV'!$G$14/P77</f>
        <v>5.1275326890806028</v>
      </c>
      <c r="R77">
        <v>1983.936029172</v>
      </c>
      <c r="S77">
        <f t="shared" si="5"/>
        <v>0.1343727581015888</v>
      </c>
    </row>
    <row r="78" spans="3:19">
      <c r="C78" s="1">
        <v>4.1082974125064098</v>
      </c>
      <c r="D78" s="1">
        <v>0.26777361537411098</v>
      </c>
      <c r="E78" s="1"/>
      <c r="F78" s="1">
        <f t="shared" si="6"/>
        <v>0.64497138895689143</v>
      </c>
      <c r="G78" s="1"/>
      <c r="H78" s="1"/>
      <c r="I78" s="2"/>
      <c r="K78">
        <v>4.5680527357946703</v>
      </c>
      <c r="L78">
        <v>3.7878566908096899E-2</v>
      </c>
      <c r="M78">
        <f t="shared" si="4"/>
        <v>0.10776621366660259</v>
      </c>
      <c r="P78">
        <v>242.5</v>
      </c>
      <c r="Q78" s="36">
        <f>'nm to eV'!$G$14/P78</f>
        <v>5.1127315637925355</v>
      </c>
      <c r="R78">
        <v>1954.5993365758</v>
      </c>
      <c r="S78">
        <f t="shared" si="5"/>
        <v>0.1323857725134622</v>
      </c>
    </row>
    <row r="79" spans="3:19">
      <c r="C79" s="1">
        <v>4.1156718289173604</v>
      </c>
      <c r="D79" s="1">
        <v>0.274740173000314</v>
      </c>
      <c r="E79" s="1"/>
      <c r="F79" s="1">
        <f t="shared" si="6"/>
        <v>0.66175134818529713</v>
      </c>
      <c r="G79" s="1"/>
      <c r="H79" s="1"/>
      <c r="I79" s="2"/>
      <c r="K79">
        <v>4.6291684420716601</v>
      </c>
      <c r="L79">
        <v>3.5680045956251301E-2</v>
      </c>
      <c r="M79">
        <f t="shared" si="4"/>
        <v>0.1015113234216274</v>
      </c>
      <c r="P79">
        <v>243.2</v>
      </c>
      <c r="Q79" s="36">
        <f>'nm to eV'!$G$14/P79</f>
        <v>5.098015642350699</v>
      </c>
      <c r="R79">
        <v>1938.2816499598</v>
      </c>
      <c r="S79">
        <f t="shared" si="5"/>
        <v>0.13128056925882681</v>
      </c>
    </row>
    <row r="80" spans="3:19">
      <c r="C80" s="1">
        <v>4.1230462453283003</v>
      </c>
      <c r="D80" s="1">
        <v>0.28152340016267002</v>
      </c>
      <c r="E80" s="1"/>
      <c r="F80" s="1">
        <f t="shared" si="6"/>
        <v>0.67808972953927227</v>
      </c>
      <c r="G80" s="1"/>
      <c r="H80" s="1"/>
      <c r="I80" s="2"/>
      <c r="K80">
        <v>4.6902841483486597</v>
      </c>
      <c r="L80">
        <v>3.8330092518184998E-2</v>
      </c>
      <c r="M80">
        <f t="shared" si="4"/>
        <v>0.10905082418237941</v>
      </c>
      <c r="P80">
        <v>243.9</v>
      </c>
      <c r="Q80" s="36">
        <f>'nm to eV'!$G$14/P80</f>
        <v>5.0833841911426401</v>
      </c>
      <c r="R80">
        <v>1935.6009590342001</v>
      </c>
      <c r="S80">
        <f t="shared" si="5"/>
        <v>0.13109900502087046</v>
      </c>
    </row>
    <row r="81" spans="3:19">
      <c r="C81" s="1">
        <v>4.1304206617392403</v>
      </c>
      <c r="D81" s="1">
        <v>0.28830662732502499</v>
      </c>
      <c r="E81" s="1"/>
      <c r="F81" s="1">
        <f t="shared" si="6"/>
        <v>0.69442811089324485</v>
      </c>
      <c r="G81" s="1"/>
      <c r="H81" s="1"/>
      <c r="I81" s="2"/>
      <c r="K81">
        <v>4.7513998546256602</v>
      </c>
      <c r="L81">
        <v>4.4674285757283702E-2</v>
      </c>
      <c r="M81">
        <f t="shared" si="4"/>
        <v>0.1271003371379707</v>
      </c>
      <c r="P81">
        <v>244.6</v>
      </c>
      <c r="Q81" s="36">
        <f>'nm to eV'!$G$14/P81</f>
        <v>5.0688364849537608</v>
      </c>
      <c r="R81">
        <v>1947.1216415087999</v>
      </c>
      <c r="S81">
        <f t="shared" si="5"/>
        <v>0.13187930532116326</v>
      </c>
    </row>
    <row r="82" spans="3:19">
      <c r="C82" s="1">
        <v>4.1377950781501802</v>
      </c>
      <c r="D82" s="1">
        <v>0.29481485879161001</v>
      </c>
      <c r="E82" s="1"/>
      <c r="F82" s="1">
        <f t="shared" si="6"/>
        <v>0.71010412543557277</v>
      </c>
      <c r="G82" s="1"/>
      <c r="H82" s="1"/>
      <c r="I82" s="2"/>
      <c r="K82">
        <v>4.8097375742536999</v>
      </c>
      <c r="L82">
        <v>5.2841947083507403E-2</v>
      </c>
      <c r="M82">
        <f t="shared" si="4"/>
        <v>0.15033769819690029</v>
      </c>
      <c r="P82">
        <v>245.3</v>
      </c>
      <c r="Q82" s="36">
        <f>'nm to eV'!$G$14/P82</f>
        <v>5.0543718068474925</v>
      </c>
      <c r="R82">
        <v>1973.3542863892001</v>
      </c>
      <c r="S82">
        <f t="shared" si="5"/>
        <v>0.13365605255144067</v>
      </c>
    </row>
    <row r="83" spans="3:19">
      <c r="C83" s="1">
        <v>4.1451694945611202</v>
      </c>
      <c r="D83" s="1">
        <v>0.30123142502626998</v>
      </c>
      <c r="E83" s="1"/>
      <c r="F83" s="1">
        <f t="shared" si="6"/>
        <v>0.72555935104068159</v>
      </c>
      <c r="G83" s="1"/>
      <c r="H83" s="1"/>
      <c r="I83" s="2"/>
      <c r="K83">
        <v>4.8652973072327903</v>
      </c>
      <c r="L83">
        <v>6.1051970063222799E-2</v>
      </c>
      <c r="M83">
        <f t="shared" si="4"/>
        <v>0.17369558005094163</v>
      </c>
      <c r="P83">
        <v>246</v>
      </c>
      <c r="Q83" s="36">
        <f>'nm to eV'!$G$14/P83</f>
        <v>5.0399894480475202</v>
      </c>
      <c r="R83">
        <v>2014.7551410814999</v>
      </c>
      <c r="S83">
        <f t="shared" si="5"/>
        <v>0.1364601485257898</v>
      </c>
    </row>
    <row r="84" spans="3:19">
      <c r="C84" s="1">
        <v>4.1525439109720699</v>
      </c>
      <c r="D84" s="1">
        <v>0.30773965649285501</v>
      </c>
      <c r="E84" s="1"/>
      <c r="F84" s="1">
        <f t="shared" si="6"/>
        <v>0.74123536558300951</v>
      </c>
      <c r="G84" s="1"/>
      <c r="H84" s="1"/>
      <c r="I84" s="2"/>
      <c r="K84">
        <v>4.92363502686083</v>
      </c>
      <c r="L84">
        <v>6.8817233269255304E-2</v>
      </c>
      <c r="M84">
        <f t="shared" si="4"/>
        <v>0.19578810049579048</v>
      </c>
      <c r="P84">
        <v>246.7</v>
      </c>
      <c r="Q84" s="36">
        <f>'nm to eV'!$G$14/P84</f>
        <v>5.0256887078220105</v>
      </c>
      <c r="R84">
        <v>2071.7251439925999</v>
      </c>
      <c r="S84">
        <f t="shared" si="5"/>
        <v>0.14031874895829213</v>
      </c>
    </row>
    <row r="85" spans="3:19">
      <c r="C85" s="1">
        <v>4.1599183273830098</v>
      </c>
      <c r="D85" s="1">
        <v>0.31406455749559198</v>
      </c>
      <c r="E85" s="1"/>
      <c r="F85" s="1">
        <f t="shared" si="6"/>
        <v>0.75646980225090432</v>
      </c>
      <c r="G85" s="1"/>
      <c r="H85" s="1"/>
      <c r="I85" s="2"/>
      <c r="K85">
        <v>4.9847507331378296</v>
      </c>
      <c r="L85">
        <v>7.4765625078657805E-2</v>
      </c>
      <c r="M85">
        <f t="shared" si="4"/>
        <v>0.21271154071622056</v>
      </c>
      <c r="P85">
        <v>247.4</v>
      </c>
      <c r="Q85" s="36">
        <f>'nm to eV'!$G$14/P85</f>
        <v>5.0114688933698055</v>
      </c>
      <c r="R85">
        <v>2144.6085289425</v>
      </c>
      <c r="S85">
        <f t="shared" si="5"/>
        <v>0.14525516893932613</v>
      </c>
    </row>
    <row r="86" spans="3:19">
      <c r="C86">
        <v>4.1672927437939498</v>
      </c>
      <c r="D86">
        <v>0.320481123730252</v>
      </c>
      <c r="F86" s="1">
        <f t="shared" si="6"/>
        <v>0.77192502785601325</v>
      </c>
      <c r="H86" s="1"/>
      <c r="I86" s="2"/>
      <c r="K86">
        <v>5.0458664394148203</v>
      </c>
      <c r="L86">
        <v>7.7349704735642094E-2</v>
      </c>
      <c r="M86">
        <f t="shared" si="4"/>
        <v>0.22006336268777893</v>
      </c>
      <c r="P86">
        <v>248.1</v>
      </c>
      <c r="Q86" s="36">
        <f>'nm to eV'!$G$14/P86</f>
        <v>4.9973293197085447</v>
      </c>
      <c r="R86">
        <v>2233.6910112208002</v>
      </c>
      <c r="S86">
        <f t="shared" si="5"/>
        <v>0.15128876007646927</v>
      </c>
    </row>
    <row r="87" spans="3:19">
      <c r="C87">
        <v>4.1746671602048897</v>
      </c>
      <c r="D87">
        <v>0.32680602473298898</v>
      </c>
      <c r="F87" s="1">
        <f t="shared" si="6"/>
        <v>0.78715946452390806</v>
      </c>
      <c r="H87" s="1"/>
      <c r="I87" s="2"/>
      <c r="K87">
        <v>5.1069821456918199</v>
      </c>
      <c r="L87">
        <v>7.6008753548138297E-2</v>
      </c>
      <c r="M87">
        <f t="shared" si="4"/>
        <v>0.21624829670231976</v>
      </c>
      <c r="P87">
        <v>248.8</v>
      </c>
      <c r="Q87" s="36">
        <f>'nm to eV'!$G$14/P87</f>
        <v>4.9832693095646698</v>
      </c>
      <c r="R87">
        <v>2339.1975869779999</v>
      </c>
      <c r="S87">
        <f t="shared" si="5"/>
        <v>0.15843476144641566</v>
      </c>
    </row>
    <row r="88" spans="3:19">
      <c r="C88">
        <v>4.1808125072140099</v>
      </c>
      <c r="D88">
        <v>0.332061498029949</v>
      </c>
      <c r="F88" s="1">
        <f t="shared" si="6"/>
        <v>0.79981803025761722</v>
      </c>
      <c r="H88" s="1"/>
      <c r="I88" s="2"/>
      <c r="K88">
        <v>5.1680978519688097</v>
      </c>
      <c r="L88">
        <v>7.1039622588418894E-2</v>
      </c>
      <c r="M88">
        <f t="shared" si="4"/>
        <v>0.20211089731121498</v>
      </c>
      <c r="P88">
        <v>249.5</v>
      </c>
      <c r="Q88" s="36">
        <f>'nm to eV'!$G$14/P88</f>
        <v>4.9692881932652906</v>
      </c>
      <c r="R88">
        <v>2461.289997376</v>
      </c>
      <c r="S88">
        <f t="shared" si="5"/>
        <v>0.16670412784090441</v>
      </c>
    </row>
    <row r="89" spans="3:19">
      <c r="C89">
        <v>4.1894159930267802</v>
      </c>
      <c r="D89">
        <v>0.33866139472845702</v>
      </c>
      <c r="F89" s="1">
        <f t="shared" si="6"/>
        <v>0.81571483373715925</v>
      </c>
      <c r="H89" s="1"/>
      <c r="I89" s="2"/>
      <c r="K89">
        <v>5.22643557159686</v>
      </c>
      <c r="L89">
        <v>6.3586320822629896E-2</v>
      </c>
      <c r="M89">
        <f t="shared" si="4"/>
        <v>0.180905921089108</v>
      </c>
      <c r="P89">
        <v>250.2</v>
      </c>
      <c r="Q89" s="36">
        <f>'nm to eV'!$G$14/P89</f>
        <v>4.955385308631854</v>
      </c>
      <c r="R89">
        <v>2600.0639261423999</v>
      </c>
      <c r="S89">
        <f t="shared" si="5"/>
        <v>0.1761033399559831</v>
      </c>
    </row>
    <row r="90" spans="3:19">
      <c r="C90">
        <v>4.1967904094377202</v>
      </c>
      <c r="D90">
        <v>0.34403908833464902</v>
      </c>
      <c r="F90" s="1">
        <f t="shared" si="6"/>
        <v>0.82866778472049052</v>
      </c>
      <c r="I90" s="2"/>
      <c r="K90">
        <v>5.2792173179269897</v>
      </c>
      <c r="L90">
        <v>5.5400485708062601E-2</v>
      </c>
      <c r="M90">
        <f t="shared" si="4"/>
        <v>0.15761685479110429</v>
      </c>
      <c r="P90">
        <v>250.9</v>
      </c>
      <c r="Q90" s="36">
        <f>'nm to eV'!$G$14/P90</f>
        <v>4.9415600008756071</v>
      </c>
      <c r="R90">
        <v>2755.5460135850999</v>
      </c>
      <c r="S90">
        <f t="shared" si="5"/>
        <v>0.18663420215005674</v>
      </c>
    </row>
    <row r="91" spans="3:19">
      <c r="C91">
        <v>4.2023212217459296</v>
      </c>
      <c r="D91">
        <v>0.34953900225007201</v>
      </c>
      <c r="F91" s="1">
        <f t="shared" si="6"/>
        <v>0.84191512095344134</v>
      </c>
      <c r="I91" s="2"/>
      <c r="K91">
        <v>5.3292210776081701</v>
      </c>
      <c r="L91">
        <v>4.7185914582763701E-2</v>
      </c>
      <c r="M91">
        <f t="shared" si="4"/>
        <v>0.13424603325985904</v>
      </c>
      <c r="P91">
        <v>251.6</v>
      </c>
      <c r="Q91" s="36">
        <f>'nm to eV'!$G$14/P91</f>
        <v>4.9278116224947928</v>
      </c>
      <c r="R91">
        <v>2927.6907815115001</v>
      </c>
      <c r="S91">
        <f t="shared" si="5"/>
        <v>0.19829363416747028</v>
      </c>
    </row>
    <row r="92" spans="3:19">
      <c r="C92">
        <v>4.2115392422596001</v>
      </c>
      <c r="D92">
        <v>0.35552779740242202</v>
      </c>
      <c r="F92" s="1">
        <f t="shared" si="6"/>
        <v>0.85633999818487794</v>
      </c>
      <c r="I92" s="2"/>
      <c r="K92">
        <v>5.3820028239382998</v>
      </c>
      <c r="L92">
        <v>3.9125050104795001E-2</v>
      </c>
      <c r="M92">
        <f t="shared" si="4"/>
        <v>0.1113125140013833</v>
      </c>
      <c r="P92">
        <v>252.3</v>
      </c>
      <c r="Q92" s="36">
        <f>'nm to eV'!$G$14/P92</f>
        <v>4.9141395331735627</v>
      </c>
      <c r="R92">
        <v>3116.3775717414001</v>
      </c>
      <c r="S92">
        <f t="shared" si="5"/>
        <v>0.21107346378279779</v>
      </c>
    </row>
    <row r="93" spans="3:19">
      <c r="C93">
        <v>4.2170700545678104</v>
      </c>
      <c r="D93">
        <v>0.36053883008091903</v>
      </c>
      <c r="F93" s="1">
        <f t="shared" si="6"/>
        <v>0.86840979341934554</v>
      </c>
      <c r="I93" s="2"/>
      <c r="K93">
        <v>5.4403405435663501</v>
      </c>
      <c r="L93">
        <v>3.1510129421880001E-2</v>
      </c>
      <c r="M93">
        <f t="shared" si="4"/>
        <v>8.9647724745752E-2</v>
      </c>
      <c r="P93">
        <v>253</v>
      </c>
      <c r="Q93" s="36">
        <f>'nm to eV'!$G$14/P93</f>
        <v>4.9005430996825687</v>
      </c>
      <c r="R93">
        <v>3321.4076059476001</v>
      </c>
      <c r="S93">
        <f t="shared" si="5"/>
        <v>0.22496022766270396</v>
      </c>
    </row>
    <row r="94" spans="3:19">
      <c r="C94">
        <v>4.2244444709787503</v>
      </c>
      <c r="D94">
        <v>0.36585541353249501</v>
      </c>
      <c r="F94" s="1">
        <f t="shared" si="6"/>
        <v>0.8812155517778657</v>
      </c>
      <c r="I94" s="2"/>
      <c r="K94">
        <v>5.5014562498433399</v>
      </c>
      <c r="L94">
        <v>2.5848345960192001E-2</v>
      </c>
      <c r="M94">
        <f t="shared" si="4"/>
        <v>7.353969806811439E-2</v>
      </c>
      <c r="P94">
        <v>253.7</v>
      </c>
      <c r="Q94" s="36">
        <f>'nm to eV'!$G$14/P94</f>
        <v>4.8870216957811978</v>
      </c>
      <c r="R94">
        <v>3542.5012764397002</v>
      </c>
      <c r="S94">
        <f t="shared" si="5"/>
        <v>0.23993498786967821</v>
      </c>
    </row>
    <row r="95" spans="3:19">
      <c r="C95">
        <v>4.2336624914924297</v>
      </c>
      <c r="D95">
        <v>0.37153865791176599</v>
      </c>
      <c r="F95" s="1">
        <f t="shared" si="6"/>
        <v>0.89490446588524952</v>
      </c>
      <c r="I95" s="2"/>
      <c r="K95">
        <v>5.5625719561203404</v>
      </c>
      <c r="L95">
        <v>2.3319990483599499E-2</v>
      </c>
      <c r="M95">
        <f t="shared" si="4"/>
        <v>6.6346413877171329E-2</v>
      </c>
      <c r="P95">
        <v>254.4</v>
      </c>
      <c r="Q95" s="36">
        <f>'nm to eV'!$G$14/P95</f>
        <v>4.8735747021214229</v>
      </c>
      <c r="R95">
        <v>3779.2957763287</v>
      </c>
      <c r="S95">
        <f t="shared" si="5"/>
        <v>0.25597317135216219</v>
      </c>
    </row>
    <row r="96" spans="3:19">
      <c r="C96">
        <v>4.2447241161088396</v>
      </c>
      <c r="D96">
        <v>0.37813855461027401</v>
      </c>
      <c r="F96" s="1">
        <f t="shared" si="6"/>
        <v>0.91080126936479155</v>
      </c>
      <c r="I96" s="2"/>
      <c r="K96">
        <v>5.6236876623973302</v>
      </c>
      <c r="L96">
        <v>2.4452798231697399E-2</v>
      </c>
      <c r="M96">
        <f t="shared" si="4"/>
        <v>6.9569302486471002E-2</v>
      </c>
      <c r="P96">
        <v>255.1</v>
      </c>
      <c r="Q96" s="36">
        <f>'nm to eV'!$G$14/P96</f>
        <v>4.860201506153234</v>
      </c>
      <c r="R96">
        <v>4031.3431734259002</v>
      </c>
      <c r="S96">
        <f t="shared" si="5"/>
        <v>0.27304443948897417</v>
      </c>
    </row>
    <row r="97" spans="3:19">
      <c r="C97">
        <v>4.2539421366225199</v>
      </c>
      <c r="D97">
        <v>0.383638468525697</v>
      </c>
      <c r="F97" s="1">
        <f t="shared" si="6"/>
        <v>0.92404860559774238</v>
      </c>
      <c r="I97" s="2"/>
      <c r="K97">
        <v>5.6848033686743298</v>
      </c>
      <c r="L97">
        <v>2.90488684896377E-2</v>
      </c>
      <c r="M97">
        <f t="shared" si="4"/>
        <v>8.2645327528433107E-2</v>
      </c>
      <c r="P97">
        <v>255.8</v>
      </c>
      <c r="Q97" s="36">
        <f>'nm to eV'!$G$14/P97</f>
        <v>4.846901502031626</v>
      </c>
      <c r="R97">
        <v>4298.1090254758001</v>
      </c>
      <c r="S97">
        <f t="shared" si="5"/>
        <v>0.29111259429849484</v>
      </c>
    </row>
    <row r="98" spans="3:19">
      <c r="C98">
        <v>4.2631601571362001</v>
      </c>
      <c r="D98">
        <v>0.38913838244112098</v>
      </c>
      <c r="F98" s="1">
        <f t="shared" si="6"/>
        <v>0.93729594183069564</v>
      </c>
      <c r="I98" s="2"/>
      <c r="K98">
        <v>5.7403631016534202</v>
      </c>
      <c r="L98">
        <v>3.64181799140538E-2</v>
      </c>
      <c r="M98">
        <f t="shared" si="4"/>
        <v>0.1036113474801964</v>
      </c>
      <c r="P98">
        <v>256.5</v>
      </c>
      <c r="Q98" s="36">
        <f>'nm to eV'!$G$14/P98</f>
        <v>4.8336740905251068</v>
      </c>
      <c r="R98">
        <v>4578.9716251532</v>
      </c>
      <c r="S98">
        <f t="shared" si="5"/>
        <v>0.31013552730202804</v>
      </c>
    </row>
    <row r="99" spans="3:19">
      <c r="C99">
        <v>4.27422178175261</v>
      </c>
      <c r="D99">
        <v>0.39414941511961799</v>
      </c>
      <c r="F99" s="1">
        <f t="shared" si="6"/>
        <v>0.94936573706516314</v>
      </c>
      <c r="I99" s="2"/>
      <c r="K99">
        <v>5.7848108880366897</v>
      </c>
      <c r="L99">
        <v>4.4414203784046202E-2</v>
      </c>
      <c r="M99">
        <f t="shared" si="4"/>
        <v>0.12636039231464233</v>
      </c>
      <c r="P99">
        <v>257.2</v>
      </c>
      <c r="Q99" s="36">
        <f>'nm to eV'!$G$14/P99</f>
        <v>4.8205186789256995</v>
      </c>
      <c r="R99">
        <v>4873.2219519930004</v>
      </c>
      <c r="S99">
        <f t="shared" si="5"/>
        <v>0.33006521626798713</v>
      </c>
    </row>
    <row r="100" spans="3:19">
      <c r="C100">
        <v>4.2852834063690297</v>
      </c>
      <c r="D100">
        <v>0.39867156656118802</v>
      </c>
      <c r="F100" s="1">
        <f t="shared" si="6"/>
        <v>0.96025799130114498</v>
      </c>
      <c r="I100" s="2"/>
      <c r="K100">
        <v>5.8209247144731</v>
      </c>
      <c r="L100">
        <v>5.2316532901679202E-2</v>
      </c>
      <c r="M100">
        <f t="shared" si="4"/>
        <v>0.14884287139630512</v>
      </c>
      <c r="P100">
        <v>257.89999999999998</v>
      </c>
      <c r="Q100" s="36">
        <f>'nm to eV'!$G$14/P100</f>
        <v>4.8074346809604114</v>
      </c>
      <c r="R100">
        <v>5180.0643953951003</v>
      </c>
      <c r="S100">
        <f t="shared" si="5"/>
        <v>0.35084777418129787</v>
      </c>
    </row>
    <row r="101" spans="3:19">
      <c r="C101">
        <v>4.2981886350881799</v>
      </c>
      <c r="D101">
        <v>0.404171480476611</v>
      </c>
      <c r="F101" s="1">
        <f t="shared" si="6"/>
        <v>0.9735053275340958</v>
      </c>
      <c r="I101" s="2"/>
      <c r="K101">
        <v>5.8542605542605504</v>
      </c>
      <c r="L101">
        <v>6.0546609068739599E-2</v>
      </c>
      <c r="M101">
        <f t="shared" si="4"/>
        <v>0.17225780546347164</v>
      </c>
      <c r="P101">
        <v>258.60000000000002</v>
      </c>
      <c r="Q101" s="36">
        <f>'nm to eV'!$G$14/P101</f>
        <v>4.7944215167041371</v>
      </c>
      <c r="R101">
        <v>5498.6182984265997</v>
      </c>
      <c r="S101">
        <f t="shared" si="5"/>
        <v>0.37242355380572123</v>
      </c>
    </row>
    <row r="102" spans="3:19">
      <c r="C102">
        <v>4.3166246761155298</v>
      </c>
      <c r="D102">
        <v>0.40942695377357102</v>
      </c>
      <c r="F102" s="1">
        <f t="shared" si="6"/>
        <v>0.98616389326780507</v>
      </c>
      <c r="I102" s="2"/>
      <c r="K102">
        <v>5.8848184073990497</v>
      </c>
      <c r="L102">
        <v>6.8897107726815093E-2</v>
      </c>
      <c r="M102">
        <f t="shared" si="4"/>
        <v>0.19601534689296218</v>
      </c>
      <c r="P102">
        <v>259.3</v>
      </c>
      <c r="Q102" s="36">
        <f>'nm to eV'!$G$14/P102</f>
        <v>4.7814786124939834</v>
      </c>
      <c r="R102">
        <v>5827.9203567016002</v>
      </c>
      <c r="S102">
        <f t="shared" si="5"/>
        <v>0.3947273101609145</v>
      </c>
    </row>
    <row r="103" spans="3:19">
      <c r="C103">
        <v>4.3405915294510899</v>
      </c>
      <c r="D103">
        <v>0.414228465921957</v>
      </c>
      <c r="F103" s="1">
        <f t="shared" si="6"/>
        <v>0.99772902807435149</v>
      </c>
      <c r="I103" s="2"/>
      <c r="K103">
        <v>5.9125982738885901</v>
      </c>
      <c r="L103">
        <v>7.7247089550165293E-2</v>
      </c>
      <c r="M103">
        <f t="shared" si="4"/>
        <v>0.21977141790458896</v>
      </c>
      <c r="P103">
        <v>260</v>
      </c>
      <c r="Q103" s="36">
        <f>'nm to eV'!$G$14/P103</f>
        <v>4.7686054008449617</v>
      </c>
      <c r="R103">
        <v>6166.9278905300998</v>
      </c>
      <c r="S103">
        <f t="shared" si="5"/>
        <v>0.41768842214634733</v>
      </c>
    </row>
    <row r="104" spans="3:19">
      <c r="C104">
        <v>4.3664019868893904</v>
      </c>
      <c r="D104">
        <v>0.41517130830745802</v>
      </c>
      <c r="F104" s="1">
        <f t="shared" si="6"/>
        <v>1</v>
      </c>
      <c r="I104" s="2"/>
      <c r="K104">
        <v>5.9403781403781402</v>
      </c>
      <c r="L104">
        <v>8.6105016541625695E-2</v>
      </c>
      <c r="M104">
        <f t="shared" si="4"/>
        <v>0.24497261559300615</v>
      </c>
      <c r="P104">
        <v>260.7</v>
      </c>
      <c r="Q104" s="36">
        <f>'nm to eV'!$G$14/P104</f>
        <v>4.7558013203670502</v>
      </c>
      <c r="R104">
        <v>6514.5229921778</v>
      </c>
      <c r="S104">
        <f t="shared" si="5"/>
        <v>0.44123117343681961</v>
      </c>
    </row>
    <row r="105" spans="3:19">
      <c r="C105">
        <v>4.39221244432769</v>
      </c>
      <c r="D105">
        <v>0.41328562353645598</v>
      </c>
      <c r="F105" s="1">
        <f t="shared" si="6"/>
        <v>0.99545805614870286</v>
      </c>
      <c r="I105" s="2"/>
      <c r="K105">
        <v>5.9653800202187197</v>
      </c>
      <c r="L105">
        <v>9.4581467822277998E-2</v>
      </c>
      <c r="M105">
        <f t="shared" si="4"/>
        <v>0.26908849785596628</v>
      </c>
      <c r="P105">
        <v>261.39999999999998</v>
      </c>
      <c r="Q105" s="36">
        <f>'nm to eV'!$G$14/P105</f>
        <v>4.7430658156835888</v>
      </c>
      <c r="R105">
        <v>6869.5175338157997</v>
      </c>
      <c r="S105">
        <f t="shared" si="5"/>
        <v>0.46527509167284037</v>
      </c>
    </row>
    <row r="106" spans="3:19">
      <c r="C106">
        <v>4.4143356935605196</v>
      </c>
      <c r="D106">
        <v>0.40805808631017698</v>
      </c>
      <c r="F106" s="1">
        <f t="shared" si="6"/>
        <v>0.98286677847204873</v>
      </c>
      <c r="I106" s="2"/>
      <c r="K106">
        <v>5.9876039134103598</v>
      </c>
      <c r="L106">
        <v>0.10265830249326099</v>
      </c>
      <c r="M106">
        <f t="shared" si="4"/>
        <v>0.29206745302644083</v>
      </c>
      <c r="P106">
        <v>262.10000000000002</v>
      </c>
      <c r="Q106" s="36">
        <f>'nm to eV'!$G$14/P106</f>
        <v>4.7303983373509721</v>
      </c>
      <c r="R106">
        <v>7230.6590059259997</v>
      </c>
      <c r="S106">
        <f t="shared" si="5"/>
        <v>0.4897353438980942</v>
      </c>
    </row>
    <row r="107" spans="3:19">
      <c r="C107">
        <v>4.4309281304851398</v>
      </c>
      <c r="D107">
        <v>0.40325482815737401</v>
      </c>
      <c r="F107" s="1">
        <f t="shared" si="6"/>
        <v>0.97129743816193781</v>
      </c>
      <c r="I107" s="2"/>
      <c r="K107">
        <v>6.0098278066019999</v>
      </c>
      <c r="L107">
        <v>0.11100725064715999</v>
      </c>
      <c r="M107">
        <f t="shared" si="4"/>
        <v>0.31582058320233825</v>
      </c>
      <c r="P107">
        <v>262.8</v>
      </c>
      <c r="Q107" s="36">
        <f>'nm to eV'!$G$14/P107</f>
        <v>4.7177983417796421</v>
      </c>
      <c r="R107">
        <v>7596.6371408653004</v>
      </c>
      <c r="S107">
        <f t="shared" si="5"/>
        <v>0.51452318517601769</v>
      </c>
    </row>
    <row r="108" spans="3:19">
      <c r="C108">
        <v>4.4438333592042802</v>
      </c>
      <c r="D108">
        <v>0.39769380408733501</v>
      </c>
      <c r="F108" s="1">
        <f t="shared" si="6"/>
        <v>0.95790290930417588</v>
      </c>
      <c r="I108" s="2"/>
      <c r="K108">
        <v>6.0320516997936302</v>
      </c>
      <c r="L108">
        <v>0.119446903295365</v>
      </c>
      <c r="M108">
        <f t="shared" si="4"/>
        <v>0.33983177171337858</v>
      </c>
      <c r="P108">
        <v>263.5</v>
      </c>
      <c r="Q108" s="36">
        <f>'nm to eV'!$G$14/P108</f>
        <v>4.7052652911563184</v>
      </c>
      <c r="R108">
        <v>7966.0912622827</v>
      </c>
      <c r="S108">
        <f t="shared" si="5"/>
        <v>0.53954645636867526</v>
      </c>
    </row>
    <row r="109" spans="3:19">
      <c r="C109">
        <v>4.4548949838206999</v>
      </c>
      <c r="D109">
        <v>0.39256055109960603</v>
      </c>
      <c r="F109" s="1">
        <f t="shared" si="6"/>
        <v>0.94553872882008638</v>
      </c>
      <c r="I109" s="2"/>
      <c r="K109">
        <v>6.0542755929852703</v>
      </c>
      <c r="L109">
        <v>0.128793600886624</v>
      </c>
      <c r="M109">
        <f t="shared" si="4"/>
        <v>0.36642354357583062</v>
      </c>
      <c r="P109">
        <v>264.2</v>
      </c>
      <c r="Q109" s="36">
        <f>'nm to eV'!$G$14/P109</f>
        <v>4.692798653367487</v>
      </c>
      <c r="R109">
        <v>8337.6182883725996</v>
      </c>
      <c r="S109">
        <f t="shared" si="5"/>
        <v>0.56471012620021532</v>
      </c>
    </row>
    <row r="110" spans="3:19">
      <c r="C110">
        <v>4.4659566084371098</v>
      </c>
      <c r="D110">
        <v>0.38742729811187798</v>
      </c>
      <c r="F110" s="1">
        <f t="shared" si="6"/>
        <v>0.93317454833599911</v>
      </c>
      <c r="I110" s="2"/>
      <c r="K110">
        <v>6.0764994861768997</v>
      </c>
      <c r="L110">
        <v>0.138321707466493</v>
      </c>
      <c r="M110">
        <f t="shared" si="4"/>
        <v>0.39353143210856267</v>
      </c>
      <c r="P110">
        <v>264.89999999999998</v>
      </c>
      <c r="Q110" s="36">
        <f>'nm to eV'!$G$14/P110</f>
        <v>4.6803979019240849</v>
      </c>
      <c r="R110">
        <v>8709.7813057518997</v>
      </c>
      <c r="S110">
        <f t="shared" si="5"/>
        <v>0.58991687196889675</v>
      </c>
    </row>
    <row r="111" spans="3:19">
      <c r="C111">
        <v>4.4770182330535198</v>
      </c>
      <c r="D111">
        <v>0.38143850295952803</v>
      </c>
      <c r="F111" s="1">
        <f t="shared" si="6"/>
        <v>0.91874967110456263</v>
      </c>
      <c r="I111" s="2"/>
      <c r="K111">
        <v>6.0959453927195799</v>
      </c>
      <c r="L111">
        <v>0.14694225226858301</v>
      </c>
      <c r="M111">
        <f t="shared" si="4"/>
        <v>0.41805726687202016</v>
      </c>
      <c r="P111">
        <v>265.60000000000002</v>
      </c>
      <c r="Q111" s="36">
        <f>'nm to eV'!$G$14/P111</f>
        <v>4.6680625158873861</v>
      </c>
      <c r="R111">
        <v>9081.1186212409993</v>
      </c>
      <c r="S111">
        <f t="shared" si="5"/>
        <v>0.61506769262773375</v>
      </c>
    </row>
    <row r="112" spans="3:19">
      <c r="C112">
        <v>4.4862362535672</v>
      </c>
      <c r="D112">
        <v>0.37557192811640999</v>
      </c>
      <c r="F112" s="1">
        <f t="shared" si="6"/>
        <v>0.90461917912274803</v>
      </c>
      <c r="I112" s="2"/>
      <c r="K112">
        <v>6.11261331261331</v>
      </c>
      <c r="L112">
        <v>0.15456453079858901</v>
      </c>
      <c r="M112">
        <f t="shared" si="4"/>
        <v>0.43974298953106289</v>
      </c>
      <c r="P112">
        <v>266.3</v>
      </c>
      <c r="Q112" s="36">
        <f>'nm to eV'!$G$14/P112</f>
        <v>4.6557919797960565</v>
      </c>
      <c r="R112">
        <v>9450.1531911405</v>
      </c>
      <c r="S112">
        <f t="shared" si="5"/>
        <v>0.64006254743307001</v>
      </c>
    </row>
    <row r="113" spans="3:19">
      <c r="C113">
        <v>4.4936106699781497</v>
      </c>
      <c r="D113">
        <v>0.370805336056376</v>
      </c>
      <c r="F113" s="1">
        <f t="shared" si="6"/>
        <v>0.8931381543875222</v>
      </c>
      <c r="I113" s="2"/>
      <c r="K113">
        <v>6.1292812325070303</v>
      </c>
      <c r="L113">
        <v>0.16267056663155599</v>
      </c>
      <c r="M113">
        <f t="shared" si="4"/>
        <v>0.46280502331085527</v>
      </c>
      <c r="P113">
        <v>267</v>
      </c>
      <c r="Q113" s="36">
        <f>'nm to eV'!$G$14/P113</f>
        <v>4.6435857835943439</v>
      </c>
      <c r="R113">
        <v>9815.4023218097009</v>
      </c>
      <c r="S113">
        <f t="shared" si="5"/>
        <v>0.66480101296852956</v>
      </c>
    </row>
    <row r="114" spans="3:19">
      <c r="C114">
        <v>4.5009850863890897</v>
      </c>
      <c r="D114">
        <v>0.36603874399634301</v>
      </c>
      <c r="F114" s="1">
        <f t="shared" si="6"/>
        <v>0.8816571296522987</v>
      </c>
      <c r="I114" s="2"/>
      <c r="K114">
        <v>6.1459491524007603</v>
      </c>
      <c r="L114">
        <v>0.17089754179026401</v>
      </c>
      <c r="M114">
        <f t="shared" si="4"/>
        <v>0.48621113487083734</v>
      </c>
      <c r="P114">
        <v>267.7</v>
      </c>
      <c r="Q114" s="36">
        <f>'nm to eV'!$G$14/P114</f>
        <v>4.6314434225614116</v>
      </c>
      <c r="R114">
        <v>10175.3875315202</v>
      </c>
      <c r="S114">
        <f t="shared" si="5"/>
        <v>0.6891829510921933</v>
      </c>
    </row>
    <row r="115" spans="3:19">
      <c r="C115">
        <v>4.5102031069027602</v>
      </c>
      <c r="D115">
        <v>0.36017216915322398</v>
      </c>
      <c r="F115" s="1">
        <f t="shared" si="6"/>
        <v>0.86752663767048166</v>
      </c>
      <c r="I115" s="2"/>
      <c r="K115">
        <v>6.1626170722944904</v>
      </c>
      <c r="L115">
        <v>0.17888263829749099</v>
      </c>
      <c r="M115">
        <f t="shared" si="4"/>
        <v>0.50892909087044302</v>
      </c>
      <c r="P115">
        <v>268.39999999999998</v>
      </c>
      <c r="Q115" s="36">
        <f>'nm to eV'!$G$14/P115</f>
        <v>4.6193643972417657</v>
      </c>
      <c r="R115">
        <v>10528.644461673999</v>
      </c>
      <c r="S115">
        <f t="shared" si="5"/>
        <v>0.71310918022725123</v>
      </c>
    </row>
    <row r="116" spans="3:19">
      <c r="C116">
        <v>4.5188065927155296</v>
      </c>
      <c r="D116">
        <v>0.35357227245471601</v>
      </c>
      <c r="F116" s="1">
        <f t="shared" si="6"/>
        <v>0.85162983419093974</v>
      </c>
      <c r="I116" s="2"/>
      <c r="K116">
        <v>6.1792849921882098</v>
      </c>
      <c r="L116">
        <v>0.18759337075916199</v>
      </c>
      <c r="M116">
        <f t="shared" si="4"/>
        <v>0.53371151355118041</v>
      </c>
      <c r="P116">
        <v>269.10000000000002</v>
      </c>
      <c r="Q116" s="36">
        <f>'nm to eV'!$G$14/P116</f>
        <v>4.607348213376774</v>
      </c>
      <c r="R116">
        <v>10873.732725509301</v>
      </c>
      <c r="S116">
        <f t="shared" si="5"/>
        <v>0.73648214241867382</v>
      </c>
    </row>
    <row r="117" spans="3:19">
      <c r="C117">
        <v>4.5267955438273804</v>
      </c>
      <c r="D117">
        <v>0.34807235853929303</v>
      </c>
      <c r="F117" s="1">
        <f t="shared" si="6"/>
        <v>0.83838249795798891</v>
      </c>
      <c r="I117" s="2"/>
      <c r="K117">
        <v>6.1959529120819399</v>
      </c>
      <c r="L117">
        <v>0.19654598187231301</v>
      </c>
      <c r="M117">
        <f t="shared" si="4"/>
        <v>0.55918209179229117</v>
      </c>
      <c r="P117">
        <v>269.8</v>
      </c>
      <c r="Q117" s="36">
        <f>'nm to eV'!$G$14/P117</f>
        <v>4.5953943818372496</v>
      </c>
      <c r="R117">
        <v>11209.245584295601</v>
      </c>
      <c r="S117">
        <f t="shared" si="5"/>
        <v>0.75920655870566456</v>
      </c>
    </row>
    <row r="118" spans="3:19">
      <c r="C118">
        <v>4.5323263561355898</v>
      </c>
      <c r="D118">
        <v>0.34257244462386899</v>
      </c>
      <c r="F118" s="1">
        <f t="shared" si="6"/>
        <v>0.82513516172503565</v>
      </c>
      <c r="I118" s="2"/>
      <c r="K118">
        <v>6.2126208319756699</v>
      </c>
      <c r="L118">
        <v>0.205740471636945</v>
      </c>
      <c r="M118">
        <f t="shared" si="4"/>
        <v>0.5853408255937782</v>
      </c>
      <c r="P118">
        <v>270.5</v>
      </c>
      <c r="Q118" s="36">
        <f>'nm to eV'!$G$14/P118</f>
        <v>4.583502418557079</v>
      </c>
      <c r="R118">
        <v>11533.8193446357</v>
      </c>
      <c r="S118">
        <f t="shared" si="5"/>
        <v>0.78119006560457682</v>
      </c>
    </row>
    <row r="119" spans="3:19">
      <c r="C119">
        <v>4.5397007725465297</v>
      </c>
      <c r="D119">
        <v>0.33670586978075101</v>
      </c>
      <c r="F119" s="1">
        <f t="shared" si="6"/>
        <v>0.81100466974322105</v>
      </c>
      <c r="I119" s="2"/>
      <c r="K119">
        <v>6.2292887518693902</v>
      </c>
      <c r="L119">
        <v>0.21505590072731801</v>
      </c>
      <c r="M119">
        <f t="shared" si="4"/>
        <v>0.61184363717545476</v>
      </c>
      <c r="P119">
        <v>271.2</v>
      </c>
      <c r="Q119" s="36">
        <f>'nm to eV'!$G$14/P119</f>
        <v>4.5716718444678834</v>
      </c>
      <c r="R119">
        <v>11846.1423757142</v>
      </c>
      <c r="S119">
        <f t="shared" si="5"/>
        <v>0.80234382585065778</v>
      </c>
    </row>
    <row r="120" spans="3:19">
      <c r="C120">
        <v>4.5470751889574803</v>
      </c>
      <c r="D120">
        <v>0.33083929493763298</v>
      </c>
      <c r="F120" s="1">
        <f t="shared" si="6"/>
        <v>0.79687417776140645</v>
      </c>
      <c r="I120" s="2"/>
      <c r="K120">
        <v>6.2459566717631203</v>
      </c>
      <c r="L120">
        <v>0.22425039049195</v>
      </c>
      <c r="M120">
        <f t="shared" si="4"/>
        <v>0.63800237097694179</v>
      </c>
      <c r="P120">
        <v>271.89999999999998</v>
      </c>
      <c r="Q120" s="36">
        <f>'nm to eV'!$G$14/P120</f>
        <v>4.559902185434682</v>
      </c>
      <c r="R120">
        <v>12144.9636520031</v>
      </c>
      <c r="S120">
        <f t="shared" si="5"/>
        <v>0.82258310699881776</v>
      </c>
    </row>
    <row r="121" spans="3:19">
      <c r="C121">
        <v>4.5544496053684203</v>
      </c>
      <c r="D121">
        <v>0.324972720094515</v>
      </c>
      <c r="F121" s="1">
        <f t="shared" si="6"/>
        <v>0.78274368577959197</v>
      </c>
      <c r="I121" s="2"/>
      <c r="K121">
        <v>6.2626245916568397</v>
      </c>
      <c r="L121">
        <v>0.23380769823380401</v>
      </c>
      <c r="M121">
        <f t="shared" si="4"/>
        <v>0.66519333811899473</v>
      </c>
      <c r="P121">
        <v>272.60000000000002</v>
      </c>
      <c r="Q121" s="36">
        <f>'nm to eV'!$G$14/P121</f>
        <v>4.5481929721925525</v>
      </c>
      <c r="R121">
        <v>12429.100734875599</v>
      </c>
      <c r="S121">
        <f t="shared" si="5"/>
        <v>0.84182782202143469</v>
      </c>
    </row>
    <row r="122" spans="3:19">
      <c r="C122">
        <v>4.5618240217793602</v>
      </c>
      <c r="D122">
        <v>0.31910614525139602</v>
      </c>
      <c r="F122" s="1">
        <f t="shared" si="6"/>
        <v>0.76861319379777504</v>
      </c>
      <c r="I122" s="2"/>
      <c r="K122">
        <v>6.2792925115505698</v>
      </c>
      <c r="L122">
        <v>0.24336500597565799</v>
      </c>
      <c r="M122">
        <f t="shared" si="4"/>
        <v>0.69238430526104755</v>
      </c>
      <c r="P122">
        <v>273.3</v>
      </c>
      <c r="Q122" s="36">
        <f>'nm to eV'!$G$14/P122</f>
        <v>4.5365437402842659</v>
      </c>
      <c r="R122">
        <v>12697.447115602101</v>
      </c>
      <c r="S122">
        <f t="shared" si="5"/>
        <v>0.86000302665232609</v>
      </c>
    </row>
    <row r="123" spans="3:19">
      <c r="C123">
        <v>4.5691984381903001</v>
      </c>
      <c r="D123">
        <v>0.312597913784812</v>
      </c>
      <c r="F123" s="1">
        <f t="shared" si="6"/>
        <v>0.75293717925544945</v>
      </c>
      <c r="I123" s="2"/>
      <c r="K123">
        <v>6.2959604314442998</v>
      </c>
      <c r="L123">
        <v>0.25304325304325298</v>
      </c>
      <c r="M123">
        <f t="shared" si="4"/>
        <v>0.7199193501832899</v>
      </c>
      <c r="P123">
        <v>274</v>
      </c>
      <c r="Q123" s="36">
        <f>'nm to eV'!$G$14/P123</f>
        <v>4.5249540299988684</v>
      </c>
      <c r="R123">
        <v>12948.978852099101</v>
      </c>
      <c r="S123">
        <f t="shared" si="5"/>
        <v>0.87703936889632972</v>
      </c>
    </row>
    <row r="124" spans="3:19">
      <c r="C124">
        <v>4.5765728546012401</v>
      </c>
      <c r="D124">
        <v>0.30636467801399903</v>
      </c>
      <c r="F124" s="1">
        <f t="shared" si="6"/>
        <v>0.7379235315247713</v>
      </c>
      <c r="I124" s="2"/>
      <c r="K124">
        <v>6.3126283513380201</v>
      </c>
      <c r="L124">
        <v>0.26272150011084699</v>
      </c>
      <c r="M124">
        <f t="shared" si="4"/>
        <v>0.74745439510552947</v>
      </c>
      <c r="P124">
        <v>274.7</v>
      </c>
      <c r="Q124" s="36">
        <f>'nm to eV'!$G$14/P124</f>
        <v>4.5134233863112119</v>
      </c>
      <c r="R124">
        <v>13182.760442373899</v>
      </c>
      <c r="S124">
        <f t="shared" si="5"/>
        <v>0.89287348683999701</v>
      </c>
    </row>
    <row r="125" spans="3:19">
      <c r="C125">
        <v>4.5839472710121898</v>
      </c>
      <c r="D125">
        <v>0.300039777011262</v>
      </c>
      <c r="F125" s="1">
        <f t="shared" si="6"/>
        <v>0.72268909485687638</v>
      </c>
      <c r="I125" s="2"/>
      <c r="K125">
        <v>6.3292962712317502</v>
      </c>
      <c r="L125">
        <v>0.27215786852696</v>
      </c>
      <c r="M125">
        <f t="shared" si="4"/>
        <v>0.77430128446739277</v>
      </c>
      <c r="P125">
        <v>275.39999999999998</v>
      </c>
      <c r="Q125" s="36">
        <f>'nm to eV'!$G$14/P125</f>
        <v>4.5019513588224038</v>
      </c>
      <c r="R125">
        <v>13397.9498886407</v>
      </c>
      <c r="S125">
        <f t="shared" si="5"/>
        <v>0.90744835164614279</v>
      </c>
    </row>
    <row r="126" spans="3:19">
      <c r="C126">
        <v>4.5913216874231297</v>
      </c>
      <c r="D126">
        <v>0.29353154554467797</v>
      </c>
      <c r="F126" s="1">
        <f t="shared" si="6"/>
        <v>0.7070130803145509</v>
      </c>
      <c r="I126" s="2"/>
      <c r="K126">
        <v>6.3459641911254803</v>
      </c>
      <c r="L126">
        <v>0.28159423694307401</v>
      </c>
      <c r="M126">
        <f t="shared" si="4"/>
        <v>0.80114817382925896</v>
      </c>
      <c r="P126">
        <v>276.10000000000002</v>
      </c>
      <c r="Q126" s="36">
        <f>'nm to eV'!$G$14/P126</f>
        <v>4.4905375017011586</v>
      </c>
      <c r="R126">
        <v>13593.8029173748</v>
      </c>
      <c r="S126">
        <f t="shared" si="5"/>
        <v>0.92071355337975636</v>
      </c>
    </row>
    <row r="127" spans="3:19">
      <c r="C127">
        <v>4.5986961038340697</v>
      </c>
      <c r="D127">
        <v>0.287206644541941</v>
      </c>
      <c r="F127" s="1">
        <f t="shared" si="6"/>
        <v>0.69177864364665609</v>
      </c>
      <c r="I127" s="2"/>
      <c r="K127">
        <v>6.3626321110191997</v>
      </c>
      <c r="L127">
        <v>0.29066778738196503</v>
      </c>
      <c r="M127">
        <f t="shared" si="4"/>
        <v>0.82696282985055647</v>
      </c>
      <c r="P127">
        <v>276.8</v>
      </c>
      <c r="Q127" s="36">
        <f>'nm to eV'!$G$14/P127</f>
        <v>4.4791813736260471</v>
      </c>
      <c r="R127">
        <v>13769.6763319292</v>
      </c>
      <c r="S127">
        <f t="shared" si="5"/>
        <v>0.93262552808202637</v>
      </c>
    </row>
    <row r="128" spans="3:19">
      <c r="C128">
        <v>4.6060705202450096</v>
      </c>
      <c r="D128">
        <v>0.28060674784343298</v>
      </c>
      <c r="F128" s="1">
        <f t="shared" si="6"/>
        <v>0.67588184016711406</v>
      </c>
      <c r="I128" s="2"/>
      <c r="K128">
        <v>6.3793000309129297</v>
      </c>
      <c r="L128">
        <v>0.299378519843636</v>
      </c>
      <c r="M128">
        <f t="shared" si="4"/>
        <v>0.85174525253129385</v>
      </c>
      <c r="P128">
        <v>277.5</v>
      </c>
      <c r="Q128" s="36">
        <f>'nm to eV'!$G$14/P128</f>
        <v>4.4678825377286122</v>
      </c>
      <c r="R128">
        <v>13925.0304855621</v>
      </c>
      <c r="S128">
        <f t="shared" si="5"/>
        <v>0.94314772526945434</v>
      </c>
    </row>
    <row r="129" spans="3:19">
      <c r="C129">
        <v>4.6134449366559602</v>
      </c>
      <c r="D129">
        <v>0.27400685114492401</v>
      </c>
      <c r="F129" s="1">
        <f t="shared" si="6"/>
        <v>0.6599850366875698</v>
      </c>
      <c r="I129" s="2"/>
      <c r="K129">
        <v>6.3959679508066598</v>
      </c>
      <c r="L129">
        <v>0.30796831297956501</v>
      </c>
      <c r="M129">
        <f t="shared" si="4"/>
        <v>0.87618359743183882</v>
      </c>
      <c r="P129">
        <v>278.2</v>
      </c>
      <c r="Q129" s="36">
        <f>'nm to eV'!$G$14/P129</f>
        <v>4.4566405615373474</v>
      </c>
      <c r="R129">
        <v>14059.4308736605</v>
      </c>
      <c r="S129">
        <f t="shared" si="5"/>
        <v>0.95225071577577791</v>
      </c>
    </row>
    <row r="130" spans="3:19">
      <c r="C130">
        <v>4.6208193530669002</v>
      </c>
      <c r="D130">
        <v>0.26740695444641599</v>
      </c>
      <c r="F130" s="1">
        <f t="shared" si="6"/>
        <v>0.64408823320802766</v>
      </c>
      <c r="I130" s="2"/>
      <c r="K130">
        <v>6.41541385734934</v>
      </c>
      <c r="L130">
        <v>0.31707261508461798</v>
      </c>
      <c r="M130">
        <f t="shared" si="4"/>
        <v>0.90208574331605151</v>
      </c>
      <c r="P130">
        <v>278.89999999999998</v>
      </c>
      <c r="Q130" s="36">
        <f>'nm to eV'!$G$14/P130</f>
        <v>4.4454550169225167</v>
      </c>
      <c r="R130">
        <v>14172.548854414201</v>
      </c>
      <c r="S130">
        <f t="shared" si="5"/>
        <v>0.95991224056350044</v>
      </c>
    </row>
    <row r="131" spans="3:19">
      <c r="C131">
        <v>4.6281937694778401</v>
      </c>
      <c r="D131">
        <v>0.26053206205213703</v>
      </c>
      <c r="F131" s="1">
        <f t="shared" si="6"/>
        <v>0.62752906291683863</v>
      </c>
      <c r="I131" s="2"/>
      <c r="K131">
        <v>6.4376377505409703</v>
      </c>
      <c r="L131">
        <v>0.32678213065309802</v>
      </c>
      <c r="M131">
        <f t="shared" si="4"/>
        <v>0.92970974851906663</v>
      </c>
      <c r="P131">
        <v>279.60000000000002</v>
      </c>
      <c r="Q131" s="36">
        <f>'nm to eV'!$G$14/P131</f>
        <v>4.4343254800418093</v>
      </c>
      <c r="R131">
        <v>14264.1615170778</v>
      </c>
      <c r="S131">
        <f t="shared" si="5"/>
        <v>0.96611720180122551</v>
      </c>
    </row>
    <row r="132" spans="3:19">
      <c r="C132">
        <v>4.6355681858887801</v>
      </c>
      <c r="D132">
        <v>0.253840500121705</v>
      </c>
      <c r="F132" s="1">
        <f t="shared" si="6"/>
        <v>0.61141147050008005</v>
      </c>
      <c r="I132" s="2"/>
      <c r="K132">
        <v>6.4598616437326104</v>
      </c>
      <c r="L132">
        <v>0.33504037431269201</v>
      </c>
      <c r="M132">
        <f t="shared" si="4"/>
        <v>0.95320482035982401</v>
      </c>
      <c r="P132">
        <v>280.3</v>
      </c>
      <c r="Q132" s="36">
        <f>'nm to eV'!$G$14/P132</f>
        <v>4.423251531286799</v>
      </c>
      <c r="R132">
        <v>14334.1507261202</v>
      </c>
      <c r="S132">
        <f t="shared" si="5"/>
        <v>0.97085759812353079</v>
      </c>
    </row>
    <row r="133" spans="3:19">
      <c r="C133">
        <v>4.6429426022997298</v>
      </c>
      <c r="D133">
        <v>0.247515599118968</v>
      </c>
      <c r="F133" s="1">
        <f t="shared" si="6"/>
        <v>0.59617703383218523</v>
      </c>
      <c r="I133" s="2"/>
      <c r="K133">
        <v>6.4876415102221499</v>
      </c>
      <c r="L133">
        <v>0.34354153029321799</v>
      </c>
      <c r="M133">
        <f t="shared" si="4"/>
        <v>0.97739098859668638</v>
      </c>
      <c r="P133">
        <v>281</v>
      </c>
      <c r="Q133" s="36">
        <f>'nm to eV'!$G$14/P133</f>
        <v>4.412232755230213</v>
      </c>
      <c r="R133">
        <v>14382.5013779046</v>
      </c>
      <c r="S133">
        <f t="shared" si="5"/>
        <v>0.97413240655522748</v>
      </c>
    </row>
    <row r="134" spans="3:19">
      <c r="C134">
        <v>4.6503170187106697</v>
      </c>
      <c r="D134">
        <v>0.24064070672468901</v>
      </c>
      <c r="F134" s="1">
        <f t="shared" si="6"/>
        <v>0.57961786354099609</v>
      </c>
      <c r="I134" s="2"/>
      <c r="K134">
        <v>6.5348672832543704</v>
      </c>
      <c r="L134">
        <v>0.351488334045791</v>
      </c>
      <c r="M134">
        <f t="shared" ref="M134:M182" si="7">L134/LARGE($L$5:$L$1000,1)</f>
        <v>1</v>
      </c>
      <c r="P134">
        <v>281.7</v>
      </c>
      <c r="Q134" s="36">
        <f>'nm to eV'!$G$14/P134</f>
        <v>4.401268740573979</v>
      </c>
      <c r="R134">
        <v>14409.2989139949</v>
      </c>
      <c r="S134">
        <f t="shared" ref="S134:S197" si="8">R134/LARGE($R$5:$R$303,1)</f>
        <v>0.97594741408663632</v>
      </c>
    </row>
    <row r="135" spans="3:19">
      <c r="C135">
        <v>4.6576914351216097</v>
      </c>
      <c r="D135">
        <v>0.23404081002618099</v>
      </c>
      <c r="F135" s="1">
        <f t="shared" si="6"/>
        <v>0.56372106006145406</v>
      </c>
      <c r="I135" s="2"/>
      <c r="K135">
        <v>6.5932050028824198</v>
      </c>
      <c r="L135">
        <v>0.350031423939901</v>
      </c>
      <c r="M135">
        <f t="shared" si="7"/>
        <v>0.99585502571558981</v>
      </c>
      <c r="P135">
        <v>282.39999999999998</v>
      </c>
      <c r="Q135" s="36">
        <f>'nm to eV'!$G$14/P135</f>
        <v>4.3903590800980528</v>
      </c>
      <c r="R135">
        <v>14414.726141672299</v>
      </c>
      <c r="S135">
        <f t="shared" si="8"/>
        <v>0.97631500232594148</v>
      </c>
    </row>
    <row r="136" spans="3:19">
      <c r="C136">
        <v>4.6650658515325496</v>
      </c>
      <c r="D136">
        <v>0.22744091332767299</v>
      </c>
      <c r="F136" s="1">
        <f t="shared" ref="F136:F199" si="9">D136/LARGE($D$7:$D$1567,1)</f>
        <v>0.54782425658191203</v>
      </c>
      <c r="I136" s="2"/>
      <c r="K136">
        <v>6.6348748026167303</v>
      </c>
      <c r="L136">
        <v>0.34093244523251998</v>
      </c>
      <c r="M136">
        <f t="shared" si="7"/>
        <v>0.96996802513537805</v>
      </c>
      <c r="P136">
        <v>283.10000000000002</v>
      </c>
      <c r="Q136" s="36">
        <f>'nm to eV'!$G$14/P136</f>
        <v>4.3795033706099957</v>
      </c>
      <c r="R136">
        <v>14399.059417742399</v>
      </c>
      <c r="S136">
        <f t="shared" si="8"/>
        <v>0.97525388902696297</v>
      </c>
    </row>
    <row r="137" spans="3:19">
      <c r="C137">
        <v>4.6724402679434904</v>
      </c>
      <c r="D137">
        <v>0.220841016629165</v>
      </c>
      <c r="F137" s="1">
        <f t="shared" si="9"/>
        <v>0.53192745310237011</v>
      </c>
      <c r="I137" s="2"/>
      <c r="K137">
        <v>6.6598766824573197</v>
      </c>
      <c r="L137">
        <v>0.33163081562931501</v>
      </c>
      <c r="M137">
        <f t="shared" si="7"/>
        <v>0.94350447371067225</v>
      </c>
      <c r="P137">
        <v>283.8</v>
      </c>
      <c r="Q137" s="36">
        <f>'nm to eV'!$G$14/P137</f>
        <v>4.3687012128953135</v>
      </c>
      <c r="R137">
        <v>14362.664256191199</v>
      </c>
      <c r="S137">
        <f t="shared" si="8"/>
        <v>0.97278883059399091</v>
      </c>
    </row>
    <row r="138" spans="3:19">
      <c r="C138">
        <v>4.6798146843544401</v>
      </c>
      <c r="D138">
        <v>0.214241119930657</v>
      </c>
      <c r="F138" s="1">
        <f t="shared" si="9"/>
        <v>0.51603064962282807</v>
      </c>
      <c r="I138" s="2"/>
      <c r="K138">
        <v>6.6793225889999999</v>
      </c>
      <c r="L138">
        <v>0.32325938516486102</v>
      </c>
      <c r="M138">
        <f t="shared" si="7"/>
        <v>0.91968738035768671</v>
      </c>
      <c r="P138">
        <v>284.5</v>
      </c>
      <c r="Q138" s="36">
        <f>'nm to eV'!$G$14/P138</f>
        <v>4.3579522116685059</v>
      </c>
      <c r="R138">
        <v>14305.990423704599</v>
      </c>
      <c r="S138">
        <f t="shared" si="8"/>
        <v>0.96895028989941512</v>
      </c>
    </row>
    <row r="139" spans="3:19">
      <c r="C139">
        <v>4.6871891007653801</v>
      </c>
      <c r="D139">
        <v>0.20773288846407301</v>
      </c>
      <c r="F139" s="1">
        <f t="shared" si="9"/>
        <v>0.5003546350805026</v>
      </c>
      <c r="I139" s="2"/>
      <c r="K139">
        <v>6.6959905088937299</v>
      </c>
      <c r="L139">
        <v>0.314675794045636</v>
      </c>
      <c r="M139">
        <f t="shared" si="7"/>
        <v>0.89526668047150848</v>
      </c>
      <c r="P139">
        <v>285.2</v>
      </c>
      <c r="Q139" s="36">
        <f>'nm to eV'!$G$14/P139</f>
        <v>4.3472559755248597</v>
      </c>
      <c r="R139">
        <v>14229.5665895207</v>
      </c>
      <c r="S139">
        <f t="shared" si="8"/>
        <v>0.96377407391614323</v>
      </c>
    </row>
    <row r="140" spans="3:19">
      <c r="C140">
        <v>4.69456351717632</v>
      </c>
      <c r="D140">
        <v>0.20140798746133601</v>
      </c>
      <c r="F140" s="1">
        <f t="shared" si="9"/>
        <v>0.48512019841260784</v>
      </c>
      <c r="I140" s="2"/>
      <c r="K140">
        <v>6.71265842878746</v>
      </c>
      <c r="L140">
        <v>0.305729384949189</v>
      </c>
      <c r="M140">
        <f t="shared" si="7"/>
        <v>0.86981374724476446</v>
      </c>
      <c r="P140">
        <v>285.89999999999998</v>
      </c>
      <c r="Q140" s="36">
        <f>'nm to eV'!$G$14/P140</f>
        <v>4.336612116892935</v>
      </c>
      <c r="R140">
        <v>14133.994597557699</v>
      </c>
      <c r="S140">
        <f t="shared" si="8"/>
        <v>0.95730094576659752</v>
      </c>
    </row>
    <row r="141" spans="3:19">
      <c r="C141">
        <v>4.70193793358726</v>
      </c>
      <c r="D141">
        <v>0.19508308645859901</v>
      </c>
      <c r="F141" s="1">
        <f t="shared" si="9"/>
        <v>0.46988576174471303</v>
      </c>
      <c r="I141" s="2"/>
      <c r="K141">
        <v>6.7293263486811803</v>
      </c>
      <c r="L141">
        <v>0.29545264326959703</v>
      </c>
      <c r="M141">
        <f t="shared" si="7"/>
        <v>0.84057595843595256</v>
      </c>
      <c r="P141">
        <v>286.60000000000002</v>
      </c>
      <c r="Q141" s="36">
        <f>'nm to eV'!$G$14/P141</f>
        <v>4.3260202519877522</v>
      </c>
      <c r="R141">
        <v>14019.943429306601</v>
      </c>
      <c r="S141">
        <f t="shared" si="8"/>
        <v>0.94957621582709206</v>
      </c>
    </row>
    <row r="142" spans="3:19">
      <c r="C142">
        <v>4.7093123499981999</v>
      </c>
      <c r="D142">
        <v>0.18866652022393801</v>
      </c>
      <c r="F142" s="1">
        <f t="shared" si="9"/>
        <v>0.45443053613960166</v>
      </c>
      <c r="I142" s="2"/>
      <c r="K142">
        <v>6.7459942685749104</v>
      </c>
      <c r="L142">
        <v>0.284571204961302</v>
      </c>
      <c r="M142">
        <f t="shared" si="7"/>
        <v>0.80961778072619839</v>
      </c>
      <c r="P142">
        <v>287.3</v>
      </c>
      <c r="Q142" s="36">
        <f>'nm to eV'!$G$14/P142</f>
        <v>4.315480000764671</v>
      </c>
      <c r="R142">
        <v>13888.142925640699</v>
      </c>
      <c r="S142">
        <f t="shared" si="8"/>
        <v>0.94064931650355021</v>
      </c>
    </row>
    <row r="143" spans="3:19">
      <c r="C143">
        <v>4.7166867664091496</v>
      </c>
      <c r="D143">
        <v>0.18243328445312501</v>
      </c>
      <c r="F143" s="1">
        <f t="shared" si="9"/>
        <v>0.4394168884089234</v>
      </c>
      <c r="I143" s="2"/>
      <c r="K143">
        <v>6.7598842018196796</v>
      </c>
      <c r="L143">
        <v>0.27550333970438901</v>
      </c>
      <c r="M143">
        <f t="shared" si="7"/>
        <v>0.78381929930140193</v>
      </c>
      <c r="P143">
        <v>288</v>
      </c>
      <c r="Q143" s="36">
        <f>'nm to eV'!$G$14/P143</f>
        <v>4.3049909868739231</v>
      </c>
      <c r="R143">
        <v>13739.377334544301</v>
      </c>
      <c r="S143">
        <f t="shared" si="8"/>
        <v>0.93057336521666367</v>
      </c>
    </row>
    <row r="144" spans="3:19">
      <c r="C144">
        <v>4.7240611828200896</v>
      </c>
      <c r="D144">
        <v>0.17601671821846401</v>
      </c>
      <c r="F144" s="1">
        <f t="shared" si="9"/>
        <v>0.42396166280381203</v>
      </c>
      <c r="I144" s="2"/>
      <c r="K144">
        <v>6.7709961484154997</v>
      </c>
      <c r="L144">
        <v>0.26734200255580598</v>
      </c>
      <c r="M144">
        <f t="shared" si="7"/>
        <v>0.76059993081015698</v>
      </c>
      <c r="P144">
        <v>288.7</v>
      </c>
      <c r="Q144" s="36">
        <f>'nm to eV'!$G$14/P144</f>
        <v>4.2945528376158295</v>
      </c>
      <c r="R144">
        <v>13574.478749873901</v>
      </c>
      <c r="S144">
        <f t="shared" si="8"/>
        <v>0.91940472000663764</v>
      </c>
    </row>
    <row r="145" spans="3:19">
      <c r="C145">
        <v>4.7314355992310304</v>
      </c>
      <c r="D145">
        <v>0.17024180860727001</v>
      </c>
      <c r="F145" s="1">
        <f t="shared" si="9"/>
        <v>0.41005195975921399</v>
      </c>
      <c r="I145" s="2"/>
      <c r="K145">
        <v>6.7821080950113197</v>
      </c>
      <c r="L145">
        <v>0.259543483384443</v>
      </c>
      <c r="M145">
        <f t="shared" si="7"/>
        <v>0.73841279565947227</v>
      </c>
      <c r="P145">
        <v>289.39999999999998</v>
      </c>
      <c r="Q145" s="36">
        <f>'nm to eV'!$G$14/P145</f>
        <v>4.2841651838966479</v>
      </c>
      <c r="R145">
        <v>13394.3205037055</v>
      </c>
      <c r="S145">
        <f t="shared" si="8"/>
        <v>0.90720253199430712</v>
      </c>
    </row>
    <row r="146" spans="3:19">
      <c r="C146">
        <v>4.7388100156419704</v>
      </c>
      <c r="D146">
        <v>0.164375233764152</v>
      </c>
      <c r="F146" s="1">
        <f t="shared" si="9"/>
        <v>0.39592146777739939</v>
      </c>
      <c r="I146" s="2"/>
      <c r="K146">
        <v>6.79322004160713</v>
      </c>
      <c r="L146">
        <v>0.25120073724724801</v>
      </c>
      <c r="M146">
        <f t="shared" si="7"/>
        <v>0.7146773104979417</v>
      </c>
      <c r="P146">
        <v>290.10000000000002</v>
      </c>
      <c r="Q146" s="36">
        <f>'nm to eV'!$G$14/P146</f>
        <v>4.2738276601850735</v>
      </c>
      <c r="R146">
        <v>13199.810571686099</v>
      </c>
      <c r="S146">
        <f t="shared" si="8"/>
        <v>0.89402829872303191</v>
      </c>
    </row>
    <row r="147" spans="3:19">
      <c r="C147">
        <v>4.7461844320529201</v>
      </c>
      <c r="D147">
        <v>0.15869198938488099</v>
      </c>
      <c r="F147" s="1">
        <f t="shared" si="9"/>
        <v>0.38223255367001546</v>
      </c>
      <c r="I147" s="2"/>
      <c r="K147">
        <v>6.80433198820295</v>
      </c>
      <c r="L147">
        <v>0.24285799111005399</v>
      </c>
      <c r="M147">
        <f t="shared" si="7"/>
        <v>0.6909418253364138</v>
      </c>
      <c r="P147">
        <v>290.8</v>
      </c>
      <c r="Q147" s="36">
        <f>'nm to eV'!$G$14/P147</f>
        <v>4.2635399044693596</v>
      </c>
      <c r="R147">
        <v>12991.885047171299</v>
      </c>
      <c r="S147">
        <f t="shared" si="8"/>
        <v>0.87994542215949989</v>
      </c>
    </row>
    <row r="148" spans="3:19">
      <c r="C148">
        <v>4.75355884846386</v>
      </c>
      <c r="D148">
        <v>0.15273374930983899</v>
      </c>
      <c r="F148" s="1">
        <f t="shared" si="9"/>
        <v>0.36788127275098437</v>
      </c>
      <c r="I148" s="2"/>
      <c r="K148">
        <v>6.8154439347987701</v>
      </c>
      <c r="L148">
        <v>0.234515244972859</v>
      </c>
      <c r="M148">
        <f t="shared" si="7"/>
        <v>0.66720634017488323</v>
      </c>
      <c r="P148">
        <v>291.5</v>
      </c>
      <c r="Q148" s="36">
        <f>'nm to eV'!$G$14/P148</f>
        <v>4.2533015582150595</v>
      </c>
      <c r="R148">
        <v>12771.5017358804</v>
      </c>
      <c r="S148">
        <f t="shared" si="8"/>
        <v>0.86501877485722856</v>
      </c>
    </row>
    <row r="149" spans="3:19">
      <c r="C149">
        <v>4.7627768689775403</v>
      </c>
      <c r="D149">
        <v>0.14677550923479701</v>
      </c>
      <c r="F149" s="1">
        <f t="shared" si="9"/>
        <v>0.35352999183195333</v>
      </c>
      <c r="I149" s="2"/>
      <c r="K149">
        <v>6.8237778947456302</v>
      </c>
      <c r="L149">
        <v>0.227986071887047</v>
      </c>
      <c r="M149">
        <f t="shared" si="7"/>
        <v>0.64863055129831293</v>
      </c>
      <c r="P149">
        <v>292.2</v>
      </c>
      <c r="Q149" s="36">
        <f>'nm to eV'!$G$14/P149</f>
        <v>4.243112266323374</v>
      </c>
      <c r="R149">
        <v>12539.6339184263</v>
      </c>
      <c r="S149">
        <f t="shared" si="8"/>
        <v>0.84931427749029154</v>
      </c>
    </row>
    <row r="150" spans="3:19">
      <c r="C150">
        <v>4.7695367506875703</v>
      </c>
      <c r="D150">
        <v>0.141153375010142</v>
      </c>
      <c r="F150" s="1">
        <f t="shared" si="9"/>
        <v>0.33998827034938039</v>
      </c>
      <c r="I150" s="2"/>
      <c r="K150">
        <v>6.8376678279904004</v>
      </c>
      <c r="L150">
        <v>0.214201572926254</v>
      </c>
      <c r="M150">
        <f t="shared" si="7"/>
        <v>0.60941303644617795</v>
      </c>
      <c r="P150">
        <v>292.89999999999998</v>
      </c>
      <c r="Q150" s="36">
        <f>'nm to eV'!$G$14/P150</f>
        <v>4.2329716770900987</v>
      </c>
      <c r="R150">
        <v>12297.2643234524</v>
      </c>
      <c r="S150">
        <f t="shared" si="8"/>
        <v>0.83289849065153942</v>
      </c>
    </row>
    <row r="151" spans="3:19">
      <c r="C151">
        <v>4.7769111670985103</v>
      </c>
      <c r="D151">
        <v>0.13602012202241301</v>
      </c>
      <c r="F151" s="1">
        <f t="shared" si="9"/>
        <v>0.32762408986529085</v>
      </c>
      <c r="I151" s="2"/>
      <c r="K151">
        <v>6.8626697078309897</v>
      </c>
      <c r="L151">
        <v>0.19630720422918399</v>
      </c>
      <c r="M151">
        <f t="shared" si="7"/>
        <v>0.55850275873909827</v>
      </c>
      <c r="P151">
        <v>293.60000000000002</v>
      </c>
      <c r="Q151" s="36">
        <f>'nm to eV'!$G$14/P151</f>
        <v>4.2228794421651559</v>
      </c>
      <c r="R151">
        <v>12045.379349320599</v>
      </c>
      <c r="S151">
        <f t="shared" si="8"/>
        <v>0.81583822348528245</v>
      </c>
    </row>
    <row r="152" spans="3:19">
      <c r="C152">
        <v>4.7849001182103601</v>
      </c>
      <c r="D152">
        <v>0.131009089343916</v>
      </c>
      <c r="F152" s="1">
        <f t="shared" si="9"/>
        <v>0.31555429463082335</v>
      </c>
      <c r="I152" s="2"/>
      <c r="K152">
        <v>6.8765596410757697</v>
      </c>
      <c r="L152">
        <v>0.187178869309401</v>
      </c>
      <c r="M152">
        <f t="shared" si="7"/>
        <v>0.53253223842420849</v>
      </c>
      <c r="P152">
        <v>294.3</v>
      </c>
      <c r="Q152" s="36">
        <f>'nm to eV'!$G$14/P152</f>
        <v>4.2128352165127074</v>
      </c>
      <c r="R152">
        <v>11784.963567414299</v>
      </c>
      <c r="S152">
        <f t="shared" si="8"/>
        <v>0.79820016139386729</v>
      </c>
    </row>
    <row r="153" spans="3:19">
      <c r="C153">
        <v>4.7922745346213</v>
      </c>
      <c r="D153">
        <v>0.12605916682003501</v>
      </c>
      <c r="F153" s="1">
        <f t="shared" si="9"/>
        <v>0.30363169202116685</v>
      </c>
      <c r="I153" s="2"/>
      <c r="K153">
        <v>6.8876715876715799</v>
      </c>
      <c r="L153">
        <v>0.17865471418359599</v>
      </c>
      <c r="M153">
        <f t="shared" si="7"/>
        <v>0.50828063659239775</v>
      </c>
      <c r="P153">
        <v>295</v>
      </c>
      <c r="Q153" s="36">
        <f>'nm to eV'!$G$14/P153</f>
        <v>4.2028386583718298</v>
      </c>
      <c r="R153">
        <v>11516.994535214701</v>
      </c>
      <c r="S153">
        <f t="shared" si="8"/>
        <v>0.7800505147253195</v>
      </c>
    </row>
    <row r="154" spans="3:19">
      <c r="C154">
        <v>4.7996489510322498</v>
      </c>
      <c r="D154">
        <v>0.120925913832307</v>
      </c>
      <c r="F154" s="1">
        <f t="shared" si="9"/>
        <v>0.29126751153707969</v>
      </c>
      <c r="I154" s="2"/>
      <c r="K154">
        <v>6.8987835342674</v>
      </c>
      <c r="L154">
        <v>0.170311968046401</v>
      </c>
      <c r="M154">
        <f t="shared" si="7"/>
        <v>0.48454515143086713</v>
      </c>
      <c r="P154">
        <v>295.7</v>
      </c>
      <c r="Q154" s="36">
        <f>'nm to eV'!$G$14/P154</f>
        <v>4.1928894292177548</v>
      </c>
      <c r="R154">
        <v>11242.4379424527</v>
      </c>
      <c r="S154">
        <f t="shared" si="8"/>
        <v>0.76145469002032529</v>
      </c>
    </row>
    <row r="155" spans="3:19">
      <c r="C155">
        <v>4.8088669715459202</v>
      </c>
      <c r="D155">
        <v>0.11487600852534099</v>
      </c>
      <c r="F155" s="1">
        <f t="shared" si="9"/>
        <v>0.27669544168083204</v>
      </c>
      <c r="I155" s="2"/>
      <c r="K155">
        <v>6.90989548086322</v>
      </c>
      <c r="L155">
        <v>0.16196922190920601</v>
      </c>
      <c r="M155">
        <f t="shared" si="7"/>
        <v>0.4608096662693365</v>
      </c>
      <c r="P155">
        <v>296.39999999999998</v>
      </c>
      <c r="Q155" s="36">
        <f>'nm to eV'!$G$14/P155</f>
        <v>4.1829871937236502</v>
      </c>
      <c r="R155">
        <v>10962.2431088743</v>
      </c>
      <c r="S155">
        <f t="shared" si="8"/>
        <v>0.74247698507413362</v>
      </c>
    </row>
    <row r="156" spans="3:19">
      <c r="C156">
        <v>4.8199285961623399</v>
      </c>
      <c r="D156">
        <v>0.108276111826833</v>
      </c>
      <c r="F156" s="1">
        <f t="shared" si="9"/>
        <v>0.26079863820129007</v>
      </c>
      <c r="I156" s="2"/>
      <c r="K156">
        <v>6.9210074274590401</v>
      </c>
      <c r="L156">
        <v>0.15398929374923301</v>
      </c>
      <c r="M156">
        <f t="shared" si="7"/>
        <v>0.43810641444837167</v>
      </c>
      <c r="P156">
        <v>297.10000000000002</v>
      </c>
      <c r="Q156" s="36">
        <f>'nm to eV'!$G$14/P156</f>
        <v>4.1731316197229544</v>
      </c>
      <c r="R156">
        <v>10677.3388475545</v>
      </c>
      <c r="S156">
        <f t="shared" si="8"/>
        <v>0.72318030875719863</v>
      </c>
    </row>
    <row r="157" spans="3:19">
      <c r="C157">
        <v>4.8309902207787498</v>
      </c>
      <c r="D157">
        <v>0.101676215128325</v>
      </c>
      <c r="F157" s="1">
        <f t="shared" si="9"/>
        <v>0.24490183472174809</v>
      </c>
      <c r="I157" s="2"/>
      <c r="K157">
        <v>6.9348973607038102</v>
      </c>
      <c r="L157">
        <v>0.14419579253787801</v>
      </c>
      <c r="M157">
        <f t="shared" si="7"/>
        <v>0.41024346634244924</v>
      </c>
      <c r="P157">
        <v>297.8</v>
      </c>
      <c r="Q157" s="36">
        <f>'nm to eV'!$G$14/P157</f>
        <v>4.1633223781722295</v>
      </c>
      <c r="R157">
        <v>10388.6297032808</v>
      </c>
      <c r="S157">
        <f t="shared" si="8"/>
        <v>0.70362592623943288</v>
      </c>
    </row>
    <row r="158" spans="3:19">
      <c r="C158">
        <v>4.8402082412924301</v>
      </c>
      <c r="D158">
        <v>9.6176301212901993E-2</v>
      </c>
      <c r="F158" s="1">
        <f t="shared" si="9"/>
        <v>0.23165449848879721</v>
      </c>
      <c r="I158" s="2"/>
      <c r="K158">
        <v>6.9515652805975297</v>
      </c>
      <c r="L158">
        <v>0.13258871827513899</v>
      </c>
      <c r="M158">
        <f t="shared" si="7"/>
        <v>0.37722082195156348</v>
      </c>
      <c r="P158">
        <v>298.5</v>
      </c>
      <c r="Q158" s="36">
        <f>'nm to eV'!$G$14/P158</f>
        <v>4.1535591431145393</v>
      </c>
      <c r="R158">
        <v>10096.992571354</v>
      </c>
      <c r="S158">
        <f t="shared" si="8"/>
        <v>0.68387322998027156</v>
      </c>
    </row>
    <row r="159" spans="3:19">
      <c r="C159">
        <v>4.8494262618061104</v>
      </c>
      <c r="D159">
        <v>9.0676387297478594E-2</v>
      </c>
      <c r="F159" s="1">
        <f t="shared" si="9"/>
        <v>0.21840716225584539</v>
      </c>
      <c r="I159" s="2"/>
      <c r="K159">
        <v>6.9682332004912597</v>
      </c>
      <c r="L159">
        <v>0.121465401315363</v>
      </c>
      <c r="M159">
        <f t="shared" si="7"/>
        <v>0.34557448868143315</v>
      </c>
      <c r="P159">
        <v>299.2</v>
      </c>
      <c r="Q159" s="36">
        <f>'nm to eV'!$G$14/P159</f>
        <v>4.1438415916433486</v>
      </c>
      <c r="R159">
        <v>9803.2736982459992</v>
      </c>
      <c r="S159">
        <f t="shared" si="8"/>
        <v>0.66397953658206033</v>
      </c>
    </row>
    <row r="160" spans="3:19">
      <c r="C160">
        <v>4.8604878864225203</v>
      </c>
      <c r="D160">
        <v>8.5054253072823605E-2</v>
      </c>
      <c r="F160" s="1">
        <f t="shared" si="9"/>
        <v>0.20486544077327251</v>
      </c>
      <c r="I160" s="2"/>
      <c r="K160">
        <v>6.9849011203849898</v>
      </c>
      <c r="L160">
        <v>0.111188659635771</v>
      </c>
      <c r="M160">
        <f t="shared" si="7"/>
        <v>0.3163366998726212</v>
      </c>
      <c r="P160">
        <v>299.89999999999998</v>
      </c>
      <c r="Q160" s="36">
        <f>'nm to eV'!$G$14/P160</f>
        <v>4.1341694038669221</v>
      </c>
      <c r="R160">
        <v>9508.2860619363</v>
      </c>
      <c r="S160">
        <f t="shared" si="8"/>
        <v>0.64399990935922802</v>
      </c>
    </row>
    <row r="161" spans="3:19">
      <c r="C161">
        <v>4.8715495110389302</v>
      </c>
      <c r="D161">
        <v>7.9798779775863402E-2</v>
      </c>
      <c r="F161" s="1">
        <f t="shared" si="9"/>
        <v>0.19220687503956285</v>
      </c>
      <c r="I161" s="2"/>
      <c r="K161">
        <v>7.0015690402787101</v>
      </c>
      <c r="L161">
        <v>0.100911917956178</v>
      </c>
      <c r="M161">
        <f t="shared" si="7"/>
        <v>0.28709891106380636</v>
      </c>
      <c r="P161">
        <v>300.60000000000002</v>
      </c>
      <c r="Q161" s="36">
        <f>'nm to eV'!$G$14/P161</f>
        <v>4.12454226287322</v>
      </c>
      <c r="R161">
        <v>9212.8071264436003</v>
      </c>
      <c r="S161">
        <f t="shared" si="8"/>
        <v>0.62398700625183989</v>
      </c>
    </row>
    <row r="162" spans="3:19">
      <c r="C162">
        <v>4.8826111356553499</v>
      </c>
      <c r="D162">
        <v>7.4421086169671802E-2</v>
      </c>
      <c r="F162" s="1">
        <f t="shared" si="9"/>
        <v>0.17925392405623258</v>
      </c>
      <c r="I162" s="2"/>
      <c r="K162">
        <v>7.0182369601724401</v>
      </c>
      <c r="L162">
        <v>9.1844569533991893E-2</v>
      </c>
      <c r="M162">
        <f t="shared" si="7"/>
        <v>0.2613019000568782</v>
      </c>
      <c r="P162">
        <v>301.3</v>
      </c>
      <c r="Q162" s="36">
        <f>'nm to eV'!$G$14/P162</f>
        <v>4.1149598546952868</v>
      </c>
      <c r="R162">
        <v>8917.5769620850006</v>
      </c>
      <c r="S162">
        <f t="shared" si="8"/>
        <v>0.60399095251002288</v>
      </c>
    </row>
    <row r="163" spans="3:19">
      <c r="C163">
        <v>4.8955163643745001</v>
      </c>
      <c r="D163">
        <v>6.8585066403861403E-2</v>
      </c>
      <c r="F163" s="1">
        <f t="shared" si="9"/>
        <v>0.16519702838682257</v>
      </c>
      <c r="I163" s="2"/>
      <c r="K163">
        <v>7.0349048800661702</v>
      </c>
      <c r="L163">
        <v>8.2535342460323693E-2</v>
      </c>
      <c r="M163">
        <f t="shared" si="7"/>
        <v>0.23481673348957066</v>
      </c>
      <c r="P163">
        <v>302</v>
      </c>
      <c r="Q163" s="36">
        <f>'nm to eV'!$G$14/P163</f>
        <v>4.1054218682771193</v>
      </c>
      <c r="R163">
        <v>8623.2967203452008</v>
      </c>
      <c r="S163">
        <f t="shared" si="8"/>
        <v>0.58405923739626353</v>
      </c>
    </row>
    <row r="164" spans="3:19">
      <c r="C164">
        <v>4.91026519719638</v>
      </c>
      <c r="D164">
        <v>6.2718491560742995E-2</v>
      </c>
      <c r="F164" s="1">
        <f t="shared" si="9"/>
        <v>0.151066536405007</v>
      </c>
      <c r="I164" s="2"/>
      <c r="K164">
        <v>7.0515727999598896</v>
      </c>
      <c r="L164">
        <v>7.4556447969801307E-2</v>
      </c>
      <c r="M164">
        <f t="shared" si="7"/>
        <v>0.21211642250433349</v>
      </c>
      <c r="P164">
        <v>302.7</v>
      </c>
      <c r="Q164" s="36">
        <f>'nm to eV'!$G$14/P164</f>
        <v>4.0959279954400065</v>
      </c>
      <c r="R164">
        <v>8330.6274499136998</v>
      </c>
      <c r="S164">
        <f t="shared" si="8"/>
        <v>0.56423663399514801</v>
      </c>
    </row>
    <row r="165" spans="3:19">
      <c r="C165">
        <v>4.9250140300182697</v>
      </c>
      <c r="D165">
        <v>5.6943581949548502E-2</v>
      </c>
      <c r="F165" s="1">
        <f t="shared" si="9"/>
        <v>0.13715683336040779</v>
      </c>
      <c r="I165" s="2"/>
      <c r="K165">
        <v>7.0682407198536197</v>
      </c>
      <c r="L165">
        <v>6.6940371456500503E-2</v>
      </c>
      <c r="M165">
        <f t="shared" si="7"/>
        <v>0.19044834485966092</v>
      </c>
      <c r="P165">
        <v>303.39999999999998</v>
      </c>
      <c r="Q165" s="36">
        <f>'nm to eV'!$G$14/P165</f>
        <v>4.0864779308493411</v>
      </c>
      <c r="R165">
        <v>8040.1892384631001</v>
      </c>
      <c r="S165">
        <f t="shared" si="8"/>
        <v>0.54456514108567278</v>
      </c>
    </row>
    <row r="166" spans="3:19">
      <c r="C166">
        <v>4.9397628628401504</v>
      </c>
      <c r="D166">
        <v>5.1626998497972497E-2</v>
      </c>
      <c r="F166" s="1">
        <f t="shared" si="9"/>
        <v>0.12435107500188756</v>
      </c>
      <c r="I166" s="2"/>
      <c r="K166">
        <v>7.0876866263962999</v>
      </c>
      <c r="L166">
        <v>5.8599175823481897E-2</v>
      </c>
      <c r="M166">
        <f t="shared" si="7"/>
        <v>0.16671727095172309</v>
      </c>
      <c r="P166">
        <v>304.10000000000002</v>
      </c>
      <c r="Q166" s="36">
        <f>'nm to eV'!$G$14/P166</f>
        <v>4.0770713719818801</v>
      </c>
      <c r="R166">
        <v>7752.5606630736002</v>
      </c>
      <c r="S166">
        <f t="shared" si="8"/>
        <v>0.525083945918282</v>
      </c>
    </row>
    <row r="167" spans="3:19">
      <c r="C167">
        <v>4.9563552997647697</v>
      </c>
      <c r="D167">
        <v>4.6457079417474602E-2</v>
      </c>
      <c r="F167" s="1">
        <f t="shared" si="9"/>
        <v>0.11189857894291309</v>
      </c>
      <c r="I167" s="2"/>
      <c r="K167">
        <v>7.1099105195879302</v>
      </c>
      <c r="L167">
        <v>5.02584970251886E-2</v>
      </c>
      <c r="M167">
        <f t="shared" si="7"/>
        <v>0.14298766746164909</v>
      </c>
      <c r="P167">
        <v>304.8</v>
      </c>
      <c r="Q167" s="36">
        <f>'nm to eV'!$G$14/P167</f>
        <v>4.0677080190934705</v>
      </c>
      <c r="R167">
        <v>7468.2785308562998</v>
      </c>
      <c r="S167">
        <f t="shared" si="8"/>
        <v>0.50582940664718368</v>
      </c>
    </row>
    <row r="168" spans="3:19">
      <c r="C168">
        <v>4.9747913407921196</v>
      </c>
      <c r="D168">
        <v>4.1250494244207098E-2</v>
      </c>
      <c r="F168" s="1">
        <f t="shared" si="9"/>
        <v>9.9357767309051992E-2</v>
      </c>
      <c r="I168" s="2"/>
      <c r="K168">
        <v>7.1349123994285204</v>
      </c>
      <c r="L168">
        <v>4.1990898657065102E-2</v>
      </c>
      <c r="M168">
        <f t="shared" si="7"/>
        <v>0.11946598105755235</v>
      </c>
      <c r="P168">
        <v>305.5</v>
      </c>
      <c r="Q168" s="36">
        <f>'nm to eV'!$G$14/P168</f>
        <v>4.0583875751872007</v>
      </c>
      <c r="R168">
        <v>7187.8378902782997</v>
      </c>
      <c r="S168">
        <f t="shared" si="8"/>
        <v>0.48683505309740238</v>
      </c>
    </row>
    <row r="169" spans="3:19">
      <c r="C169">
        <v>4.9950709859222204</v>
      </c>
      <c r="D169">
        <v>3.6349459844018703E-2</v>
      </c>
      <c r="F169" s="1">
        <f t="shared" si="9"/>
        <v>8.7552918799243845E-2</v>
      </c>
      <c r="I169" s="2"/>
      <c r="K169">
        <v>7.1654702525670197</v>
      </c>
      <c r="L169">
        <v>3.3276858453152501E-2</v>
      </c>
      <c r="M169">
        <f t="shared" si="7"/>
        <v>9.4674147702487554E-2</v>
      </c>
      <c r="P169">
        <v>306.2</v>
      </c>
      <c r="Q169" s="36">
        <f>'nm to eV'!$G$14/P169</f>
        <v>4.0491097459820047</v>
      </c>
      <c r="R169">
        <v>6911.6922929249004</v>
      </c>
      <c r="S169">
        <f t="shared" si="8"/>
        <v>0.46813160449403513</v>
      </c>
    </row>
    <row r="170" spans="3:19">
      <c r="C170">
        <v>5.0190378392577797</v>
      </c>
      <c r="D170">
        <v>3.1277317010905997E-2</v>
      </c>
      <c r="F170" s="1">
        <f t="shared" si="9"/>
        <v>7.5335930939966017E-2</v>
      </c>
      <c r="I170" s="2"/>
      <c r="K170">
        <v>7.20158407900343</v>
      </c>
      <c r="L170">
        <v>2.5033787584425201E-2</v>
      </c>
      <c r="M170">
        <f t="shared" si="7"/>
        <v>7.1222243129024768E-2</v>
      </c>
      <c r="P170">
        <v>306.89999999999998</v>
      </c>
      <c r="Q170" s="36">
        <f>'nm to eV'!$G$14/P170</f>
        <v>4.039874239881688</v>
      </c>
      <c r="R170">
        <v>6640.2542849360998</v>
      </c>
      <c r="S170">
        <f t="shared" si="8"/>
        <v>0.44974700274743612</v>
      </c>
    </row>
    <row r="171" spans="3:19">
      <c r="C171">
        <v>5.0448482966960801</v>
      </c>
      <c r="D171">
        <v>2.7139286541206498E-2</v>
      </c>
      <c r="F171" s="1">
        <f t="shared" si="9"/>
        <v>6.5368887488507055E-2</v>
      </c>
      <c r="I171" s="2"/>
      <c r="K171">
        <v>7.2488098520356496</v>
      </c>
      <c r="L171">
        <v>1.7086493845683601E-2</v>
      </c>
      <c r="M171">
        <f t="shared" si="7"/>
        <v>4.8611837693189601E-2</v>
      </c>
      <c r="P171">
        <v>307.60000000000002</v>
      </c>
      <c r="Q171" s="36">
        <f>'nm to eV'!$G$14/P171</f>
        <v>4.030680767944375</v>
      </c>
      <c r="R171">
        <v>6373.8961071015001</v>
      </c>
      <c r="S171">
        <f t="shared" si="8"/>
        <v>0.43170645987091694</v>
      </c>
    </row>
    <row r="172" spans="3:19">
      <c r="C172">
        <v>5.0706587541343699</v>
      </c>
      <c r="D172">
        <v>2.3734577926896799E-2</v>
      </c>
      <c r="F172" s="1">
        <f t="shared" si="9"/>
        <v>5.7168155534775035E-2</v>
      </c>
      <c r="I172" s="2"/>
      <c r="K172">
        <v>7.3071475716637</v>
      </c>
      <c r="L172">
        <v>1.0616098963640399E-2</v>
      </c>
      <c r="M172">
        <f t="shared" si="7"/>
        <v>3.0203275430066939E-2</v>
      </c>
      <c r="P172">
        <v>308.3</v>
      </c>
      <c r="Q172" s="36">
        <f>'nm to eV'!$G$14/P172</f>
        <v>4.0215290438523832</v>
      </c>
      <c r="R172">
        <v>6112.9505825763999</v>
      </c>
      <c r="S172">
        <f t="shared" si="8"/>
        <v>0.41403251810610237</v>
      </c>
    </row>
    <row r="173" spans="3:19">
      <c r="C173">
        <v>5.0964692115726704</v>
      </c>
      <c r="D173">
        <v>2.1325091830616101E-2</v>
      </c>
      <c r="F173" s="1">
        <f t="shared" si="9"/>
        <v>5.1364560613672408E-2</v>
      </c>
      <c r="I173" s="2"/>
      <c r="K173">
        <v>7.3682632779406898</v>
      </c>
      <c r="L173">
        <v>6.1747032435158699E-3</v>
      </c>
      <c r="M173">
        <f t="shared" si="7"/>
        <v>1.7567306352510251E-2</v>
      </c>
      <c r="P173">
        <v>309</v>
      </c>
      <c r="Q173" s="36">
        <f>'nm to eV'!$G$14/P173</f>
        <v>4.0124187838824916</v>
      </c>
      <c r="R173">
        <v>5857.7121713604001</v>
      </c>
      <c r="S173">
        <f t="shared" si="8"/>
        <v>0.3967451213431758</v>
      </c>
    </row>
    <row r="174" spans="3:19">
      <c r="C174">
        <v>5.12227966901097</v>
      </c>
      <c r="D174">
        <v>1.98584481198366E-2</v>
      </c>
      <c r="F174" s="1">
        <f t="shared" si="9"/>
        <v>4.7831937618218759E-2</v>
      </c>
      <c r="I174" s="2"/>
      <c r="K174">
        <v>7.4293789842176903</v>
      </c>
      <c r="L174">
        <v>4.2730333639424099E-3</v>
      </c>
      <c r="M174">
        <f t="shared" si="7"/>
        <v>1.2156970658905938E-2</v>
      </c>
      <c r="P174">
        <v>309.7</v>
      </c>
      <c r="Q174" s="36">
        <f>'nm to eV'!$G$14/P174</f>
        <v>4.0033497068766222</v>
      </c>
      <c r="R174">
        <v>5608.4381710503003</v>
      </c>
      <c r="S174">
        <f t="shared" si="8"/>
        <v>0.37986169644833989</v>
      </c>
    </row>
    <row r="175" spans="3:19">
      <c r="C175">
        <v>5.1480901264492704</v>
      </c>
      <c r="D175">
        <v>1.88632256018075E-2</v>
      </c>
      <c r="F175" s="1">
        <f t="shared" si="9"/>
        <v>4.5434800585589137E-2</v>
      </c>
      <c r="I175" s="2"/>
      <c r="K175">
        <v>7.4904946904946899</v>
      </c>
      <c r="L175">
        <v>3.09699943881208E-3</v>
      </c>
      <c r="M175">
        <f t="shared" si="7"/>
        <v>8.811101646430777E-3</v>
      </c>
      <c r="P175">
        <v>310.39999999999998</v>
      </c>
      <c r="Q175" s="36">
        <f>'nm to eV'!$G$14/P175</f>
        <v>3.994321534212919</v>
      </c>
      <c r="R175">
        <v>5365.3500439033996</v>
      </c>
      <c r="S175">
        <f t="shared" si="8"/>
        <v>0.36339724314632926</v>
      </c>
    </row>
    <row r="176" spans="3:19">
      <c r="C176">
        <v>5.1739005838875602</v>
      </c>
      <c r="D176">
        <v>1.8810845469279601E-2</v>
      </c>
      <c r="F176" s="1">
        <f t="shared" si="9"/>
        <v>4.53086354786085E-2</v>
      </c>
      <c r="K176">
        <v>7.5516103967716797</v>
      </c>
      <c r="L176">
        <v>2.5476511107009299E-3</v>
      </c>
      <c r="M176">
        <f t="shared" si="7"/>
        <v>7.2481811312947548E-3</v>
      </c>
      <c r="P176">
        <v>311.10000000000002</v>
      </c>
      <c r="Q176" s="36">
        <f>'nm to eV'!$G$14/P176</f>
        <v>3.9853339897772093</v>
      </c>
      <c r="R176">
        <v>5128.6348509216004</v>
      </c>
      <c r="S176">
        <f t="shared" si="8"/>
        <v>0.34736443115148419</v>
      </c>
    </row>
    <row r="177" spans="3:19">
      <c r="C177">
        <v>5.1997110413258598</v>
      </c>
      <c r="D177">
        <v>1.91251262644467E-2</v>
      </c>
      <c r="F177" s="1">
        <f t="shared" si="9"/>
        <v>4.606562612049158E-2</v>
      </c>
      <c r="K177">
        <v>7.6127261030486801</v>
      </c>
      <c r="L177">
        <v>2.2621704023872398E-3</v>
      </c>
      <c r="M177">
        <f t="shared" si="7"/>
        <v>6.4359757729328506E-3</v>
      </c>
      <c r="P177">
        <v>311.8</v>
      </c>
      <c r="Q177" s="36">
        <f>'nm to eV'!$G$14/P177</f>
        <v>3.9763867999348617</v>
      </c>
      <c r="R177">
        <v>4898.4467744539998</v>
      </c>
      <c r="S177">
        <f t="shared" si="8"/>
        <v>0.33177370329421552</v>
      </c>
    </row>
    <row r="178" spans="3:19">
      <c r="C178">
        <v>5.2255214987641603</v>
      </c>
      <c r="D178">
        <v>2.001558851742E-2</v>
      </c>
      <c r="F178" s="1">
        <f t="shared" si="9"/>
        <v>4.8210432939159935E-2</v>
      </c>
      <c r="K178">
        <v>7.6738418093256797</v>
      </c>
      <c r="L178">
        <v>2.4714414811939302E-3</v>
      </c>
      <c r="M178">
        <f t="shared" si="7"/>
        <v>7.0313613335228281E-3</v>
      </c>
      <c r="P178">
        <v>312.5</v>
      </c>
      <c r="Q178" s="36">
        <f>'nm to eV'!$G$14/P178</f>
        <v>3.9674796935030079</v>
      </c>
      <c r="R178">
        <v>4674.9087117070003</v>
      </c>
      <c r="S178">
        <f t="shared" si="8"/>
        <v>0.31663338345006381</v>
      </c>
    </row>
    <row r="179" spans="3:19">
      <c r="C179">
        <v>5.2513319562024598</v>
      </c>
      <c r="D179">
        <v>2.1639372625783099E-2</v>
      </c>
      <c r="F179" s="1">
        <f t="shared" si="9"/>
        <v>5.2121551255555239E-2</v>
      </c>
      <c r="K179">
        <v>7.7349575156026704</v>
      </c>
      <c r="L179">
        <v>2.48281184515242E-3</v>
      </c>
      <c r="M179">
        <f t="shared" si="7"/>
        <v>7.0637105265319152E-3</v>
      </c>
      <c r="P179">
        <v>313.2</v>
      </c>
      <c r="Q179" s="36">
        <f>'nm to eV'!$G$14/P179</f>
        <v>3.9586124017231481</v>
      </c>
      <c r="R179">
        <v>4458.1139225234001</v>
      </c>
      <c r="S179">
        <f t="shared" si="8"/>
        <v>0.30194978814441736</v>
      </c>
    </row>
    <row r="180" spans="3:19">
      <c r="C180">
        <v>5.2771424136407603</v>
      </c>
      <c r="D180">
        <v>2.3734577926896799E-2</v>
      </c>
      <c r="F180" s="1">
        <f t="shared" si="9"/>
        <v>5.7168155534775035E-2</v>
      </c>
      <c r="K180">
        <v>7.79607322187967</v>
      </c>
      <c r="L180">
        <v>2.2962814942627998E-3</v>
      </c>
      <c r="M180">
        <f t="shared" si="7"/>
        <v>6.5330233519603704E-3</v>
      </c>
      <c r="P180">
        <v>313.89999999999998</v>
      </c>
      <c r="Q180" s="36">
        <f>'nm to eV'!$G$14/P180</f>
        <v>3.949784658234119</v>
      </c>
      <c r="R180">
        <v>4248.1277158216999</v>
      </c>
      <c r="S180">
        <f t="shared" si="8"/>
        <v>0.28772734077570156</v>
      </c>
    </row>
    <row r="181" spans="3:19">
      <c r="C181">
        <v>5.3029528710790501</v>
      </c>
      <c r="D181">
        <v>2.63535845532889E-2</v>
      </c>
      <c r="F181" s="1">
        <f t="shared" si="9"/>
        <v>6.3476410883799725E-2</v>
      </c>
      <c r="K181">
        <v>7.8571889281566696</v>
      </c>
      <c r="L181">
        <v>2.5055525730694399E-3</v>
      </c>
      <c r="M181">
        <f t="shared" si="7"/>
        <v>7.1284089125502039E-3</v>
      </c>
      <c r="P181">
        <v>314.60000000000002</v>
      </c>
      <c r="Q181" s="36">
        <f>'nm to eV'!$G$14/P181</f>
        <v>3.9409961990454221</v>
      </c>
      <c r="R181">
        <v>4044.9891601699001</v>
      </c>
      <c r="S181">
        <f t="shared" si="8"/>
        <v>0.27396868747320691</v>
      </c>
    </row>
    <row r="182" spans="3:19">
      <c r="C182">
        <v>5.3287633285173497</v>
      </c>
      <c r="D182">
        <v>2.9601152770014998E-2</v>
      </c>
      <c r="F182" s="1">
        <f t="shared" si="9"/>
        <v>7.1298647516590083E-2</v>
      </c>
      <c r="K182">
        <v>7.9044147011888901</v>
      </c>
      <c r="L182">
        <v>2.51433876340101E-3</v>
      </c>
      <c r="M182">
        <f t="shared" si="7"/>
        <v>7.1534060162390719E-3</v>
      </c>
      <c r="P182">
        <v>315.3</v>
      </c>
      <c r="Q182" s="36">
        <f>'nm to eV'!$G$14/P182</f>
        <v>3.9322467625109097</v>
      </c>
      <c r="R182">
        <v>3848.7128050725</v>
      </c>
      <c r="S182">
        <f t="shared" si="8"/>
        <v>0.26067481368052631</v>
      </c>
    </row>
    <row r="183" spans="3:19">
      <c r="C183">
        <v>5.3545737859556501</v>
      </c>
      <c r="D183">
        <v>3.3215381914436098E-2</v>
      </c>
      <c r="F183" s="1">
        <f t="shared" si="9"/>
        <v>8.0004039898244159E-2</v>
      </c>
      <c r="P183">
        <v>316</v>
      </c>
      <c r="Q183" s="36">
        <f>'nm to eV'!$G$14/P183</f>
        <v>3.9235360893028162</v>
      </c>
      <c r="R183">
        <v>3659.2904006777999</v>
      </c>
      <c r="S183">
        <f t="shared" si="8"/>
        <v>0.24784516063199866</v>
      </c>
    </row>
    <row r="184" spans="3:19">
      <c r="C184">
        <v>5.3803842433939497</v>
      </c>
      <c r="D184">
        <v>3.7824833576886201E-2</v>
      </c>
      <c r="F184" s="1">
        <f t="shared" si="9"/>
        <v>9.1106569312527627E-2</v>
      </c>
      <c r="P184">
        <v>316.7</v>
      </c>
      <c r="Q184" s="36">
        <f>'nm to eV'!$G$14/P184</f>
        <v>3.9148639223861381</v>
      </c>
      <c r="R184">
        <v>3476.6926047335</v>
      </c>
      <c r="S184">
        <f t="shared" si="8"/>
        <v>0.235477740965475</v>
      </c>
    </row>
    <row r="185" spans="3:19">
      <c r="C185">
        <v>5.4043510967295099</v>
      </c>
      <c r="D185">
        <v>4.2460475305600202E-2</v>
      </c>
      <c r="F185" s="1">
        <f t="shared" si="9"/>
        <v>0.10227218128030129</v>
      </c>
      <c r="P185">
        <v>317.39999999999998</v>
      </c>
      <c r="Q185" s="36">
        <f>'nm to eV'!$G$14/P185</f>
        <v>3.9062300069933524</v>
      </c>
      <c r="R185">
        <v>3300.8706667391998</v>
      </c>
      <c r="S185">
        <f t="shared" si="8"/>
        <v>0.22356925279062145</v>
      </c>
    </row>
    <row r="186" spans="3:19">
      <c r="C186">
        <v>5.4264743459623404</v>
      </c>
      <c r="D186">
        <v>4.7471507984097099E-2</v>
      </c>
      <c r="F186" s="1">
        <f t="shared" si="9"/>
        <v>0.11434197651476855</v>
      </c>
      <c r="P186">
        <v>318.10000000000002</v>
      </c>
      <c r="Q186" s="36">
        <f>'nm to eV'!$G$14/P186</f>
        <v>3.8976340905994649</v>
      </c>
      <c r="R186">
        <v>3131.7580803399001</v>
      </c>
      <c r="S186">
        <f t="shared" si="8"/>
        <v>0.21211519160617334</v>
      </c>
    </row>
    <row r="187" spans="3:19">
      <c r="C187">
        <v>5.4467539910924296</v>
      </c>
      <c r="D187">
        <v>5.2396986446131798E-2</v>
      </c>
      <c r="F187" s="1">
        <f t="shared" si="9"/>
        <v>0.12620570207450088</v>
      </c>
      <c r="P187">
        <v>318.8</v>
      </c>
      <c r="Q187" s="36">
        <f>'nm to eV'!$G$14/P187</f>
        <v>3.8890759228973959</v>
      </c>
      <c r="R187">
        <v>2969.2721960719</v>
      </c>
      <c r="S187">
        <f t="shared" si="8"/>
        <v>0.20110995953184124</v>
      </c>
    </row>
    <row r="188" spans="3:19">
      <c r="C188">
        <v>5.4651900321197804</v>
      </c>
      <c r="D188">
        <v>5.7603571619399302E-2</v>
      </c>
      <c r="F188" s="1">
        <f t="shared" si="9"/>
        <v>0.13874651370836197</v>
      </c>
      <c r="P188">
        <v>319.5</v>
      </c>
      <c r="Q188" s="36">
        <f>'nm to eV'!$G$14/P188</f>
        <v>3.8805552557736775</v>
      </c>
      <c r="R188">
        <v>2813.3157876064001</v>
      </c>
      <c r="S188">
        <f t="shared" si="8"/>
        <v>0.19054697139059895</v>
      </c>
    </row>
    <row r="189" spans="3:19">
      <c r="C189">
        <v>5.4817824690443997</v>
      </c>
      <c r="D189">
        <v>6.2260165401124397E-2</v>
      </c>
      <c r="F189" s="1">
        <f t="shared" si="9"/>
        <v>0.14996259171892773</v>
      </c>
      <c r="P189">
        <v>320.2</v>
      </c>
      <c r="Q189" s="36">
        <f>'nm to eV'!$G$14/P189</f>
        <v>3.8720718432844783</v>
      </c>
      <c r="R189">
        <v>2663.7785656230999</v>
      </c>
      <c r="S189">
        <f t="shared" si="8"/>
        <v>0.18041875724393025</v>
      </c>
    </row>
    <row r="190" spans="3:19">
      <c r="C190">
        <v>5.4965313018662902</v>
      </c>
      <c r="D190">
        <v>6.7210087925005393E-2</v>
      </c>
      <c r="F190" s="1">
        <f t="shared" si="9"/>
        <v>0.16188519432858423</v>
      </c>
      <c r="P190">
        <v>320.89999999999998</v>
      </c>
      <c r="Q190" s="36">
        <f>'nm to eV'!$G$14/P190</f>
        <v>3.8636254416319415</v>
      </c>
      <c r="R190">
        <v>2520.53863439</v>
      </c>
      <c r="S190">
        <f t="shared" si="8"/>
        <v>0.17071706104654499</v>
      </c>
    </row>
    <row r="191" spans="3:19">
      <c r="C191">
        <v>5.5112801346881701</v>
      </c>
      <c r="D191">
        <v>7.2068345216962801E-2</v>
      </c>
      <c r="F191" s="1">
        <f t="shared" si="9"/>
        <v>0.17358700800102517</v>
      </c>
      <c r="P191">
        <v>321.60000000000002</v>
      </c>
      <c r="Q191" s="36">
        <f>'nm to eV'!$G$14/P191</f>
        <v>3.8552158091408266</v>
      </c>
      <c r="R191">
        <v>2383.4638870121998</v>
      </c>
      <c r="S191">
        <f t="shared" si="8"/>
        <v>0.16143293514712234</v>
      </c>
    </row>
    <row r="192" spans="3:19">
      <c r="C192">
        <v>5.5260289675100598</v>
      </c>
      <c r="D192">
        <v>7.7476593900462506E-2</v>
      </c>
      <c r="F192" s="1">
        <f t="shared" si="9"/>
        <v>0.18661355529676119</v>
      </c>
      <c r="P192">
        <v>322.3</v>
      </c>
      <c r="Q192" s="36">
        <f>'nm to eV'!$G$14/P192</f>
        <v>3.8468427062354635</v>
      </c>
      <c r="R192">
        <v>2252.4133361498002</v>
      </c>
      <c r="S192">
        <f t="shared" si="8"/>
        <v>0.15255683041835111</v>
      </c>
    </row>
    <row r="193" spans="3:19">
      <c r="C193">
        <v>5.5407778003319397</v>
      </c>
      <c r="D193">
        <v>8.3343168743580803E-2</v>
      </c>
      <c r="F193" s="1">
        <f t="shared" si="9"/>
        <v>0.20074404727857648</v>
      </c>
      <c r="P193">
        <v>323</v>
      </c>
      <c r="Q193" s="36">
        <f>'nm to eV'!$G$14/P193</f>
        <v>3.8385058954169966</v>
      </c>
      <c r="R193">
        <v>2127.2383777778</v>
      </c>
      <c r="S193">
        <f t="shared" si="8"/>
        <v>0.14407868185187889</v>
      </c>
    </row>
    <row r="194" spans="3:19">
      <c r="C194">
        <v>5.5555266331538196</v>
      </c>
      <c r="D194">
        <v>8.9209743586699003E-2</v>
      </c>
      <c r="F194" s="1">
        <f t="shared" si="9"/>
        <v>0.21487453926039152</v>
      </c>
      <c r="P194">
        <v>323.7</v>
      </c>
      <c r="Q194" s="36">
        <f>'nm to eV'!$G$14/P194</f>
        <v>3.830205141240933</v>
      </c>
      <c r="R194">
        <v>2007.7839862850001</v>
      </c>
      <c r="S194">
        <f t="shared" si="8"/>
        <v>0.13598798950282487</v>
      </c>
    </row>
    <row r="195" spans="3:19">
      <c r="C195">
        <v>5.5684318618729698</v>
      </c>
      <c r="D195">
        <v>9.4465216883659095E-2</v>
      </c>
      <c r="F195" s="1">
        <f t="shared" si="9"/>
        <v>0.22753310499410093</v>
      </c>
      <c r="P195">
        <v>324.39999999999998</v>
      </c>
      <c r="Q195" s="36">
        <f>'nm to eV'!$G$14/P195</f>
        <v>3.8219402102949753</v>
      </c>
      <c r="R195">
        <v>1893.8898398617</v>
      </c>
      <c r="S195">
        <f t="shared" si="8"/>
        <v>0.12827389471272607</v>
      </c>
    </row>
    <row r="196" spans="3:19">
      <c r="C196">
        <v>5.5794934864893904</v>
      </c>
      <c r="D196">
        <v>9.9720690180619298E-2</v>
      </c>
      <c r="F196" s="1">
        <f t="shared" si="9"/>
        <v>0.24019167072781061</v>
      </c>
      <c r="P196">
        <v>325.10000000000002</v>
      </c>
      <c r="Q196" s="36">
        <f>'nm to eV'!$G$14/P196</f>
        <v>3.813710871177145</v>
      </c>
      <c r="R196">
        <v>1785.3913757323</v>
      </c>
      <c r="S196">
        <f t="shared" si="8"/>
        <v>0.12092525158085127</v>
      </c>
    </row>
    <row r="197" spans="3:19">
      <c r="C197">
        <v>5.5905551111058003</v>
      </c>
      <c r="D197">
        <v>0.10485394316834699</v>
      </c>
      <c r="F197" s="1">
        <f t="shared" si="9"/>
        <v>0.252555851211897</v>
      </c>
      <c r="P197">
        <v>325.8</v>
      </c>
      <c r="Q197" s="36">
        <f>'nm to eV'!$G$14/P197</f>
        <v>3.8055168944741862</v>
      </c>
      <c r="R197">
        <v>1682.1207753271001</v>
      </c>
      <c r="S197">
        <f t="shared" si="8"/>
        <v>0.11393069369026985</v>
      </c>
    </row>
    <row r="198" spans="3:19">
      <c r="C198">
        <v>5.6016167357222102</v>
      </c>
      <c r="D198">
        <v>0.110109416465307</v>
      </c>
      <c r="F198" s="1">
        <f t="shared" si="9"/>
        <v>0.26521441694560621</v>
      </c>
      <c r="P198">
        <v>326.5</v>
      </c>
      <c r="Q198" s="36">
        <f>'nm to eV'!$G$14/P198</f>
        <v>3.7973580527402446</v>
      </c>
      <c r="R198">
        <v>1583.9078799752999</v>
      </c>
      <c r="S198">
        <f t="shared" ref="S198:S261" si="10">R198/LARGE($R$5:$R$303,1)</f>
        <v>0.10727869612809444</v>
      </c>
    </row>
    <row r="199" spans="3:19">
      <c r="C199">
        <v>5.6126783603386299</v>
      </c>
      <c r="D199">
        <v>0.115609330380731</v>
      </c>
      <c r="F199" s="1">
        <f t="shared" si="9"/>
        <v>0.27846175317855948</v>
      </c>
      <c r="P199">
        <v>327.2</v>
      </c>
      <c r="Q199" s="36">
        <f>'nm to eV'!$G$14/P199</f>
        <v>3.7892341204758249</v>
      </c>
      <c r="R199">
        <v>1490.5810381306001</v>
      </c>
      <c r="S199">
        <f t="shared" si="10"/>
        <v>0.10095763286840007</v>
      </c>
    </row>
    <row r="200" spans="3:19">
      <c r="C200">
        <v>5.6237399849550398</v>
      </c>
      <c r="D200">
        <v>0.121475905223849</v>
      </c>
      <c r="F200" s="1">
        <f t="shared" ref="F200:F262" si="11">D200/LARGE($D$7:$D$1567,1)</f>
        <v>0.29259224516037408</v>
      </c>
      <c r="P200">
        <v>327.9</v>
      </c>
      <c r="Q200" s="36">
        <f>'nm to eV'!$G$14/P200</f>
        <v>3.7811448741070142</v>
      </c>
      <c r="R200">
        <v>1401.9678855177001</v>
      </c>
      <c r="S200">
        <f t="shared" si="10"/>
        <v>9.4955829611849563E-2</v>
      </c>
    </row>
    <row r="201" spans="3:19">
      <c r="C201">
        <v>5.6348016095714497</v>
      </c>
      <c r="D201">
        <v>0.127342480066967</v>
      </c>
      <c r="F201" s="1">
        <f t="shared" si="11"/>
        <v>0.30672273714218862</v>
      </c>
      <c r="P201">
        <v>328.6</v>
      </c>
      <c r="Q201" s="36">
        <f>'nm to eV'!$G$14/P201</f>
        <v>3.7730900919649719</v>
      </c>
      <c r="R201">
        <v>1317.8960599159</v>
      </c>
      <c r="S201">
        <f t="shared" si="10"/>
        <v>8.9261612198264687E-2</v>
      </c>
    </row>
    <row r="202" spans="3:19">
      <c r="C202">
        <v>5.6458632341878703</v>
      </c>
      <c r="D202">
        <v>0.13333127521931701</v>
      </c>
      <c r="F202" s="1">
        <f t="shared" si="11"/>
        <v>0.32114761437362527</v>
      </c>
      <c r="P202">
        <v>329.3</v>
      </c>
      <c r="Q202" s="36">
        <f>'nm to eV'!$G$14/P202</f>
        <v>3.7650695542656845</v>
      </c>
      <c r="R202">
        <v>1238.1938525735</v>
      </c>
      <c r="S202">
        <f t="shared" si="10"/>
        <v>8.3863350727176447E-2</v>
      </c>
    </row>
    <row r="203" spans="3:19">
      <c r="C203">
        <v>5.6569248588042802</v>
      </c>
      <c r="D203">
        <v>0.139808951608594</v>
      </c>
      <c r="F203" s="1">
        <f t="shared" si="11"/>
        <v>0.33675003260354758</v>
      </c>
      <c r="P203">
        <v>330</v>
      </c>
      <c r="Q203" s="36">
        <f>'nm to eV'!$G$14/P203</f>
        <v>3.7570830430899695</v>
      </c>
      <c r="R203">
        <v>1162.6907984802001</v>
      </c>
      <c r="S203">
        <f t="shared" si="10"/>
        <v>7.8749499537204143E-2</v>
      </c>
    </row>
    <row r="204" spans="3:19">
      <c r="C204">
        <v>5.6679864834206901</v>
      </c>
      <c r="D204">
        <v>0.14640884830710199</v>
      </c>
      <c r="F204" s="1">
        <f t="shared" si="11"/>
        <v>0.35264683608308955</v>
      </c>
      <c r="P204">
        <v>330.7</v>
      </c>
      <c r="Q204" s="36">
        <f>'nm to eV'!$G$14/P204</f>
        <v>3.7491303423637437</v>
      </c>
      <c r="R204">
        <v>1091.2182079168999</v>
      </c>
      <c r="S204">
        <f t="shared" si="10"/>
        <v>7.3908633208129779E-2</v>
      </c>
    </row>
    <row r="205" spans="3:19">
      <c r="C205">
        <v>5.6790481080371098</v>
      </c>
      <c r="D205">
        <v>0.15300874500560999</v>
      </c>
      <c r="F205" s="1">
        <f t="shared" si="11"/>
        <v>0.36854363956263153</v>
      </c>
      <c r="P205">
        <v>331.4</v>
      </c>
      <c r="Q205" s="36">
        <f>'nm to eV'!$G$14/P205</f>
        <v>3.7412112378385336</v>
      </c>
      <c r="R205">
        <v>1023.6096418538</v>
      </c>
      <c r="S205">
        <f t="shared" si="10"/>
        <v>6.9329478759796212E-2</v>
      </c>
    </row>
    <row r="206" spans="3:19">
      <c r="C206">
        <v>5.6901097326535197</v>
      </c>
      <c r="D206">
        <v>0.159486421394886</v>
      </c>
      <c r="F206" s="1">
        <f t="shared" si="11"/>
        <v>0.38414605779255157</v>
      </c>
      <c r="P206">
        <v>332.1</v>
      </c>
      <c r="Q206" s="36">
        <f>'nm to eV'!$G$14/P206</f>
        <v>3.7333255170722368</v>
      </c>
      <c r="R206">
        <v>959.70133388210002</v>
      </c>
      <c r="S206">
        <f t="shared" si="10"/>
        <v>6.5000944229704982E-2</v>
      </c>
    </row>
    <row r="207" spans="3:19">
      <c r="C207">
        <v>5.6993277531672</v>
      </c>
      <c r="D207">
        <v>0.16584187747493101</v>
      </c>
      <c r="F207" s="1">
        <f t="shared" si="11"/>
        <v>0.39945409077285188</v>
      </c>
      <c r="P207">
        <v>332.8</v>
      </c>
      <c r="Q207" s="36">
        <f>'nm to eV'!$G$14/P207</f>
        <v>3.7254729694101258</v>
      </c>
      <c r="R207">
        <v>899.33256145029998</v>
      </c>
      <c r="S207">
        <f t="shared" si="10"/>
        <v>6.0912143816995272E-2</v>
      </c>
    </row>
    <row r="208" spans="3:19">
      <c r="C208">
        <v>5.7085457736808802</v>
      </c>
      <c r="D208">
        <v>0.17219733355497599</v>
      </c>
      <c r="F208" s="1">
        <f t="shared" si="11"/>
        <v>0.41476212375315213</v>
      </c>
      <c r="P208">
        <v>333.5</v>
      </c>
      <c r="Q208" s="36">
        <f>'nm to eV'!$G$14/P208</f>
        <v>3.7176533859660865</v>
      </c>
      <c r="R208">
        <v>842.34596922679998</v>
      </c>
      <c r="S208">
        <f t="shared" si="10"/>
        <v>5.7052419783918409E-2</v>
      </c>
    </row>
    <row r="209" spans="3:19">
      <c r="C209">
        <v>5.7196073982972901</v>
      </c>
      <c r="D209">
        <v>0.178186128707326</v>
      </c>
      <c r="F209" s="1">
        <f t="shared" si="11"/>
        <v>0.42918700098458878</v>
      </c>
      <c r="P209">
        <v>334.2</v>
      </c>
      <c r="Q209" s="36">
        <f>'nm to eV'!$G$14/P209</f>
        <v>3.7098665596040994</v>
      </c>
      <c r="R209">
        <v>788.58784743479998</v>
      </c>
      <c r="S209">
        <f t="shared" si="10"/>
        <v>5.3411361307568767E-2</v>
      </c>
    </row>
    <row r="210" spans="3:19">
      <c r="C210">
        <v>5.7288254188109704</v>
      </c>
      <c r="D210">
        <v>0.18380826293198099</v>
      </c>
      <c r="F210" s="1">
        <f t="shared" si="11"/>
        <v>0.44272872246716166</v>
      </c>
      <c r="P210">
        <v>334.9</v>
      </c>
      <c r="Q210" s="36">
        <f>'nm to eV'!$G$14/P210</f>
        <v>3.7021122849199464</v>
      </c>
      <c r="R210">
        <v>737.90836801060004</v>
      </c>
      <c r="S210">
        <f t="shared" si="10"/>
        <v>4.9978820474977204E-2</v>
      </c>
    </row>
    <row r="211" spans="3:19">
      <c r="C211">
        <v>5.73804343932464</v>
      </c>
      <c r="D211">
        <v>0.190163719012026</v>
      </c>
      <c r="F211" s="1">
        <f t="shared" si="11"/>
        <v>0.45803675544746203</v>
      </c>
      <c r="P211">
        <v>335.6</v>
      </c>
      <c r="Q211" s="36">
        <f>'nm to eV'!$G$14/P211</f>
        <v>3.6943903582231519</v>
      </c>
      <c r="R211">
        <v>690.16178141260002</v>
      </c>
      <c r="S211">
        <f t="shared" si="10"/>
        <v>4.6744925613061074E-2</v>
      </c>
    </row>
    <row r="212" spans="3:19">
      <c r="C212">
        <v>5.7472614598383203</v>
      </c>
      <c r="D212">
        <v>0.19609140400976</v>
      </c>
      <c r="F212" s="1">
        <f t="shared" si="11"/>
        <v>0.47231444005408757</v>
      </c>
      <c r="P212">
        <v>336.3</v>
      </c>
      <c r="Q212" s="36">
        <f>'nm to eV'!$G$14/P212</f>
        <v>3.686700577519149</v>
      </c>
      <c r="R212">
        <v>645.20657686909999</v>
      </c>
      <c r="S212">
        <f t="shared" si="10"/>
        <v>4.3700092142270032E-2</v>
      </c>
    </row>
    <row r="213" spans="3:19">
      <c r="C213">
        <v>5.7546358762492602</v>
      </c>
      <c r="D213">
        <v>0.20122465699748801</v>
      </c>
      <c r="F213" s="1">
        <f t="shared" si="11"/>
        <v>0.48467862053817479</v>
      </c>
      <c r="P213">
        <v>337</v>
      </c>
      <c r="Q213" s="36">
        <f>'nm to eV'!$G$14/P213</f>
        <v>3.6790427424916614</v>
      </c>
      <c r="R213">
        <v>602.90560880160001</v>
      </c>
      <c r="S213">
        <f t="shared" si="10"/>
        <v>4.0835031139285237E-2</v>
      </c>
    </row>
    <row r="214" spans="3:19">
      <c r="C214">
        <v>5.7638538967629396</v>
      </c>
      <c r="D214">
        <v>0.20910786694292899</v>
      </c>
      <c r="F214" s="1">
        <f t="shared" si="11"/>
        <v>0.50366646913874091</v>
      </c>
      <c r="P214">
        <v>337.7</v>
      </c>
      <c r="Q214" s="36">
        <f>'nm to eV'!$G$14/P214</f>
        <v>3.6714166544853124</v>
      </c>
      <c r="R214">
        <v>563.12619208429999</v>
      </c>
      <c r="S214">
        <f t="shared" si="10"/>
        <v>3.8140755788982274E-2</v>
      </c>
    </row>
    <row r="215" spans="3:19">
      <c r="C215">
        <v>5.7822899377903001</v>
      </c>
      <c r="D215">
        <v>0.22071879631993299</v>
      </c>
      <c r="F215" s="1">
        <f t="shared" si="11"/>
        <v>0.531633067852748</v>
      </c>
      <c r="P215">
        <v>338.4</v>
      </c>
      <c r="Q215" s="36">
        <f>'nm to eV'!$G$14/P215</f>
        <v>3.6638221164884457</v>
      </c>
      <c r="R215">
        <v>525.74016872480001</v>
      </c>
      <c r="S215">
        <f t="shared" si="10"/>
        <v>3.5608585900740931E-2</v>
      </c>
    </row>
    <row r="216" spans="3:19">
      <c r="C216">
        <v>5.79335156240671</v>
      </c>
      <c r="D216">
        <v>0.22695203209074699</v>
      </c>
      <c r="F216" s="1">
        <f t="shared" si="11"/>
        <v>0.5466467155834287</v>
      </c>
      <c r="P216">
        <v>339.1</v>
      </c>
      <c r="Q216" s="36">
        <f>'nm to eV'!$G$14/P216</f>
        <v>3.6562589331161601</v>
      </c>
      <c r="R216">
        <v>490.62394845559999</v>
      </c>
      <c r="S216">
        <f t="shared" si="10"/>
        <v>3.3230150657723209E-2</v>
      </c>
    </row>
    <row r="217" spans="3:19">
      <c r="C217">
        <v>5.8025695829203903</v>
      </c>
      <c r="D217">
        <v>0.23220750538770701</v>
      </c>
      <c r="F217" s="1">
        <f t="shared" si="11"/>
        <v>0.55930528131713797</v>
      </c>
      <c r="P217">
        <v>339.8</v>
      </c>
      <c r="Q217" s="36">
        <f>'nm to eV'!$G$14/P217</f>
        <v>3.6487269105935547</v>
      </c>
      <c r="R217">
        <v>457.6585256299</v>
      </c>
      <c r="S217">
        <f t="shared" si="10"/>
        <v>3.0997389761232456E-2</v>
      </c>
    </row>
    <row r="218" spans="3:19">
      <c r="C218">
        <v>5.8099439993313302</v>
      </c>
      <c r="D218">
        <v>0.237157427911588</v>
      </c>
      <c r="F218" s="1">
        <f t="shared" si="11"/>
        <v>0.57122788392679436</v>
      </c>
      <c r="P218">
        <v>340.5</v>
      </c>
      <c r="Q218" s="36">
        <f>'nm to eV'!$G$14/P218</f>
        <v>3.6412258567391773</v>
      </c>
      <c r="R218">
        <v>426.7294747071</v>
      </c>
      <c r="S218">
        <f t="shared" si="10"/>
        <v>2.8902553124944514E-2</v>
      </c>
    </row>
    <row r="219" spans="3:19">
      <c r="C219">
        <v>5.8173184157422702</v>
      </c>
      <c r="D219">
        <v>0.241924019971621</v>
      </c>
      <c r="F219" s="1">
        <f t="shared" si="11"/>
        <v>0.58270890866201785</v>
      </c>
      <c r="P219">
        <v>341.2</v>
      </c>
      <c r="Q219" s="36">
        <f>'nm to eV'!$G$14/P219</f>
        <v>3.633755580948681</v>
      </c>
      <c r="R219">
        <v>397.72692650499999</v>
      </c>
      <c r="S219">
        <f t="shared" si="10"/>
        <v>2.6938199266460006E-2</v>
      </c>
    </row>
    <row r="220" spans="3:19">
      <c r="C220">
        <v>5.8265364362559504</v>
      </c>
      <c r="D220">
        <v>0.247607264350892</v>
      </c>
      <c r="F220" s="1">
        <f t="shared" si="11"/>
        <v>0.59639782276940179</v>
      </c>
      <c r="P220">
        <v>341.9</v>
      </c>
      <c r="Q220" s="36">
        <f>'nm to eV'!$G$14/P220</f>
        <v>3.6263158941786782</v>
      </c>
      <c r="R220">
        <v>370.54552728260001</v>
      </c>
      <c r="S220">
        <f t="shared" si="10"/>
        <v>2.5097192535966473E-2</v>
      </c>
    </row>
    <row r="221" spans="3:19">
      <c r="C221">
        <v>5.8357544567696298</v>
      </c>
      <c r="D221">
        <v>0.25329050873016301</v>
      </c>
      <c r="F221" s="1">
        <f t="shared" si="11"/>
        <v>0.61008673687678572</v>
      </c>
      <c r="P221">
        <v>342.6</v>
      </c>
      <c r="Q221" s="36">
        <f>'nm to eV'!$G$14/P221</f>
        <v>3.6189066089307933</v>
      </c>
      <c r="R221">
        <v>345.0843826007</v>
      </c>
      <c r="S221">
        <f t="shared" si="10"/>
        <v>2.3372699313895001E-2</v>
      </c>
    </row>
    <row r="222" spans="3:19">
      <c r="C222">
        <v>5.8431288731805697</v>
      </c>
      <c r="D222">
        <v>0.258057100790197</v>
      </c>
      <c r="F222" s="1">
        <f t="shared" si="11"/>
        <v>0.62156776161201155</v>
      </c>
      <c r="P222">
        <v>343.3</v>
      </c>
      <c r="Q222" s="36">
        <f>'nm to eV'!$G$14/P222</f>
        <v>3.6115275392359156</v>
      </c>
      <c r="R222">
        <v>321.24698779459999</v>
      </c>
      <c r="S222">
        <f t="shared" si="10"/>
        <v>2.1758183301809186E-2</v>
      </c>
    </row>
    <row r="223" spans="3:19">
      <c r="C223">
        <v>5.85234689369425</v>
      </c>
      <c r="D223">
        <v>0.26374034516946798</v>
      </c>
      <c r="F223" s="1">
        <f t="shared" si="11"/>
        <v>0.63525667571939537</v>
      </c>
      <c r="P223">
        <v>344</v>
      </c>
      <c r="Q223" s="36">
        <f>'nm to eV'!$G$14/P223</f>
        <v>3.6041785006386333</v>
      </c>
      <c r="R223">
        <v>298.94114677340002</v>
      </c>
      <c r="S223">
        <f t="shared" si="10"/>
        <v>2.0247400022650165E-2</v>
      </c>
    </row>
    <row r="224" spans="3:19">
      <c r="C224">
        <v>5.8634085183106599</v>
      </c>
      <c r="D224">
        <v>0.27009580124951199</v>
      </c>
      <c r="F224" s="1">
        <f t="shared" si="11"/>
        <v>0.65056470869969329</v>
      </c>
      <c r="P224">
        <v>344.7</v>
      </c>
      <c r="Q224" s="36">
        <f>'nm to eV'!$G$14/P224</f>
        <v>3.596859310181868</v>
      </c>
      <c r="R224">
        <v>278.07888074980002</v>
      </c>
      <c r="S224">
        <f t="shared" si="10"/>
        <v>1.8834390638970508E-2</v>
      </c>
    </row>
    <row r="225" spans="3:19">
      <c r="C225">
        <v>5.8744701429270796</v>
      </c>
      <c r="D225">
        <v>0.27620681671109398</v>
      </c>
      <c r="F225" s="1">
        <f t="shared" si="11"/>
        <v>0.665283971180752</v>
      </c>
      <c r="P225">
        <v>345.4</v>
      </c>
      <c r="Q225" s="36">
        <f>'nm to eV'!$G$14/P225</f>
        <v>3.5895697863916909</v>
      </c>
      <c r="R225">
        <v>258.5763283906</v>
      </c>
      <c r="S225">
        <f t="shared" si="10"/>
        <v>1.7513475190088782E-2</v>
      </c>
    </row>
    <row r="226" spans="3:19">
      <c r="C226">
        <v>5.8855317675434904</v>
      </c>
      <c r="D226">
        <v>0.28231783217267498</v>
      </c>
      <c r="F226" s="1">
        <f t="shared" si="11"/>
        <v>0.68000323366180815</v>
      </c>
      <c r="P226">
        <v>346.1</v>
      </c>
      <c r="Q226" s="36">
        <f>'nm to eV'!$G$14/P226</f>
        <v>3.5823097492623224</v>
      </c>
      <c r="R226">
        <v>240.3536387659</v>
      </c>
      <c r="S226">
        <f t="shared" si="10"/>
        <v>1.62792453414973E-2</v>
      </c>
    </row>
    <row r="227" spans="3:19">
      <c r="C227">
        <v>5.8965933921599003</v>
      </c>
      <c r="D227">
        <v>0.28818440701579401</v>
      </c>
      <c r="F227" s="1">
        <f t="shared" si="11"/>
        <v>0.69413372564362519</v>
      </c>
      <c r="P227">
        <v>346.8</v>
      </c>
      <c r="Q227" s="36">
        <f>'nm to eV'!$G$14/P227</f>
        <v>3.5750790202413203</v>
      </c>
      <c r="R227">
        <v>223.33485837110001</v>
      </c>
      <c r="S227">
        <f t="shared" si="10"/>
        <v>1.5126556732818246E-2</v>
      </c>
    </row>
    <row r="228" spans="3:19">
      <c r="C228">
        <v>5.90765501677632</v>
      </c>
      <c r="D228">
        <v>0.29356210062198501</v>
      </c>
      <c r="F228" s="1">
        <f t="shared" si="11"/>
        <v>0.70708667662695401</v>
      </c>
      <c r="P228">
        <v>347.5</v>
      </c>
      <c r="Q228" s="36">
        <f>'nm to eV'!$G$14/P228</f>
        <v>3.5678774222149352</v>
      </c>
      <c r="R228">
        <v>207.4478133909</v>
      </c>
      <c r="S228">
        <f t="shared" si="10"/>
        <v>1.405052100349867E-2</v>
      </c>
    </row>
    <row r="229" spans="3:19">
      <c r="C229">
        <v>5.9187166413927299</v>
      </c>
      <c r="D229">
        <v>0.298695353609714</v>
      </c>
      <c r="F229" s="1">
        <f t="shared" si="11"/>
        <v>0.71945085711104362</v>
      </c>
      <c r="P229">
        <v>348.2</v>
      </c>
      <c r="Q229" s="36">
        <f>'nm to eV'!$G$14/P229</f>
        <v>3.560704779493653</v>
      </c>
      <c r="R229">
        <v>192.6239882751</v>
      </c>
      <c r="S229">
        <f t="shared" si="10"/>
        <v>1.3046497568702247E-2</v>
      </c>
    </row>
    <row r="230" spans="3:19">
      <c r="C230">
        <v>5.9297782660091398</v>
      </c>
      <c r="D230">
        <v>0.30370638628821101</v>
      </c>
      <c r="F230" s="1">
        <f t="shared" si="11"/>
        <v>0.73152065234551111</v>
      </c>
      <c r="P230">
        <v>348.9</v>
      </c>
      <c r="Q230" s="36">
        <f>'nm to eV'!$G$14/P230</f>
        <v>3.5535609177979075</v>
      </c>
      <c r="R230">
        <v>178.7984016007</v>
      </c>
      <c r="S230">
        <f t="shared" si="10"/>
        <v>1.2110085211401065E-2</v>
      </c>
    </row>
    <row r="231" spans="3:19">
      <c r="C231">
        <v>5.9426834947282901</v>
      </c>
      <c r="D231">
        <v>0.30911463497170999</v>
      </c>
      <c r="F231" s="1">
        <f t="shared" si="11"/>
        <v>0.74454719964124538</v>
      </c>
      <c r="P231">
        <v>349.6</v>
      </c>
      <c r="Q231" s="36">
        <f>'nm to eV'!$G$14/P231</f>
        <v>3.5464456642439641</v>
      </c>
      <c r="R231">
        <v>165.90948010419999</v>
      </c>
      <c r="S231">
        <f t="shared" si="10"/>
        <v>1.1237113550534365E-2</v>
      </c>
    </row>
    <row r="232" spans="3:19">
      <c r="C232">
        <v>5.9574323275501797</v>
      </c>
      <c r="D232">
        <v>0.31397289226366798</v>
      </c>
      <c r="F232" s="1">
        <f t="shared" si="11"/>
        <v>0.75624901331368777</v>
      </c>
      <c r="P232">
        <v>350.3</v>
      </c>
      <c r="Q232" s="36">
        <f>'nm to eV'!$G$14/P232</f>
        <v>3.5393588473299737</v>
      </c>
      <c r="R232">
        <v>153.89893168250001</v>
      </c>
      <c r="S232">
        <f t="shared" si="10"/>
        <v>1.0423634439310164E-2</v>
      </c>
    </row>
    <row r="233" spans="3:19">
      <c r="C233">
        <v>5.9740247644747999</v>
      </c>
      <c r="D233">
        <v>0.31939947399355201</v>
      </c>
      <c r="F233" s="1">
        <f t="shared" si="11"/>
        <v>0.76931971839686597</v>
      </c>
      <c r="P233">
        <v>351</v>
      </c>
      <c r="Q233" s="36">
        <f>'nm to eV'!$G$14/P233</f>
        <v>3.5323002969221933</v>
      </c>
      <c r="R233">
        <v>142.71161807620001</v>
      </c>
      <c r="S233">
        <f t="shared" si="10"/>
        <v>9.665913341995673E-3</v>
      </c>
    </row>
    <row r="234" spans="3:19">
      <c r="C234">
        <v>5.9961480137076197</v>
      </c>
      <c r="D234">
        <v>0.324553679034292</v>
      </c>
      <c r="F234" s="1">
        <f t="shared" si="11"/>
        <v>0.78173436492374737</v>
      </c>
      <c r="P234">
        <v>351.7</v>
      </c>
      <c r="Q234" s="36">
        <f>'nm to eV'!$G$14/P234</f>
        <v>3.5252698442413704</v>
      </c>
      <c r="R234">
        <v>132.29542787770001</v>
      </c>
      <c r="S234">
        <f t="shared" si="10"/>
        <v>8.9604207327065866E-3</v>
      </c>
    </row>
    <row r="235" spans="3:19">
      <c r="C235">
        <v>6.0219584711459202</v>
      </c>
      <c r="D235">
        <v>0.32874408963651902</v>
      </c>
      <c r="F235" s="1">
        <f t="shared" si="11"/>
        <v>0.79182757348218602</v>
      </c>
      <c r="P235">
        <v>352.4</v>
      </c>
      <c r="Q235" s="36">
        <f>'nm to eV'!$G$14/P235</f>
        <v>3.5182673218492906</v>
      </c>
      <c r="R235">
        <v>122.6011504275</v>
      </c>
      <c r="S235">
        <f t="shared" si="10"/>
        <v>8.3038235543544826E-3</v>
      </c>
    </row>
    <row r="236" spans="3:19">
      <c r="C236">
        <v>6.0477689285842198</v>
      </c>
      <c r="D236">
        <v>0.33000121281718697</v>
      </c>
      <c r="F236" s="1">
        <f t="shared" si="11"/>
        <v>0.79485553604971726</v>
      </c>
      <c r="P236">
        <v>353.1</v>
      </c>
      <c r="Q236" s="36">
        <f>'nm to eV'!$G$14/P236</f>
        <v>3.511292563635485</v>
      </c>
      <c r="R236">
        <v>113.58235110139999</v>
      </c>
      <c r="S236">
        <f t="shared" si="10"/>
        <v>7.6929767718004159E-3</v>
      </c>
    </row>
    <row r="237" spans="3:19">
      <c r="C237">
        <v>6.0735793860225096</v>
      </c>
      <c r="D237">
        <v>0.32932027109432499</v>
      </c>
      <c r="F237" s="1">
        <f t="shared" si="11"/>
        <v>0.79321538965897076</v>
      </c>
      <c r="P237">
        <v>353.8</v>
      </c>
      <c r="Q237" s="36">
        <f>'nm to eV'!$G$14/P237</f>
        <v>3.5043454048040981</v>
      </c>
      <c r="R237">
        <v>105.1952484222</v>
      </c>
      <c r="S237">
        <f t="shared" si="10"/>
        <v>7.1249150485826144E-3</v>
      </c>
    </row>
    <row r="238" spans="3:19">
      <c r="C238">
        <v>6.09938984346081</v>
      </c>
      <c r="D238">
        <v>0.32596794261254303</v>
      </c>
      <c r="F238" s="1">
        <f t="shared" si="11"/>
        <v>0.78514082281221897</v>
      </c>
      <c r="P238">
        <v>354.5</v>
      </c>
      <c r="Q238" s="36">
        <f>'nm to eV'!$G$14/P238</f>
        <v>3.4974256818609026</v>
      </c>
      <c r="R238">
        <v>97.398593377200001</v>
      </c>
      <c r="S238">
        <f t="shared" si="10"/>
        <v>6.5968445730438651E-3</v>
      </c>
    </row>
    <row r="239" spans="3:19">
      <c r="C239">
        <v>6.1215130926936396</v>
      </c>
      <c r="D239">
        <v>0.321379443003105</v>
      </c>
      <c r="F239" s="1">
        <f t="shared" si="11"/>
        <v>0.77408875944072997</v>
      </c>
      <c r="P239">
        <v>355.2</v>
      </c>
      <c r="Q239" s="36">
        <f>'nm to eV'!$G$14/P239</f>
        <v>3.4905332326004785</v>
      </c>
      <c r="R239">
        <v>90.153551262999997</v>
      </c>
      <c r="S239">
        <f t="shared" si="10"/>
        <v>6.1061350556339076E-3</v>
      </c>
    </row>
    <row r="240" spans="3:19">
      <c r="C240">
        <v>6.1399491337210002</v>
      </c>
      <c r="D240">
        <v>0.31661285094307101</v>
      </c>
      <c r="F240" s="1">
        <f t="shared" si="11"/>
        <v>0.76260773470550414</v>
      </c>
      <c r="P240">
        <v>355.9</v>
      </c>
      <c r="Q240" s="36">
        <f>'nm to eV'!$G$14/P240</f>
        <v>3.4836678960935377</v>
      </c>
      <c r="R240">
        <v>83.423586334399999</v>
      </c>
      <c r="S240">
        <f t="shared" si="10"/>
        <v>5.6503119161346134E-3</v>
      </c>
    </row>
    <row r="241" spans="3:19">
      <c r="C241">
        <v>6.1565415706456204</v>
      </c>
      <c r="D241">
        <v>0.31149793100172701</v>
      </c>
      <c r="F241" s="1">
        <f t="shared" si="11"/>
        <v>0.75028771200885835</v>
      </c>
      <c r="P241">
        <v>356.6</v>
      </c>
      <c r="Q241" s="36">
        <f>'nm to eV'!$G$14/P241</f>
        <v>3.4768295126743967</v>
      </c>
      <c r="R241">
        <v>77.174349483900002</v>
      </c>
      <c r="S241">
        <f t="shared" si="10"/>
        <v>5.2270486761488806E-3</v>
      </c>
    </row>
    <row r="242" spans="3:19">
      <c r="C242">
        <v>6.1712904034675002</v>
      </c>
      <c r="D242">
        <v>0.30627301278207503</v>
      </c>
      <c r="F242" s="1">
        <f t="shared" si="11"/>
        <v>0.73770274258755475</v>
      </c>
      <c r="P242">
        <v>357.3</v>
      </c>
      <c r="Q242" s="36">
        <f>'nm to eV'!$G$14/P242</f>
        <v>3.4700179239286029</v>
      </c>
      <c r="R242">
        <v>71.373569141399997</v>
      </c>
      <c r="S242">
        <f t="shared" si="10"/>
        <v>4.8341595696949199E-3</v>
      </c>
    </row>
    <row r="243" spans="3:19">
      <c r="C243">
        <v>6.1860392362893801</v>
      </c>
      <c r="D243">
        <v>0.30104809456242299</v>
      </c>
      <c r="F243" s="1">
        <f t="shared" si="11"/>
        <v>0.72511777316625092</v>
      </c>
      <c r="P243">
        <v>358</v>
      </c>
      <c r="Q243" s="36">
        <f>'nm to eV'!$G$14/P243</f>
        <v>3.4632329726806983</v>
      </c>
      <c r="R243">
        <v>65.990945541100004</v>
      </c>
      <c r="S243">
        <f t="shared" si="10"/>
        <v>4.4695923818623192E-3</v>
      </c>
    </row>
    <row r="244" spans="3:19">
      <c r="C244">
        <v>6.1989444650085304</v>
      </c>
      <c r="D244">
        <v>0.29576206618815498</v>
      </c>
      <c r="F244" s="1">
        <f t="shared" si="11"/>
        <v>0.71238561112013621</v>
      </c>
      <c r="P244">
        <v>358.7</v>
      </c>
      <c r="Q244" s="36">
        <f>'nm to eV'!$G$14/P244</f>
        <v>3.4564745029821298</v>
      </c>
      <c r="R244">
        <v>60.998048470999997</v>
      </c>
      <c r="S244">
        <f t="shared" si="10"/>
        <v>4.1314215233459357E-3</v>
      </c>
    </row>
    <row r="245" spans="3:19">
      <c r="C245">
        <v>6.21000608962495</v>
      </c>
      <c r="D245">
        <v>0.29099547412812099</v>
      </c>
      <c r="F245" s="1">
        <f t="shared" si="11"/>
        <v>0.70090458638491038</v>
      </c>
      <c r="P245">
        <v>359.4</v>
      </c>
      <c r="Q245" s="36">
        <f>'nm to eV'!$G$14/P245</f>
        <v>3.4497423600993042</v>
      </c>
      <c r="R245">
        <v>56.368218587800001</v>
      </c>
      <c r="S245">
        <f t="shared" si="10"/>
        <v>3.8178413464657443E-3</v>
      </c>
    </row>
    <row r="246" spans="3:19">
      <c r="C246">
        <v>6.22106771424136</v>
      </c>
      <c r="D246">
        <v>0.28647332268655101</v>
      </c>
      <c r="F246" s="1">
        <f t="shared" si="11"/>
        <v>0.69001233214892876</v>
      </c>
      <c r="P246">
        <v>360.1</v>
      </c>
      <c r="Q246" s="36">
        <f>'nm to eV'!$G$14/P246</f>
        <v>3.4430363905017769</v>
      </c>
      <c r="R246">
        <v>52.076472353600003</v>
      </c>
      <c r="S246">
        <f t="shared" si="10"/>
        <v>3.5271597064925816E-3</v>
      </c>
    </row>
    <row r="247" spans="3:19">
      <c r="C247">
        <v>6.2339729429605102</v>
      </c>
      <c r="D247">
        <v>0.28097340877112698</v>
      </c>
      <c r="F247" s="1">
        <f t="shared" si="11"/>
        <v>0.67676499591597539</v>
      </c>
      <c r="P247">
        <v>360.8</v>
      </c>
      <c r="Q247" s="36">
        <f>'nm to eV'!$G$14/P247</f>
        <v>3.4363564418505819</v>
      </c>
      <c r="R247">
        <v>48.099410622800001</v>
      </c>
      <c r="S247">
        <f t="shared" si="10"/>
        <v>3.2577917702033702E-3</v>
      </c>
    </row>
    <row r="248" spans="3:19">
      <c r="C248">
        <v>6.2468781716796604</v>
      </c>
      <c r="D248">
        <v>0.27535127454647201</v>
      </c>
      <c r="F248" s="1">
        <f t="shared" si="11"/>
        <v>0.66322327443340257</v>
      </c>
      <c r="P248">
        <v>361.5</v>
      </c>
      <c r="Q248" s="36">
        <f>'nm to eV'!$G$14/P248</f>
        <v>3.4297023629866943</v>
      </c>
      <c r="R248">
        <v>44.4151308884</v>
      </c>
      <c r="S248">
        <f t="shared" si="10"/>
        <v>3.0082540722889193E-3</v>
      </c>
    </row>
    <row r="249" spans="3:19">
      <c r="C249">
        <v>6.2579397962960703</v>
      </c>
      <c r="D249">
        <v>0.27058468248643902</v>
      </c>
      <c r="F249" s="1">
        <f t="shared" si="11"/>
        <v>0.65174224969817918</v>
      </c>
      <c r="P249">
        <v>362.2</v>
      </c>
      <c r="Q249" s="36">
        <f>'nm to eV'!$G$14/P249</f>
        <v>3.4230740039196301</v>
      </c>
      <c r="R249">
        <v>41.003143176099996</v>
      </c>
      <c r="S249">
        <f t="shared" si="10"/>
        <v>2.7771588188286412E-3</v>
      </c>
    </row>
    <row r="250" spans="3:19">
      <c r="C250">
        <v>6.2690014209124802</v>
      </c>
      <c r="D250">
        <v>0.26569587011717399</v>
      </c>
      <c r="F250" s="1">
        <f t="shared" si="11"/>
        <v>0.63996683971333357</v>
      </c>
      <c r="P250">
        <v>362.9</v>
      </c>
      <c r="Q250" s="36">
        <f>'nm to eV'!$G$14/P250</f>
        <v>3.4164712158161752</v>
      </c>
      <c r="R250">
        <v>37.844289555499998</v>
      </c>
      <c r="S250">
        <f t="shared" si="10"/>
        <v>2.5632084357528509E-3</v>
      </c>
    </row>
    <row r="251" spans="3:19">
      <c r="C251">
        <v>6.2819066496316296</v>
      </c>
      <c r="D251">
        <v>0.26044039682021303</v>
      </c>
      <c r="F251" s="1">
        <f t="shared" si="11"/>
        <v>0.62730827397962208</v>
      </c>
      <c r="P251">
        <v>363.6</v>
      </c>
      <c r="Q251" s="36">
        <f>'nm to eV'!$G$14/P251</f>
        <v>3.409893850989246</v>
      </c>
      <c r="R251">
        <v>34.920667225700001</v>
      </c>
      <c r="S251">
        <f t="shared" si="10"/>
        <v>2.3651903594005719E-3</v>
      </c>
    </row>
    <row r="252" spans="3:19">
      <c r="C252">
        <v>6.2966554824535201</v>
      </c>
      <c r="D252">
        <v>0.25457382197709499</v>
      </c>
      <c r="F252" s="1">
        <f t="shared" si="11"/>
        <v>0.61317778199780748</v>
      </c>
      <c r="P252">
        <v>364.3</v>
      </c>
      <c r="Q252" s="36">
        <f>'nm to eV'!$G$14/P252</f>
        <v>3.4033417628868787</v>
      </c>
      <c r="R252">
        <v>32.215555117500003</v>
      </c>
      <c r="S252">
        <f t="shared" si="10"/>
        <v>2.1819720652580224E-3</v>
      </c>
    </row>
    <row r="253" spans="3:19">
      <c r="C253">
        <v>6.3114043152754</v>
      </c>
      <c r="D253">
        <v>0.24879891236590099</v>
      </c>
      <c r="F253" s="1">
        <f t="shared" si="11"/>
        <v>0.59926807895320944</v>
      </c>
      <c r="P253">
        <v>365</v>
      </c>
      <c r="Q253" s="36">
        <f>'nm to eV'!$G$14/P253</f>
        <v>3.3968148060813421</v>
      </c>
      <c r="R253">
        <v>29.7133439425</v>
      </c>
      <c r="S253">
        <f t="shared" si="10"/>
        <v>2.0124963301569798E-3</v>
      </c>
    </row>
    <row r="254" spans="3:19">
      <c r="C254">
        <v>6.3279967522000202</v>
      </c>
      <c r="D254">
        <v>0.24320733321855301</v>
      </c>
      <c r="F254" s="1">
        <f t="shared" si="11"/>
        <v>0.58579995378303962</v>
      </c>
      <c r="P254">
        <v>365.7</v>
      </c>
      <c r="Q254" s="36">
        <f>'nm to eV'!$G$14/P254</f>
        <v>3.390312836258381</v>
      </c>
      <c r="R254">
        <v>27.399469613299999</v>
      </c>
      <c r="S254">
        <f t="shared" si="10"/>
        <v>1.8557767227990595E-3</v>
      </c>
    </row>
    <row r="255" spans="3:19">
      <c r="C255">
        <v>6.3464327932273799</v>
      </c>
      <c r="D255">
        <v>0.23763408711759099</v>
      </c>
      <c r="F255" s="1">
        <f t="shared" si="11"/>
        <v>0.57237598640031595</v>
      </c>
      <c r="P255">
        <v>366.4</v>
      </c>
      <c r="Q255" s="36">
        <f>'nm to eV'!$G$14/P255</f>
        <v>3.3838357102065775</v>
      </c>
      <c r="R255">
        <v>25.2603499465</v>
      </c>
      <c r="S255">
        <f t="shared" si="10"/>
        <v>1.7108933166253076E-3</v>
      </c>
    </row>
    <row r="256" spans="3:19">
      <c r="C256">
        <v>6.3678186008191098</v>
      </c>
      <c r="D256">
        <v>0.23301415942863499</v>
      </c>
      <c r="F256" s="1">
        <f t="shared" si="11"/>
        <v>0.56124822396463558</v>
      </c>
      <c r="P256">
        <v>367.1</v>
      </c>
      <c r="Q256" s="36">
        <f>'nm to eV'!$G$14/P256</f>
        <v>3.3773832858068369</v>
      </c>
      <c r="R256">
        <v>23.283324558299999</v>
      </c>
      <c r="S256">
        <f t="shared" si="10"/>
        <v>1.5769886189218379E-3</v>
      </c>
    </row>
    <row r="257" spans="3:19">
      <c r="C257">
        <v>6.4164897491313297</v>
      </c>
      <c r="D257">
        <v>0.22723139279756199</v>
      </c>
      <c r="F257" s="1">
        <f t="shared" si="11"/>
        <v>0.54731959615399095</v>
      </c>
      <c r="P257">
        <v>367.8</v>
      </c>
      <c r="Q257" s="36">
        <f>'nm to eV'!$G$14/P257</f>
        <v>3.3709554220219955</v>
      </c>
      <c r="R257">
        <v>21.456597853000002</v>
      </c>
      <c r="S257">
        <f t="shared" si="10"/>
        <v>1.4532637094087863E-3</v>
      </c>
    </row>
    <row r="258" spans="3:19">
      <c r="C258">
        <v>6.4423002065696302</v>
      </c>
      <c r="D258">
        <v>0.22822661531559099</v>
      </c>
      <c r="F258" s="1">
        <f t="shared" si="11"/>
        <v>0.54971673318662029</v>
      </c>
      <c r="P258">
        <v>368.5</v>
      </c>
      <c r="Q258" s="36">
        <f>'nm to eV'!$G$14/P258</f>
        <v>3.3645519788865399</v>
      </c>
      <c r="R258">
        <v>19.769185004800001</v>
      </c>
      <c r="S258">
        <f t="shared" si="10"/>
        <v>1.3389745815666333E-3</v>
      </c>
    </row>
    <row r="259" spans="3:19">
      <c r="C259">
        <v>6.4662670599051904</v>
      </c>
      <c r="D259">
        <v>0.23287971708848099</v>
      </c>
      <c r="F259" s="1">
        <f t="shared" si="11"/>
        <v>0.5609244001900543</v>
      </c>
      <c r="P259">
        <v>369.2</v>
      </c>
      <c r="Q259" s="36">
        <f>'nm to eV'!$G$14/P259</f>
        <v>3.3581728174964516</v>
      </c>
      <c r="R259">
        <v>18.210860826899999</v>
      </c>
      <c r="S259">
        <f t="shared" si="10"/>
        <v>1.2334286795204843E-3</v>
      </c>
    </row>
    <row r="260" spans="3:19">
      <c r="C260">
        <v>6.4847031009325402</v>
      </c>
      <c r="D260">
        <v>0.237524088839283</v>
      </c>
      <c r="F260" s="1">
        <f t="shared" si="11"/>
        <v>0.57211103967565813</v>
      </c>
      <c r="P260">
        <v>369.9</v>
      </c>
      <c r="Q260" s="36">
        <f>'nm to eV'!$G$14/P260</f>
        <v>3.3518177999991621</v>
      </c>
      <c r="R260">
        <v>16.772111422199998</v>
      </c>
      <c r="S260">
        <f t="shared" si="10"/>
        <v>1.1359816233231913E-3</v>
      </c>
    </row>
    <row r="261" spans="3:19">
      <c r="C261">
        <v>6.4976083296516904</v>
      </c>
      <c r="D261">
        <v>0.242718451981627</v>
      </c>
      <c r="F261" s="1">
        <f t="shared" si="11"/>
        <v>0.58462241278455629</v>
      </c>
      <c r="P261">
        <v>370.6</v>
      </c>
      <c r="Q261" s="36">
        <f>'nm to eV'!$G$14/P261</f>
        <v>3.3454867895836209</v>
      </c>
      <c r="R261">
        <v>15.4440885075</v>
      </c>
      <c r="S261">
        <f t="shared" si="10"/>
        <v>1.0460341153156745E-3</v>
      </c>
    </row>
    <row r="262" spans="3:19">
      <c r="C262">
        <v>6.5086699542681101</v>
      </c>
      <c r="D262">
        <v>0.24772948466012401</v>
      </c>
      <c r="F262" s="1">
        <f t="shared" si="11"/>
        <v>0.59669220801902378</v>
      </c>
      <c r="P262">
        <v>371.3</v>
      </c>
      <c r="Q262" s="36">
        <f>'nm to eV'!$G$14/P262</f>
        <v>3.3391796504704816</v>
      </c>
      <c r="R262">
        <v>14.218566303199999</v>
      </c>
      <c r="S262">
        <f t="shared" ref="S262:S303" si="12">R262/LARGE($R$5:$R$303,1)</f>
        <v>9.6302902024955064E-4</v>
      </c>
    </row>
    <row r="263" spans="3:19">
      <c r="F263" s="1"/>
      <c r="P263">
        <v>372</v>
      </c>
      <c r="Q263" s="36">
        <f>'nm to eV'!$G$14/P263</f>
        <v>3.3328962479023923</v>
      </c>
      <c r="R263">
        <v>13.087900880199999</v>
      </c>
      <c r="S263">
        <f t="shared" si="12"/>
        <v>8.8644861183687714E-4</v>
      </c>
    </row>
    <row r="264" spans="3:19">
      <c r="F264" s="1"/>
      <c r="P264">
        <v>372.7</v>
      </c>
      <c r="Q264" s="36">
        <f>'nm to eV'!$G$14/P264</f>
        <v>3.3266364481343973</v>
      </c>
      <c r="R264">
        <v>12.044991856899999</v>
      </c>
      <c r="S264">
        <f t="shared" si="12"/>
        <v>8.1581197847307746E-4</v>
      </c>
    </row>
    <row r="265" spans="3:19">
      <c r="F265" s="1"/>
      <c r="P265">
        <v>373.4</v>
      </c>
      <c r="Q265" s="36">
        <f>'nm to eV'!$G$14/P265</f>
        <v>3.3204001184244509</v>
      </c>
      <c r="R265">
        <v>11.083246341000001</v>
      </c>
      <c r="S265">
        <f t="shared" si="12"/>
        <v>7.5067258100104618E-4</v>
      </c>
    </row>
    <row r="266" spans="3:19">
      <c r="F266" s="1"/>
      <c r="P266">
        <v>374.1</v>
      </c>
      <c r="Q266" s="36">
        <f>'nm to eV'!$G$14/P266</f>
        <v>3.3141871270240304</v>
      </c>
      <c r="R266">
        <v>10.196545010299999</v>
      </c>
      <c r="S266">
        <f t="shared" si="12"/>
        <v>6.9061595535055333E-4</v>
      </c>
    </row>
    <row r="267" spans="3:19">
      <c r="F267" s="1"/>
      <c r="P267">
        <v>374.8</v>
      </c>
      <c r="Q267" s="36">
        <f>'nm to eV'!$G$14/P267</f>
        <v>3.307997343168863</v>
      </c>
      <c r="R267">
        <v>9.3792102323000002</v>
      </c>
      <c r="S267">
        <f t="shared" si="12"/>
        <v>6.3525755326636596E-4</v>
      </c>
    </row>
    <row r="268" spans="3:19">
      <c r="F268" s="1"/>
      <c r="P268">
        <v>375.5</v>
      </c>
      <c r="Q268" s="36">
        <f>'nm to eV'!$G$14/P268</f>
        <v>3.301830637069747</v>
      </c>
      <c r="R268">
        <v>8.6259761202000007</v>
      </c>
      <c r="S268">
        <f t="shared" si="12"/>
        <v>5.84240714189493E-4</v>
      </c>
    </row>
    <row r="269" spans="3:19">
      <c r="F269" s="1"/>
      <c r="P269">
        <v>376.2</v>
      </c>
      <c r="Q269" s="36">
        <f>'nm to eV'!$G$14/P269</f>
        <v>3.295686879903482</v>
      </c>
      <c r="R269">
        <v>7.9319604309000002</v>
      </c>
      <c r="S269">
        <f t="shared" si="12"/>
        <v>5.3723476189780682E-4</v>
      </c>
    </row>
    <row r="270" spans="3:19">
      <c r="F270" s="1"/>
      <c r="P270">
        <v>376.9</v>
      </c>
      <c r="Q270" s="36">
        <f>'nm to eV'!$G$14/P270</f>
        <v>3.2895659438039</v>
      </c>
      <c r="R270">
        <v>7.2926382077999996</v>
      </c>
      <c r="S270">
        <f t="shared" si="12"/>
        <v>4.939332193226462E-4</v>
      </c>
    </row>
    <row r="271" spans="3:19">
      <c r="F271" s="1"/>
      <c r="P271">
        <v>377.6</v>
      </c>
      <c r="Q271" s="36">
        <f>'nm to eV'!$G$14/P271</f>
        <v>3.2834677018529921</v>
      </c>
      <c r="R271">
        <v>6.7038170784000002</v>
      </c>
      <c r="S271">
        <f t="shared" si="12"/>
        <v>4.540521354456666E-4</v>
      </c>
    </row>
    <row r="272" spans="3:19">
      <c r="F272" s="1"/>
      <c r="P272">
        <v>378.3</v>
      </c>
      <c r="Q272" s="36">
        <f>'nm to eV'!$G$14/P272</f>
        <v>3.2773920280721383</v>
      </c>
      <c r="R272">
        <v>6.1616141180000001</v>
      </c>
      <c r="S272">
        <f t="shared" si="12"/>
        <v>4.1732851826825103E-4</v>
      </c>
    </row>
    <row r="273" spans="6:19">
      <c r="F273" s="1"/>
      <c r="P273">
        <v>379</v>
      </c>
      <c r="Q273" s="36">
        <f>'nm to eV'!$G$14/P273</f>
        <v>3.27133879741343</v>
      </c>
      <c r="R273">
        <v>5.6624341941000003</v>
      </c>
      <c r="S273">
        <f t="shared" si="12"/>
        <v>3.8351886806930856E-4</v>
      </c>
    </row>
    <row r="274" spans="6:19">
      <c r="F274" s="1"/>
      <c r="P274">
        <v>379.7</v>
      </c>
      <c r="Q274" s="36">
        <f>'nm to eV'!$G$14/P274</f>
        <v>3.2653078857510929</v>
      </c>
      <c r="R274">
        <v>5.2029497090000003</v>
      </c>
      <c r="S274">
        <f t="shared" si="12"/>
        <v>3.523978053637013E-4</v>
      </c>
    </row>
    <row r="275" spans="6:19">
      <c r="F275" s="1"/>
      <c r="P275">
        <v>380.4</v>
      </c>
      <c r="Q275" s="36">
        <f>'nm to eV'!$G$14/P275</f>
        <v>3.2592991698730023</v>
      </c>
      <c r="R275">
        <v>4.7800816624999998</v>
      </c>
      <c r="S275">
        <f t="shared" si="12"/>
        <v>3.2375678827155705E-4</v>
      </c>
    </row>
    <row r="276" spans="6:19">
      <c r="F276" s="1"/>
      <c r="P276">
        <v>381.1</v>
      </c>
      <c r="Q276" s="36">
        <f>'nm to eV'!$G$14/P276</f>
        <v>3.2533125274722905</v>
      </c>
      <c r="R276">
        <v>4.3909819590000003</v>
      </c>
      <c r="S276">
        <f t="shared" si="12"/>
        <v>2.9740291417127855E-4</v>
      </c>
    </row>
    <row r="277" spans="6:19">
      <c r="F277" s="1"/>
      <c r="P277">
        <v>381.8</v>
      </c>
      <c r="Q277" s="36">
        <f>'nm to eV'!$G$14/P277</f>
        <v>3.2473478371390514</v>
      </c>
      <c r="R277">
        <v>4.0330168864999996</v>
      </c>
      <c r="S277">
        <f t="shared" si="12"/>
        <v>2.7315780072579351E-4</v>
      </c>
    </row>
    <row r="278" spans="6:19">
      <c r="F278" s="1"/>
      <c r="P278">
        <v>382.5</v>
      </c>
      <c r="Q278" s="36">
        <f>'nm to eV'!$G$14/P278</f>
        <v>3.2414049783521306</v>
      </c>
      <c r="R278">
        <v>3.7037516985000001</v>
      </c>
      <c r="S278">
        <f t="shared" si="12"/>
        <v>2.5085654160865174E-4</v>
      </c>
    </row>
    <row r="279" spans="6:19">
      <c r="F279" s="1"/>
      <c r="P279">
        <v>383.2</v>
      </c>
      <c r="Q279" s="36">
        <f>'nm to eV'!$G$14/P279</f>
        <v>3.235483831471007</v>
      </c>
      <c r="R279">
        <v>3.4009362335</v>
      </c>
      <c r="S279">
        <f t="shared" si="12"/>
        <v>2.3034673250717217E-4</v>
      </c>
    </row>
    <row r="280" spans="6:19">
      <c r="F280" s="1"/>
      <c r="P280">
        <v>383.9</v>
      </c>
      <c r="Q280" s="36">
        <f>'nm to eV'!$G$14/P280</f>
        <v>3.2295842777277675</v>
      </c>
      <c r="R280">
        <v>3.1224915085</v>
      </c>
      <c r="S280">
        <f t="shared" si="12"/>
        <v>2.1148756309498915E-4</v>
      </c>
    </row>
    <row r="281" spans="6:19">
      <c r="F281" s="1"/>
      <c r="P281">
        <v>384.6</v>
      </c>
      <c r="Q281" s="36">
        <f>'nm to eV'!$G$14/P281</f>
        <v>3.2237061992191625</v>
      </c>
      <c r="R281">
        <v>2.8664972281000001</v>
      </c>
      <c r="S281">
        <f t="shared" si="12"/>
        <v>1.941489710185421E-4</v>
      </c>
    </row>
    <row r="282" spans="6:19">
      <c r="F282" s="1"/>
      <c r="P282">
        <v>385.3</v>
      </c>
      <c r="Q282" s="36">
        <f>'nm to eV'!$G$14/P282</f>
        <v>3.2178494788987537</v>
      </c>
      <c r="R282">
        <v>2.6311801516000002</v>
      </c>
      <c r="S282">
        <f t="shared" si="12"/>
        <v>1.7821085399623854E-4</v>
      </c>
    </row>
    <row r="283" spans="6:19">
      <c r="F283" s="1"/>
      <c r="P283">
        <v>386</v>
      </c>
      <c r="Q283" s="36">
        <f>'nm to eV'!$G$14/P283</f>
        <v>3.2120140005691447</v>
      </c>
      <c r="R283">
        <v>2.4149032642999999</v>
      </c>
      <c r="S283">
        <f t="shared" si="12"/>
        <v>1.6356233638639581E-4</v>
      </c>
    </row>
    <row r="284" spans="6:19">
      <c r="F284" s="1"/>
      <c r="P284">
        <v>386.7</v>
      </c>
      <c r="Q284" s="36">
        <f>'nm to eV'!$G$14/P284</f>
        <v>3.206199648874295</v>
      </c>
      <c r="R284">
        <v>2.2161557038000002</v>
      </c>
      <c r="S284">
        <f t="shared" si="12"/>
        <v>1.5010108689162593E-4</v>
      </c>
    </row>
    <row r="285" spans="6:19">
      <c r="F285" s="1"/>
      <c r="P285">
        <v>387.4</v>
      </c>
      <c r="Q285" s="36">
        <f>'nm to eV'!$G$14/P285</f>
        <v>3.2004063092919206</v>
      </c>
      <c r="R285">
        <v>2.0335433906999998</v>
      </c>
      <c r="S285">
        <f t="shared" si="12"/>
        <v>1.377326839725061E-4</v>
      </c>
    </row>
    <row r="286" spans="6:19">
      <c r="F286" s="1"/>
      <c r="P286">
        <v>388.1</v>
      </c>
      <c r="Q286" s="36">
        <f>'nm to eV'!$G$14/P286</f>
        <v>3.1946338681259725</v>
      </c>
      <c r="R286">
        <v>1.8657803202000001</v>
      </c>
      <c r="S286">
        <f t="shared" si="12"/>
        <v>1.2637002602426342E-4</v>
      </c>
    </row>
    <row r="287" spans="6:19">
      <c r="F287" s="1"/>
      <c r="P287">
        <v>388.8</v>
      </c>
      <c r="Q287" s="36">
        <f>'nm to eV'!$G$14/P287</f>
        <v>3.1888822124992022</v>
      </c>
      <c r="R287">
        <v>1.711680471</v>
      </c>
      <c r="S287">
        <f t="shared" si="12"/>
        <v>1.1593278336342776E-4</v>
      </c>
    </row>
    <row r="288" spans="6:19">
      <c r="F288" s="1"/>
      <c r="P288">
        <v>389.5</v>
      </c>
      <c r="Q288" s="36">
        <f>'nm to eV'!$G$14/P288</f>
        <v>3.1831512303458021</v>
      </c>
      <c r="R288">
        <v>1.5701502902</v>
      </c>
      <c r="S288">
        <f t="shared" si="12"/>
        <v>1.0634688922718908E-4</v>
      </c>
    </row>
    <row r="289" spans="6:19">
      <c r="F289" s="1"/>
      <c r="P289">
        <v>390.2</v>
      </c>
      <c r="Q289" s="36">
        <f>'nm to eV'!$G$14/P289</f>
        <v>3.1774408104041258</v>
      </c>
      <c r="R289">
        <v>1.4401817176</v>
      </c>
      <c r="S289">
        <f t="shared" si="12"/>
        <v>9.754406730652598E-5</v>
      </c>
    </row>
    <row r="290" spans="6:19">
      <c r="F290" s="1"/>
      <c r="P290">
        <v>390.9</v>
      </c>
      <c r="Q290" s="36">
        <f>'nm to eV'!$G$14/P290</f>
        <v>3.1717508422094909</v>
      </c>
      <c r="R290">
        <v>1.3208457119000001</v>
      </c>
      <c r="S290">
        <f t="shared" si="12"/>
        <v>8.9461393273216364E-5</v>
      </c>
    </row>
    <row r="291" spans="6:19">
      <c r="F291" s="1"/>
      <c r="P291">
        <v>391.6</v>
      </c>
      <c r="Q291" s="36">
        <f>'nm to eV'!$G$14/P291</f>
        <v>3.1660812160870528</v>
      </c>
      <c r="R291">
        <v>1.2112862461</v>
      </c>
      <c r="S291">
        <f t="shared" si="12"/>
        <v>8.2040888085946356E-5</v>
      </c>
    </row>
    <row r="292" spans="6:19">
      <c r="F292" s="1"/>
      <c r="P292">
        <v>392.3</v>
      </c>
      <c r="Q292" s="36">
        <f>'nm to eV'!$G$14/P292</f>
        <v>3.1604318231447612</v>
      </c>
      <c r="R292">
        <v>1.1107147395999999</v>
      </c>
      <c r="S292">
        <f t="shared" si="12"/>
        <v>7.5229140874279955E-5</v>
      </c>
    </row>
    <row r="293" spans="6:19">
      <c r="F293" s="1"/>
      <c r="P293">
        <v>393</v>
      </c>
      <c r="Q293" s="36">
        <f>'nm to eV'!$G$14/P293</f>
        <v>3.1548025552663868</v>
      </c>
      <c r="R293">
        <v>1.0184048976</v>
      </c>
      <c r="S293">
        <f t="shared" si="12"/>
        <v>6.8976959409215943E-5</v>
      </c>
    </row>
    <row r="294" spans="6:19">
      <c r="F294" s="1"/>
      <c r="P294">
        <v>393.7</v>
      </c>
      <c r="Q294" s="36">
        <f>'nm to eV'!$G$14/P294</f>
        <v>3.1491933051046228</v>
      </c>
      <c r="R294">
        <v>0.93368792970000003</v>
      </c>
      <c r="S294">
        <f t="shared" si="12"/>
        <v>6.323904625710803E-5</v>
      </c>
    </row>
    <row r="295" spans="6:19">
      <c r="F295" s="1"/>
      <c r="P295">
        <v>394.4</v>
      </c>
      <c r="Q295" s="36">
        <f>'nm to eV'!$G$14/P295</f>
        <v>3.1436039660742647</v>
      </c>
      <c r="R295">
        <v>0.85594812070000004</v>
      </c>
      <c r="S295">
        <f t="shared" si="12"/>
        <v>5.7973698788227995E-5</v>
      </c>
    </row>
    <row r="296" spans="6:19">
      <c r="F296" s="1"/>
      <c r="P296">
        <v>395.1</v>
      </c>
      <c r="Q296" s="36">
        <f>'nm to eV'!$G$14/P296</f>
        <v>3.1380344323454565</v>
      </c>
      <c r="R296">
        <v>0.78461873120000003</v>
      </c>
      <c r="S296">
        <f t="shared" si="12"/>
        <v>5.3142531522810812E-5</v>
      </c>
    </row>
    <row r="297" spans="6:19">
      <c r="F297" s="1"/>
      <c r="P297">
        <v>395.8</v>
      </c>
      <c r="Q297" s="36">
        <f>'nm to eV'!$G$14/P297</f>
        <v>3.1324845988370131</v>
      </c>
      <c r="R297">
        <v>0.71917820139999999</v>
      </c>
      <c r="S297">
        <f t="shared" si="12"/>
        <v>4.8710219012953741E-5</v>
      </c>
    </row>
    <row r="298" spans="6:19">
      <c r="F298" s="1"/>
      <c r="P298">
        <v>396.5</v>
      </c>
      <c r="Q298" s="36">
        <f>'nm to eV'!$G$14/P298</f>
        <v>3.1269543612098105</v>
      </c>
      <c r="R298">
        <v>0.65914664040000004</v>
      </c>
      <c r="S298">
        <f t="shared" si="12"/>
        <v>4.464425806154122E-5</v>
      </c>
    </row>
    <row r="299" spans="6:19">
      <c r="F299" s="1"/>
      <c r="P299">
        <v>397.2</v>
      </c>
      <c r="Q299" s="36">
        <f>'nm to eV'!$G$14/P299</f>
        <v>3.1214436158602465</v>
      </c>
      <c r="R299">
        <v>0.60408257799999998</v>
      </c>
      <c r="S299">
        <f t="shared" si="12"/>
        <v>4.091474772039679E-5</v>
      </c>
    </row>
    <row r="300" spans="6:19">
      <c r="F300" s="1"/>
      <c r="P300">
        <v>397.9</v>
      </c>
      <c r="Q300" s="36">
        <f>'nm to eV'!$G$14/P300</f>
        <v>3.1159522599137723</v>
      </c>
      <c r="R300">
        <v>0.5535799616</v>
      </c>
      <c r="S300">
        <f t="shared" si="12"/>
        <v>3.749418588915329E-5</v>
      </c>
    </row>
    <row r="301" spans="6:19">
      <c r="F301" s="1"/>
      <c r="P301">
        <v>398.6</v>
      </c>
      <c r="Q301" s="36">
        <f>'nm to eV'!$G$14/P301</f>
        <v>3.1104801912184894</v>
      </c>
      <c r="R301">
        <v>0.50726538040000002</v>
      </c>
      <c r="S301">
        <f t="shared" si="12"/>
        <v>3.4357281309240323E-5</v>
      </c>
    </row>
    <row r="302" spans="6:19">
      <c r="F302" s="1"/>
      <c r="P302">
        <v>399.3</v>
      </c>
      <c r="Q302" s="36">
        <f>'nm to eV'!$G$14/P302</f>
        <v>3.1050273083388178</v>
      </c>
      <c r="R302">
        <v>0.4647954997</v>
      </c>
      <c r="S302">
        <f t="shared" si="12"/>
        <v>3.148077978802637E-5</v>
      </c>
    </row>
    <row r="303" spans="6:19">
      <c r="F303" s="1"/>
      <c r="P303">
        <v>400</v>
      </c>
      <c r="Q303" s="36">
        <f>'nm to eV'!$G$14/P303</f>
        <v>3.0995935105492247</v>
      </c>
      <c r="R303">
        <v>0.4258546916</v>
      </c>
      <c r="S303">
        <f t="shared" si="12"/>
        <v>2.88433037252092E-5</v>
      </c>
    </row>
    <row r="304" spans="6:19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>
        <f t="shared" ref="F338:F391" si="13">D338/LARGE($D$7:$D$1567,1)</f>
        <v>0</v>
      </c>
    </row>
    <row r="339" spans="6:6">
      <c r="F339" s="1">
        <f t="shared" si="13"/>
        <v>0</v>
      </c>
    </row>
    <row r="340" spans="6:6">
      <c r="F340" s="1">
        <f t="shared" si="13"/>
        <v>0</v>
      </c>
    </row>
    <row r="341" spans="6:6">
      <c r="F341" s="1">
        <f t="shared" si="13"/>
        <v>0</v>
      </c>
    </row>
    <row r="342" spans="6:6">
      <c r="F342" s="1">
        <f t="shared" si="13"/>
        <v>0</v>
      </c>
    </row>
    <row r="343" spans="6:6">
      <c r="F343" s="1">
        <f t="shared" si="13"/>
        <v>0</v>
      </c>
    </row>
    <row r="344" spans="6:6">
      <c r="F344" s="1">
        <f t="shared" si="13"/>
        <v>0</v>
      </c>
    </row>
    <row r="345" spans="6:6">
      <c r="F345" s="1">
        <f t="shared" si="13"/>
        <v>0</v>
      </c>
    </row>
    <row r="346" spans="6:6">
      <c r="F346" s="1">
        <f t="shared" si="13"/>
        <v>0</v>
      </c>
    </row>
    <row r="347" spans="6:6">
      <c r="F347" s="1">
        <f t="shared" si="13"/>
        <v>0</v>
      </c>
    </row>
    <row r="348" spans="6:6">
      <c r="F348" s="1">
        <f t="shared" si="13"/>
        <v>0</v>
      </c>
    </row>
    <row r="349" spans="6:6">
      <c r="F349" s="1">
        <f t="shared" si="13"/>
        <v>0</v>
      </c>
    </row>
    <row r="350" spans="6:6">
      <c r="F350" s="1">
        <f t="shared" si="13"/>
        <v>0</v>
      </c>
    </row>
    <row r="351" spans="6:6">
      <c r="F351" s="1">
        <f t="shared" si="13"/>
        <v>0</v>
      </c>
    </row>
    <row r="352" spans="6:6">
      <c r="F352" s="1">
        <f t="shared" si="13"/>
        <v>0</v>
      </c>
    </row>
    <row r="353" spans="6:6">
      <c r="F353" s="1">
        <f t="shared" si="13"/>
        <v>0</v>
      </c>
    </row>
    <row r="354" spans="6:6">
      <c r="F354" s="1">
        <f t="shared" si="13"/>
        <v>0</v>
      </c>
    </row>
    <row r="355" spans="6:6">
      <c r="F355" s="1">
        <f t="shared" si="13"/>
        <v>0</v>
      </c>
    </row>
    <row r="356" spans="6:6">
      <c r="F356" s="1">
        <f t="shared" si="13"/>
        <v>0</v>
      </c>
    </row>
    <row r="357" spans="6:6">
      <c r="F357" s="1">
        <f t="shared" si="13"/>
        <v>0</v>
      </c>
    </row>
    <row r="358" spans="6:6">
      <c r="F358" s="1">
        <f t="shared" si="13"/>
        <v>0</v>
      </c>
    </row>
    <row r="359" spans="6:6">
      <c r="F359" s="1">
        <f t="shared" si="13"/>
        <v>0</v>
      </c>
    </row>
    <row r="360" spans="6:6">
      <c r="F360" s="1">
        <f t="shared" si="13"/>
        <v>0</v>
      </c>
    </row>
    <row r="361" spans="6:6">
      <c r="F361" s="1">
        <f t="shared" si="13"/>
        <v>0</v>
      </c>
    </row>
    <row r="362" spans="6:6">
      <c r="F362" s="1">
        <f t="shared" si="13"/>
        <v>0</v>
      </c>
    </row>
    <row r="363" spans="6:6">
      <c r="F363" s="1">
        <f t="shared" si="13"/>
        <v>0</v>
      </c>
    </row>
    <row r="364" spans="6:6">
      <c r="F364" s="1">
        <f t="shared" si="13"/>
        <v>0</v>
      </c>
    </row>
    <row r="365" spans="6:6">
      <c r="F365" s="1">
        <f t="shared" si="13"/>
        <v>0</v>
      </c>
    </row>
    <row r="366" spans="6:6">
      <c r="F366" s="1">
        <f t="shared" si="13"/>
        <v>0</v>
      </c>
    </row>
    <row r="367" spans="6:6">
      <c r="F367" s="1">
        <f t="shared" si="13"/>
        <v>0</v>
      </c>
    </row>
    <row r="368" spans="6:6">
      <c r="F368" s="1">
        <f t="shared" si="13"/>
        <v>0</v>
      </c>
    </row>
    <row r="369" spans="6:6">
      <c r="F369" s="1">
        <f t="shared" si="13"/>
        <v>0</v>
      </c>
    </row>
    <row r="370" spans="6:6">
      <c r="F370" s="1">
        <f t="shared" si="13"/>
        <v>0</v>
      </c>
    </row>
    <row r="371" spans="6:6">
      <c r="F371" s="1">
        <f t="shared" si="13"/>
        <v>0</v>
      </c>
    </row>
    <row r="372" spans="6:6">
      <c r="F372" s="1">
        <f t="shared" si="13"/>
        <v>0</v>
      </c>
    </row>
    <row r="373" spans="6:6">
      <c r="F373" s="1">
        <f t="shared" si="13"/>
        <v>0</v>
      </c>
    </row>
    <row r="374" spans="6:6">
      <c r="F374" s="1">
        <f t="shared" si="13"/>
        <v>0</v>
      </c>
    </row>
    <row r="375" spans="6:6">
      <c r="F375" s="1">
        <f t="shared" si="13"/>
        <v>0</v>
      </c>
    </row>
    <row r="376" spans="6:6">
      <c r="F376" s="1">
        <f t="shared" si="13"/>
        <v>0</v>
      </c>
    </row>
    <row r="377" spans="6:6">
      <c r="F377" s="1">
        <f t="shared" si="13"/>
        <v>0</v>
      </c>
    </row>
    <row r="378" spans="6:6">
      <c r="F378" s="1">
        <f t="shared" si="13"/>
        <v>0</v>
      </c>
    </row>
    <row r="379" spans="6:6">
      <c r="F379" s="1">
        <f t="shared" si="13"/>
        <v>0</v>
      </c>
    </row>
    <row r="380" spans="6:6">
      <c r="F380" s="1">
        <f t="shared" si="13"/>
        <v>0</v>
      </c>
    </row>
    <row r="381" spans="6:6">
      <c r="F381" s="1">
        <f t="shared" si="13"/>
        <v>0</v>
      </c>
    </row>
    <row r="382" spans="6:6">
      <c r="F382" s="1">
        <f t="shared" si="13"/>
        <v>0</v>
      </c>
    </row>
    <row r="383" spans="6:6">
      <c r="F383" s="1">
        <f t="shared" si="13"/>
        <v>0</v>
      </c>
    </row>
    <row r="384" spans="6:6">
      <c r="F384" s="1">
        <f t="shared" si="13"/>
        <v>0</v>
      </c>
    </row>
    <row r="385" spans="6:6">
      <c r="F385" s="1">
        <f t="shared" si="13"/>
        <v>0</v>
      </c>
    </row>
    <row r="386" spans="6:6">
      <c r="F386" s="1">
        <f t="shared" si="13"/>
        <v>0</v>
      </c>
    </row>
    <row r="387" spans="6:6">
      <c r="F387" s="1">
        <f t="shared" si="13"/>
        <v>0</v>
      </c>
    </row>
    <row r="388" spans="6:6">
      <c r="F388" s="1">
        <f t="shared" si="13"/>
        <v>0</v>
      </c>
    </row>
    <row r="389" spans="6:6">
      <c r="F389" s="1">
        <f t="shared" si="13"/>
        <v>0</v>
      </c>
    </row>
    <row r="390" spans="6:6">
      <c r="F390" s="1">
        <f t="shared" si="13"/>
        <v>0</v>
      </c>
    </row>
    <row r="391" spans="6:6">
      <c r="F391" s="1">
        <f t="shared" si="13"/>
        <v>0</v>
      </c>
    </row>
    <row r="392" spans="6:6">
      <c r="F392" s="1">
        <f t="shared" ref="F392:F455" si="14">D392/LARGE($D$7:$D$1567,1)</f>
        <v>0</v>
      </c>
    </row>
    <row r="393" spans="6:6">
      <c r="F393" s="1">
        <f t="shared" si="14"/>
        <v>0</v>
      </c>
    </row>
    <row r="394" spans="6:6">
      <c r="F394" s="1">
        <f t="shared" si="14"/>
        <v>0</v>
      </c>
    </row>
    <row r="395" spans="6:6">
      <c r="F395" s="1">
        <f t="shared" si="14"/>
        <v>0</v>
      </c>
    </row>
    <row r="396" spans="6:6">
      <c r="F396" s="1">
        <f t="shared" si="14"/>
        <v>0</v>
      </c>
    </row>
    <row r="397" spans="6:6">
      <c r="F397" s="1">
        <f t="shared" si="14"/>
        <v>0</v>
      </c>
    </row>
    <row r="398" spans="6:6">
      <c r="F398" s="1">
        <f t="shared" si="14"/>
        <v>0</v>
      </c>
    </row>
    <row r="399" spans="6:6">
      <c r="F399" s="1">
        <f t="shared" si="14"/>
        <v>0</v>
      </c>
    </row>
    <row r="400" spans="6:6">
      <c r="F400" s="1">
        <f t="shared" si="14"/>
        <v>0</v>
      </c>
    </row>
    <row r="401" spans="6:6">
      <c r="F401" s="1">
        <f t="shared" si="14"/>
        <v>0</v>
      </c>
    </row>
    <row r="402" spans="6:6">
      <c r="F402" s="1">
        <f t="shared" si="14"/>
        <v>0</v>
      </c>
    </row>
    <row r="403" spans="6:6">
      <c r="F403" s="1">
        <f t="shared" si="14"/>
        <v>0</v>
      </c>
    </row>
    <row r="404" spans="6:6">
      <c r="F404" s="1">
        <f t="shared" si="14"/>
        <v>0</v>
      </c>
    </row>
    <row r="405" spans="6:6">
      <c r="F405" s="1">
        <f t="shared" si="14"/>
        <v>0</v>
      </c>
    </row>
    <row r="406" spans="6:6">
      <c r="F406" s="1">
        <f t="shared" si="14"/>
        <v>0</v>
      </c>
    </row>
    <row r="407" spans="6:6">
      <c r="F407" s="1">
        <f t="shared" si="14"/>
        <v>0</v>
      </c>
    </row>
    <row r="408" spans="6:6">
      <c r="F408" s="1">
        <f t="shared" si="14"/>
        <v>0</v>
      </c>
    </row>
    <row r="409" spans="6:6">
      <c r="F409" s="1">
        <f t="shared" si="14"/>
        <v>0</v>
      </c>
    </row>
    <row r="410" spans="6:6">
      <c r="F410" s="1">
        <f t="shared" si="14"/>
        <v>0</v>
      </c>
    </row>
    <row r="411" spans="6:6">
      <c r="F411" s="1">
        <f t="shared" si="14"/>
        <v>0</v>
      </c>
    </row>
    <row r="412" spans="6:6">
      <c r="F412" s="1">
        <f t="shared" si="14"/>
        <v>0</v>
      </c>
    </row>
    <row r="413" spans="6:6">
      <c r="F413" s="1">
        <f t="shared" si="14"/>
        <v>0</v>
      </c>
    </row>
    <row r="414" spans="6:6">
      <c r="F414" s="1">
        <f t="shared" si="14"/>
        <v>0</v>
      </c>
    </row>
    <row r="415" spans="6:6">
      <c r="F415" s="1">
        <f t="shared" si="14"/>
        <v>0</v>
      </c>
    </row>
    <row r="416" spans="6:6">
      <c r="F416" s="1">
        <f t="shared" si="14"/>
        <v>0</v>
      </c>
    </row>
    <row r="417" spans="6:6">
      <c r="F417" s="1">
        <f t="shared" si="14"/>
        <v>0</v>
      </c>
    </row>
    <row r="418" spans="6:6">
      <c r="F418" s="1">
        <f t="shared" si="14"/>
        <v>0</v>
      </c>
    </row>
    <row r="419" spans="6:6">
      <c r="F419" s="1">
        <f t="shared" si="14"/>
        <v>0</v>
      </c>
    </row>
    <row r="420" spans="6:6">
      <c r="F420" s="1">
        <f t="shared" si="14"/>
        <v>0</v>
      </c>
    </row>
    <row r="421" spans="6:6">
      <c r="F421" s="1">
        <f t="shared" si="14"/>
        <v>0</v>
      </c>
    </row>
    <row r="422" spans="6:6">
      <c r="F422" s="1">
        <f t="shared" si="14"/>
        <v>0</v>
      </c>
    </row>
    <row r="423" spans="6:6">
      <c r="F423" s="1">
        <f t="shared" si="14"/>
        <v>0</v>
      </c>
    </row>
    <row r="424" spans="6:6">
      <c r="F424" s="1">
        <f t="shared" si="14"/>
        <v>0</v>
      </c>
    </row>
    <row r="425" spans="6:6">
      <c r="F425" s="1">
        <f t="shared" si="14"/>
        <v>0</v>
      </c>
    </row>
    <row r="426" spans="6:6">
      <c r="F426" s="1">
        <f t="shared" si="14"/>
        <v>0</v>
      </c>
    </row>
    <row r="427" spans="6:6">
      <c r="F427" s="1">
        <f t="shared" si="14"/>
        <v>0</v>
      </c>
    </row>
    <row r="428" spans="6:6">
      <c r="F428" s="1">
        <f t="shared" si="14"/>
        <v>0</v>
      </c>
    </row>
    <row r="429" spans="6:6">
      <c r="F429" s="1">
        <f t="shared" si="14"/>
        <v>0</v>
      </c>
    </row>
    <row r="430" spans="6:6">
      <c r="F430" s="1">
        <f t="shared" si="14"/>
        <v>0</v>
      </c>
    </row>
    <row r="431" spans="6:6">
      <c r="F431" s="1">
        <f t="shared" si="14"/>
        <v>0</v>
      </c>
    </row>
    <row r="432" spans="6:6">
      <c r="F432" s="1">
        <f t="shared" si="14"/>
        <v>0</v>
      </c>
    </row>
    <row r="433" spans="6:6">
      <c r="F433" s="1">
        <f t="shared" si="14"/>
        <v>0</v>
      </c>
    </row>
    <row r="434" spans="6:6">
      <c r="F434" s="1">
        <f t="shared" si="14"/>
        <v>0</v>
      </c>
    </row>
    <row r="435" spans="6:6">
      <c r="F435" s="1">
        <f t="shared" si="14"/>
        <v>0</v>
      </c>
    </row>
    <row r="436" spans="6:6">
      <c r="F436" s="1">
        <f t="shared" si="14"/>
        <v>0</v>
      </c>
    </row>
    <row r="437" spans="6:6">
      <c r="F437" s="1">
        <f t="shared" si="14"/>
        <v>0</v>
      </c>
    </row>
    <row r="438" spans="6:6">
      <c r="F438" s="1">
        <f t="shared" si="14"/>
        <v>0</v>
      </c>
    </row>
    <row r="439" spans="6:6">
      <c r="F439" s="1">
        <f t="shared" si="14"/>
        <v>0</v>
      </c>
    </row>
    <row r="440" spans="6:6">
      <c r="F440" s="1">
        <f t="shared" si="14"/>
        <v>0</v>
      </c>
    </row>
    <row r="441" spans="6:6">
      <c r="F441" s="1">
        <f t="shared" si="14"/>
        <v>0</v>
      </c>
    </row>
    <row r="442" spans="6:6">
      <c r="F442" s="1">
        <f t="shared" si="14"/>
        <v>0</v>
      </c>
    </row>
    <row r="443" spans="6:6">
      <c r="F443" s="1">
        <f t="shared" si="14"/>
        <v>0</v>
      </c>
    </row>
    <row r="444" spans="6:6">
      <c r="F444" s="1">
        <f t="shared" si="14"/>
        <v>0</v>
      </c>
    </row>
    <row r="445" spans="6:6">
      <c r="F445" s="1">
        <f t="shared" si="14"/>
        <v>0</v>
      </c>
    </row>
    <row r="446" spans="6:6">
      <c r="F446" s="1">
        <f t="shared" si="14"/>
        <v>0</v>
      </c>
    </row>
    <row r="447" spans="6:6">
      <c r="F447" s="1">
        <f t="shared" si="14"/>
        <v>0</v>
      </c>
    </row>
    <row r="448" spans="6:6">
      <c r="F448" s="1">
        <f t="shared" si="14"/>
        <v>0</v>
      </c>
    </row>
    <row r="449" spans="6:6">
      <c r="F449" s="1">
        <f t="shared" si="14"/>
        <v>0</v>
      </c>
    </row>
    <row r="450" spans="6:6">
      <c r="F450" s="1">
        <f t="shared" si="14"/>
        <v>0</v>
      </c>
    </row>
    <row r="451" spans="6:6">
      <c r="F451" s="1">
        <f t="shared" si="14"/>
        <v>0</v>
      </c>
    </row>
    <row r="452" spans="6:6">
      <c r="F452" s="1">
        <f t="shared" si="14"/>
        <v>0</v>
      </c>
    </row>
    <row r="453" spans="6:6">
      <c r="F453" s="1">
        <f t="shared" si="14"/>
        <v>0</v>
      </c>
    </row>
    <row r="454" spans="6:6">
      <c r="F454" s="1">
        <f t="shared" si="14"/>
        <v>0</v>
      </c>
    </row>
    <row r="455" spans="6:6">
      <c r="F455" s="1">
        <f t="shared" si="14"/>
        <v>0</v>
      </c>
    </row>
    <row r="456" spans="6:6">
      <c r="F456" s="1">
        <f t="shared" ref="F456:F519" si="15">D456/LARGE($D$7:$D$1567,1)</f>
        <v>0</v>
      </c>
    </row>
    <row r="457" spans="6:6">
      <c r="F457" s="1">
        <f t="shared" si="15"/>
        <v>0</v>
      </c>
    </row>
    <row r="458" spans="6:6">
      <c r="F458" s="1">
        <f t="shared" si="15"/>
        <v>0</v>
      </c>
    </row>
    <row r="459" spans="6:6">
      <c r="F459" s="1">
        <f t="shared" si="15"/>
        <v>0</v>
      </c>
    </row>
    <row r="460" spans="6:6">
      <c r="F460" s="1">
        <f t="shared" si="15"/>
        <v>0</v>
      </c>
    </row>
    <row r="461" spans="6:6">
      <c r="F461" s="1">
        <f t="shared" si="15"/>
        <v>0</v>
      </c>
    </row>
    <row r="462" spans="6:6">
      <c r="F462" s="1">
        <f t="shared" si="15"/>
        <v>0</v>
      </c>
    </row>
    <row r="463" spans="6:6">
      <c r="F463" s="1">
        <f t="shared" si="15"/>
        <v>0</v>
      </c>
    </row>
    <row r="464" spans="6:6">
      <c r="F464" s="1">
        <f t="shared" si="15"/>
        <v>0</v>
      </c>
    </row>
    <row r="465" spans="6:6">
      <c r="F465" s="1">
        <f t="shared" si="15"/>
        <v>0</v>
      </c>
    </row>
    <row r="466" spans="6:6">
      <c r="F466" s="1">
        <f t="shared" si="15"/>
        <v>0</v>
      </c>
    </row>
    <row r="467" spans="6:6">
      <c r="F467" s="1">
        <f t="shared" si="15"/>
        <v>0</v>
      </c>
    </row>
    <row r="468" spans="6:6">
      <c r="F468" s="1">
        <f t="shared" si="15"/>
        <v>0</v>
      </c>
    </row>
    <row r="469" spans="6:6">
      <c r="F469" s="1">
        <f t="shared" si="15"/>
        <v>0</v>
      </c>
    </row>
    <row r="470" spans="6:6">
      <c r="F470" s="1">
        <f t="shared" si="15"/>
        <v>0</v>
      </c>
    </row>
    <row r="471" spans="6:6">
      <c r="F471" s="1">
        <f t="shared" si="15"/>
        <v>0</v>
      </c>
    </row>
    <row r="472" spans="6:6">
      <c r="F472" s="1">
        <f t="shared" si="15"/>
        <v>0</v>
      </c>
    </row>
    <row r="473" spans="6:6">
      <c r="F473" s="1">
        <f t="shared" si="15"/>
        <v>0</v>
      </c>
    </row>
    <row r="474" spans="6:6">
      <c r="F474" s="1">
        <f t="shared" si="15"/>
        <v>0</v>
      </c>
    </row>
    <row r="475" spans="6:6">
      <c r="F475" s="1">
        <f t="shared" si="15"/>
        <v>0</v>
      </c>
    </row>
    <row r="476" spans="6:6">
      <c r="F476" s="1">
        <f t="shared" si="15"/>
        <v>0</v>
      </c>
    </row>
    <row r="477" spans="6:6">
      <c r="F477" s="1">
        <f t="shared" si="15"/>
        <v>0</v>
      </c>
    </row>
    <row r="478" spans="6:6">
      <c r="F478" s="1">
        <f t="shared" si="15"/>
        <v>0</v>
      </c>
    </row>
    <row r="479" spans="6:6">
      <c r="F479" s="1">
        <f t="shared" si="15"/>
        <v>0</v>
      </c>
    </row>
    <row r="480" spans="6:6">
      <c r="F480" s="1">
        <f t="shared" si="15"/>
        <v>0</v>
      </c>
    </row>
    <row r="481" spans="6:6">
      <c r="F481" s="1">
        <f t="shared" si="15"/>
        <v>0</v>
      </c>
    </row>
    <row r="482" spans="6:6">
      <c r="F482" s="1">
        <f t="shared" si="15"/>
        <v>0</v>
      </c>
    </row>
    <row r="483" spans="6:6">
      <c r="F483" s="1">
        <f t="shared" si="15"/>
        <v>0</v>
      </c>
    </row>
    <row r="484" spans="6:6">
      <c r="F484" s="1">
        <f t="shared" si="15"/>
        <v>0</v>
      </c>
    </row>
    <row r="485" spans="6:6">
      <c r="F485" s="1">
        <f t="shared" si="15"/>
        <v>0</v>
      </c>
    </row>
    <row r="486" spans="6:6">
      <c r="F486" s="1">
        <f t="shared" si="15"/>
        <v>0</v>
      </c>
    </row>
    <row r="487" spans="6:6">
      <c r="F487" s="1">
        <f t="shared" si="15"/>
        <v>0</v>
      </c>
    </row>
    <row r="488" spans="6:6">
      <c r="F488" s="1">
        <f t="shared" si="15"/>
        <v>0</v>
      </c>
    </row>
    <row r="489" spans="6:6">
      <c r="F489" s="1">
        <f t="shared" si="15"/>
        <v>0</v>
      </c>
    </row>
    <row r="490" spans="6:6">
      <c r="F490" s="1">
        <f t="shared" si="15"/>
        <v>0</v>
      </c>
    </row>
    <row r="491" spans="6:6">
      <c r="F491" s="1">
        <f t="shared" si="15"/>
        <v>0</v>
      </c>
    </row>
    <row r="492" spans="6:6">
      <c r="F492" s="1">
        <f t="shared" si="15"/>
        <v>0</v>
      </c>
    </row>
    <row r="493" spans="6:6">
      <c r="F493" s="1">
        <f t="shared" si="15"/>
        <v>0</v>
      </c>
    </row>
    <row r="494" spans="6:6">
      <c r="F494" s="1">
        <f t="shared" si="15"/>
        <v>0</v>
      </c>
    </row>
    <row r="495" spans="6:6">
      <c r="F495" s="1">
        <f t="shared" si="15"/>
        <v>0</v>
      </c>
    </row>
    <row r="496" spans="6:6">
      <c r="F496" s="1">
        <f t="shared" si="15"/>
        <v>0</v>
      </c>
    </row>
    <row r="497" spans="6:6">
      <c r="F497" s="1">
        <f t="shared" si="15"/>
        <v>0</v>
      </c>
    </row>
    <row r="498" spans="6:6">
      <c r="F498" s="1">
        <f t="shared" si="15"/>
        <v>0</v>
      </c>
    </row>
    <row r="499" spans="6:6">
      <c r="F499" s="1">
        <f t="shared" si="15"/>
        <v>0</v>
      </c>
    </row>
    <row r="500" spans="6:6">
      <c r="F500" s="1">
        <f t="shared" si="15"/>
        <v>0</v>
      </c>
    </row>
    <row r="501" spans="6:6">
      <c r="F501" s="1">
        <f t="shared" si="15"/>
        <v>0</v>
      </c>
    </row>
    <row r="502" spans="6:6">
      <c r="F502" s="1">
        <f t="shared" si="15"/>
        <v>0</v>
      </c>
    </row>
    <row r="503" spans="6:6">
      <c r="F503" s="1">
        <f t="shared" si="15"/>
        <v>0</v>
      </c>
    </row>
    <row r="504" spans="6:6">
      <c r="F504" s="1">
        <f t="shared" si="15"/>
        <v>0</v>
      </c>
    </row>
    <row r="505" spans="6:6">
      <c r="F505" s="1">
        <f t="shared" si="15"/>
        <v>0</v>
      </c>
    </row>
    <row r="506" spans="6:6">
      <c r="F506" s="1">
        <f t="shared" si="15"/>
        <v>0</v>
      </c>
    </row>
    <row r="507" spans="6:6">
      <c r="F507" s="1">
        <f t="shared" si="15"/>
        <v>0</v>
      </c>
    </row>
    <row r="508" spans="6:6">
      <c r="F508" s="1">
        <f t="shared" si="15"/>
        <v>0</v>
      </c>
    </row>
    <row r="509" spans="6:6">
      <c r="F509" s="1">
        <f t="shared" si="15"/>
        <v>0</v>
      </c>
    </row>
    <row r="510" spans="6:6">
      <c r="F510" s="1">
        <f t="shared" si="15"/>
        <v>0</v>
      </c>
    </row>
    <row r="511" spans="6:6">
      <c r="F511" s="1">
        <f t="shared" si="15"/>
        <v>0</v>
      </c>
    </row>
    <row r="512" spans="6:6">
      <c r="F512" s="1">
        <f t="shared" si="15"/>
        <v>0</v>
      </c>
    </row>
    <row r="513" spans="6:6">
      <c r="F513" s="1">
        <f t="shared" si="15"/>
        <v>0</v>
      </c>
    </row>
    <row r="514" spans="6:6">
      <c r="F514" s="1">
        <f t="shared" si="15"/>
        <v>0</v>
      </c>
    </row>
    <row r="515" spans="6:6">
      <c r="F515" s="1">
        <f t="shared" si="15"/>
        <v>0</v>
      </c>
    </row>
    <row r="516" spans="6:6">
      <c r="F516" s="1">
        <f t="shared" si="15"/>
        <v>0</v>
      </c>
    </row>
    <row r="517" spans="6:6">
      <c r="F517" s="1">
        <f t="shared" si="15"/>
        <v>0</v>
      </c>
    </row>
    <row r="518" spans="6:6">
      <c r="F518" s="1">
        <f t="shared" si="15"/>
        <v>0</v>
      </c>
    </row>
    <row r="519" spans="6:6">
      <c r="F519" s="1">
        <f t="shared" si="15"/>
        <v>0</v>
      </c>
    </row>
    <row r="520" spans="6:6">
      <c r="F520" s="1">
        <f t="shared" ref="F520:F583" si="16">D520/LARGE($D$7:$D$1567,1)</f>
        <v>0</v>
      </c>
    </row>
    <row r="521" spans="6:6">
      <c r="F521" s="1">
        <f t="shared" si="16"/>
        <v>0</v>
      </c>
    </row>
    <row r="522" spans="6:6">
      <c r="F522" s="1">
        <f t="shared" si="16"/>
        <v>0</v>
      </c>
    </row>
    <row r="523" spans="6:6">
      <c r="F523" s="1">
        <f t="shared" si="16"/>
        <v>0</v>
      </c>
    </row>
    <row r="524" spans="6:6">
      <c r="F524" s="1">
        <f t="shared" si="16"/>
        <v>0</v>
      </c>
    </row>
    <row r="525" spans="6:6">
      <c r="F525" s="1">
        <f t="shared" si="16"/>
        <v>0</v>
      </c>
    </row>
    <row r="526" spans="6:6">
      <c r="F526" s="1">
        <f t="shared" si="16"/>
        <v>0</v>
      </c>
    </row>
    <row r="527" spans="6:6">
      <c r="F527" s="1">
        <f t="shared" si="16"/>
        <v>0</v>
      </c>
    </row>
    <row r="528" spans="6:6">
      <c r="F528" s="1">
        <f t="shared" si="16"/>
        <v>0</v>
      </c>
    </row>
    <row r="529" spans="6:6">
      <c r="F529" s="1">
        <f t="shared" si="16"/>
        <v>0</v>
      </c>
    </row>
    <row r="530" spans="6:6">
      <c r="F530" s="1">
        <f t="shared" si="16"/>
        <v>0</v>
      </c>
    </row>
    <row r="531" spans="6:6">
      <c r="F531" s="1">
        <f t="shared" si="16"/>
        <v>0</v>
      </c>
    </row>
    <row r="532" spans="6:6">
      <c r="F532" s="1">
        <f t="shared" si="16"/>
        <v>0</v>
      </c>
    </row>
    <row r="533" spans="6:6">
      <c r="F533" s="1">
        <f t="shared" si="16"/>
        <v>0</v>
      </c>
    </row>
    <row r="534" spans="6:6">
      <c r="F534" s="1">
        <f t="shared" si="16"/>
        <v>0</v>
      </c>
    </row>
    <row r="535" spans="6:6">
      <c r="F535" s="1">
        <f t="shared" si="16"/>
        <v>0</v>
      </c>
    </row>
    <row r="536" spans="6:6">
      <c r="F536" s="1">
        <f t="shared" si="16"/>
        <v>0</v>
      </c>
    </row>
    <row r="537" spans="6:6">
      <c r="F537" s="1">
        <f t="shared" si="16"/>
        <v>0</v>
      </c>
    </row>
    <row r="538" spans="6:6">
      <c r="F538" s="1">
        <f t="shared" si="16"/>
        <v>0</v>
      </c>
    </row>
    <row r="539" spans="6:6">
      <c r="F539" s="1">
        <f t="shared" si="16"/>
        <v>0</v>
      </c>
    </row>
    <row r="540" spans="6:6">
      <c r="F540" s="1">
        <f t="shared" si="16"/>
        <v>0</v>
      </c>
    </row>
    <row r="541" spans="6:6">
      <c r="F541" s="1">
        <f t="shared" si="16"/>
        <v>0</v>
      </c>
    </row>
    <row r="542" spans="6:6">
      <c r="F542" s="1">
        <f t="shared" si="16"/>
        <v>0</v>
      </c>
    </row>
    <row r="543" spans="6:6">
      <c r="F543" s="1">
        <f t="shared" si="16"/>
        <v>0</v>
      </c>
    </row>
    <row r="544" spans="6:6">
      <c r="F544" s="1">
        <f t="shared" si="16"/>
        <v>0</v>
      </c>
    </row>
    <row r="545" spans="6:6">
      <c r="F545" s="1">
        <f t="shared" si="16"/>
        <v>0</v>
      </c>
    </row>
    <row r="546" spans="6:6">
      <c r="F546" s="1">
        <f t="shared" si="16"/>
        <v>0</v>
      </c>
    </row>
    <row r="547" spans="6:6">
      <c r="F547" s="1">
        <f t="shared" si="16"/>
        <v>0</v>
      </c>
    </row>
    <row r="548" spans="6:6">
      <c r="F548" s="1">
        <f t="shared" si="16"/>
        <v>0</v>
      </c>
    </row>
    <row r="549" spans="6:6">
      <c r="F549" s="1">
        <f t="shared" si="16"/>
        <v>0</v>
      </c>
    </row>
    <row r="550" spans="6:6">
      <c r="F550" s="1">
        <f t="shared" si="16"/>
        <v>0</v>
      </c>
    </row>
    <row r="551" spans="6:6">
      <c r="F551" s="1">
        <f t="shared" si="16"/>
        <v>0</v>
      </c>
    </row>
    <row r="552" spans="6:6">
      <c r="F552" s="1">
        <f t="shared" si="16"/>
        <v>0</v>
      </c>
    </row>
    <row r="553" spans="6:6">
      <c r="F553" s="1">
        <f t="shared" si="16"/>
        <v>0</v>
      </c>
    </row>
    <row r="554" spans="6:6">
      <c r="F554" s="1">
        <f t="shared" si="16"/>
        <v>0</v>
      </c>
    </row>
    <row r="555" spans="6:6">
      <c r="F555" s="1">
        <f t="shared" si="16"/>
        <v>0</v>
      </c>
    </row>
    <row r="556" spans="6:6">
      <c r="F556" s="1">
        <f t="shared" si="16"/>
        <v>0</v>
      </c>
    </row>
    <row r="557" spans="6:6">
      <c r="F557" s="1">
        <f t="shared" si="16"/>
        <v>0</v>
      </c>
    </row>
    <row r="558" spans="6:6">
      <c r="F558" s="1">
        <f t="shared" si="16"/>
        <v>0</v>
      </c>
    </row>
    <row r="559" spans="6:6">
      <c r="F559" s="1">
        <f t="shared" si="16"/>
        <v>0</v>
      </c>
    </row>
    <row r="560" spans="6:6">
      <c r="F560" s="1">
        <f t="shared" si="16"/>
        <v>0</v>
      </c>
    </row>
    <row r="561" spans="6:6">
      <c r="F561" s="1">
        <f t="shared" si="16"/>
        <v>0</v>
      </c>
    </row>
    <row r="562" spans="6:6">
      <c r="F562" s="1">
        <f t="shared" si="16"/>
        <v>0</v>
      </c>
    </row>
    <row r="563" spans="6:6">
      <c r="F563" s="1">
        <f t="shared" si="16"/>
        <v>0</v>
      </c>
    </row>
    <row r="564" spans="6:6">
      <c r="F564" s="1">
        <f t="shared" si="16"/>
        <v>0</v>
      </c>
    </row>
    <row r="565" spans="6:6">
      <c r="F565" s="1">
        <f t="shared" si="16"/>
        <v>0</v>
      </c>
    </row>
    <row r="566" spans="6:6">
      <c r="F566" s="1">
        <f t="shared" si="16"/>
        <v>0</v>
      </c>
    </row>
    <row r="567" spans="6:6">
      <c r="F567" s="1">
        <f t="shared" si="16"/>
        <v>0</v>
      </c>
    </row>
    <row r="568" spans="6:6">
      <c r="F568" s="1">
        <f t="shared" si="16"/>
        <v>0</v>
      </c>
    </row>
    <row r="569" spans="6:6">
      <c r="F569" s="1">
        <f t="shared" si="16"/>
        <v>0</v>
      </c>
    </row>
    <row r="570" spans="6:6">
      <c r="F570" s="1">
        <f t="shared" si="16"/>
        <v>0</v>
      </c>
    </row>
    <row r="571" spans="6:6">
      <c r="F571" s="1">
        <f t="shared" si="16"/>
        <v>0</v>
      </c>
    </row>
    <row r="572" spans="6:6">
      <c r="F572" s="1">
        <f t="shared" si="16"/>
        <v>0</v>
      </c>
    </row>
    <row r="573" spans="6:6">
      <c r="F573" s="1">
        <f t="shared" si="16"/>
        <v>0</v>
      </c>
    </row>
    <row r="574" spans="6:6">
      <c r="F574" s="1">
        <f t="shared" si="16"/>
        <v>0</v>
      </c>
    </row>
    <row r="575" spans="6:6">
      <c r="F575" s="1">
        <f t="shared" si="16"/>
        <v>0</v>
      </c>
    </row>
    <row r="576" spans="6:6">
      <c r="F576" s="1">
        <f t="shared" si="16"/>
        <v>0</v>
      </c>
    </row>
    <row r="577" spans="6:6">
      <c r="F577" s="1">
        <f t="shared" si="16"/>
        <v>0</v>
      </c>
    </row>
    <row r="578" spans="6:6">
      <c r="F578" s="1">
        <f t="shared" si="16"/>
        <v>0</v>
      </c>
    </row>
    <row r="579" spans="6:6">
      <c r="F579" s="1">
        <f t="shared" si="16"/>
        <v>0</v>
      </c>
    </row>
    <row r="580" spans="6:6">
      <c r="F580" s="1">
        <f t="shared" si="16"/>
        <v>0</v>
      </c>
    </row>
    <row r="581" spans="6:6">
      <c r="F581" s="1">
        <f t="shared" si="16"/>
        <v>0</v>
      </c>
    </row>
    <row r="582" spans="6:6">
      <c r="F582" s="1">
        <f t="shared" si="16"/>
        <v>0</v>
      </c>
    </row>
    <row r="583" spans="6:6">
      <c r="F583" s="1">
        <f t="shared" si="16"/>
        <v>0</v>
      </c>
    </row>
    <row r="584" spans="6:6">
      <c r="F584" s="1">
        <f t="shared" ref="F584:F647" si="17">D584/LARGE($D$7:$D$1567,1)</f>
        <v>0</v>
      </c>
    </row>
    <row r="585" spans="6:6">
      <c r="F585" s="1">
        <f t="shared" si="17"/>
        <v>0</v>
      </c>
    </row>
    <row r="586" spans="6:6">
      <c r="F586" s="1">
        <f t="shared" si="17"/>
        <v>0</v>
      </c>
    </row>
    <row r="587" spans="6:6">
      <c r="F587" s="1">
        <f t="shared" si="17"/>
        <v>0</v>
      </c>
    </row>
    <row r="588" spans="6:6">
      <c r="F588" s="1">
        <f t="shared" si="17"/>
        <v>0</v>
      </c>
    </row>
    <row r="589" spans="6:6">
      <c r="F589" s="1">
        <f t="shared" si="17"/>
        <v>0</v>
      </c>
    </row>
    <row r="590" spans="6:6">
      <c r="F590" s="1">
        <f t="shared" si="17"/>
        <v>0</v>
      </c>
    </row>
    <row r="591" spans="6:6">
      <c r="F591" s="1">
        <f t="shared" si="17"/>
        <v>0</v>
      </c>
    </row>
    <row r="592" spans="6:6">
      <c r="F592" s="1">
        <f t="shared" si="17"/>
        <v>0</v>
      </c>
    </row>
    <row r="593" spans="6:6">
      <c r="F593" s="1">
        <f t="shared" si="17"/>
        <v>0</v>
      </c>
    </row>
    <row r="594" spans="6:6">
      <c r="F594" s="1">
        <f t="shared" si="17"/>
        <v>0</v>
      </c>
    </row>
    <row r="595" spans="6:6">
      <c r="F595" s="1">
        <f t="shared" si="17"/>
        <v>0</v>
      </c>
    </row>
    <row r="596" spans="6:6">
      <c r="F596" s="1">
        <f t="shared" si="17"/>
        <v>0</v>
      </c>
    </row>
    <row r="597" spans="6:6">
      <c r="F597" s="1">
        <f t="shared" si="17"/>
        <v>0</v>
      </c>
    </row>
    <row r="598" spans="6:6">
      <c r="F598" s="1">
        <f t="shared" si="17"/>
        <v>0</v>
      </c>
    </row>
    <row r="599" spans="6:6">
      <c r="F599" s="1">
        <f t="shared" si="17"/>
        <v>0</v>
      </c>
    </row>
    <row r="600" spans="6:6">
      <c r="F600" s="1">
        <f t="shared" si="17"/>
        <v>0</v>
      </c>
    </row>
    <row r="601" spans="6:6">
      <c r="F601" s="1">
        <f t="shared" si="17"/>
        <v>0</v>
      </c>
    </row>
    <row r="602" spans="6:6">
      <c r="F602" s="1">
        <f t="shared" si="17"/>
        <v>0</v>
      </c>
    </row>
    <row r="603" spans="6:6">
      <c r="F603" s="1">
        <f t="shared" si="17"/>
        <v>0</v>
      </c>
    </row>
    <row r="604" spans="6:6">
      <c r="F604" s="1">
        <f t="shared" si="17"/>
        <v>0</v>
      </c>
    </row>
    <row r="605" spans="6:6">
      <c r="F605" s="1">
        <f t="shared" si="17"/>
        <v>0</v>
      </c>
    </row>
    <row r="606" spans="6:6">
      <c r="F606" s="1">
        <f t="shared" si="17"/>
        <v>0</v>
      </c>
    </row>
    <row r="607" spans="6:6">
      <c r="F607" s="1">
        <f t="shared" si="17"/>
        <v>0</v>
      </c>
    </row>
    <row r="608" spans="6:6">
      <c r="F608" s="1">
        <f t="shared" si="17"/>
        <v>0</v>
      </c>
    </row>
    <row r="609" spans="6:6">
      <c r="F609" s="1">
        <f t="shared" si="17"/>
        <v>0</v>
      </c>
    </row>
    <row r="610" spans="6:6">
      <c r="F610" s="1">
        <f t="shared" si="17"/>
        <v>0</v>
      </c>
    </row>
    <row r="611" spans="6:6">
      <c r="F611" s="1">
        <f t="shared" si="17"/>
        <v>0</v>
      </c>
    </row>
    <row r="612" spans="6:6">
      <c r="F612" s="1">
        <f t="shared" si="17"/>
        <v>0</v>
      </c>
    </row>
    <row r="613" spans="6:6">
      <c r="F613" s="1">
        <f t="shared" si="17"/>
        <v>0</v>
      </c>
    </row>
    <row r="614" spans="6:6">
      <c r="F614" s="1">
        <f t="shared" si="17"/>
        <v>0</v>
      </c>
    </row>
    <row r="615" spans="6:6">
      <c r="F615" s="1">
        <f t="shared" si="17"/>
        <v>0</v>
      </c>
    </row>
    <row r="616" spans="6:6">
      <c r="F616" s="1">
        <f t="shared" si="17"/>
        <v>0</v>
      </c>
    </row>
    <row r="617" spans="6:6">
      <c r="F617" s="1">
        <f t="shared" si="17"/>
        <v>0</v>
      </c>
    </row>
    <row r="618" spans="6:6">
      <c r="F618" s="1">
        <f t="shared" si="17"/>
        <v>0</v>
      </c>
    </row>
    <row r="619" spans="6:6">
      <c r="F619" s="1">
        <f t="shared" si="17"/>
        <v>0</v>
      </c>
    </row>
    <row r="620" spans="6:6">
      <c r="F620" s="1">
        <f t="shared" si="17"/>
        <v>0</v>
      </c>
    </row>
    <row r="621" spans="6:6">
      <c r="F621" s="1">
        <f t="shared" si="17"/>
        <v>0</v>
      </c>
    </row>
    <row r="622" spans="6:6">
      <c r="F622" s="1">
        <f t="shared" si="17"/>
        <v>0</v>
      </c>
    </row>
    <row r="623" spans="6:6">
      <c r="F623" s="1">
        <f t="shared" si="17"/>
        <v>0</v>
      </c>
    </row>
    <row r="624" spans="6:6">
      <c r="F624" s="1">
        <f t="shared" si="17"/>
        <v>0</v>
      </c>
    </row>
    <row r="625" spans="6:6">
      <c r="F625" s="1">
        <f t="shared" si="17"/>
        <v>0</v>
      </c>
    </row>
    <row r="626" spans="6:6">
      <c r="F626" s="1">
        <f t="shared" si="17"/>
        <v>0</v>
      </c>
    </row>
    <row r="627" spans="6:6">
      <c r="F627" s="1">
        <f t="shared" si="17"/>
        <v>0</v>
      </c>
    </row>
    <row r="628" spans="6:6">
      <c r="F628" s="1">
        <f t="shared" si="17"/>
        <v>0</v>
      </c>
    </row>
    <row r="629" spans="6:6">
      <c r="F629" s="1">
        <f t="shared" si="17"/>
        <v>0</v>
      </c>
    </row>
    <row r="630" spans="6:6">
      <c r="F630" s="1">
        <f t="shared" si="17"/>
        <v>0</v>
      </c>
    </row>
    <row r="631" spans="6:6">
      <c r="F631" s="1">
        <f t="shared" si="17"/>
        <v>0</v>
      </c>
    </row>
    <row r="632" spans="6:6">
      <c r="F632" s="1">
        <f t="shared" si="17"/>
        <v>0</v>
      </c>
    </row>
    <row r="633" spans="6:6">
      <c r="F633" s="1">
        <f t="shared" si="17"/>
        <v>0</v>
      </c>
    </row>
    <row r="634" spans="6:6">
      <c r="F634" s="1">
        <f t="shared" si="17"/>
        <v>0</v>
      </c>
    </row>
    <row r="635" spans="6:6">
      <c r="F635" s="1">
        <f t="shared" si="17"/>
        <v>0</v>
      </c>
    </row>
    <row r="636" spans="6:6">
      <c r="F636" s="1">
        <f t="shared" si="17"/>
        <v>0</v>
      </c>
    </row>
    <row r="637" spans="6:6">
      <c r="F637" s="1">
        <f t="shared" si="17"/>
        <v>0</v>
      </c>
    </row>
    <row r="638" spans="6:6">
      <c r="F638" s="1">
        <f t="shared" si="17"/>
        <v>0</v>
      </c>
    </row>
    <row r="639" spans="6:6">
      <c r="F639" s="1">
        <f t="shared" si="17"/>
        <v>0</v>
      </c>
    </row>
    <row r="640" spans="6:6">
      <c r="F640" s="1">
        <f t="shared" si="17"/>
        <v>0</v>
      </c>
    </row>
    <row r="641" spans="6:6">
      <c r="F641" s="1">
        <f t="shared" si="17"/>
        <v>0</v>
      </c>
    </row>
    <row r="642" spans="6:6">
      <c r="F642" s="1">
        <f t="shared" si="17"/>
        <v>0</v>
      </c>
    </row>
    <row r="643" spans="6:6">
      <c r="F643" s="1">
        <f t="shared" si="17"/>
        <v>0</v>
      </c>
    </row>
    <row r="644" spans="6:6">
      <c r="F644" s="1">
        <f t="shared" si="17"/>
        <v>0</v>
      </c>
    </row>
    <row r="645" spans="6:6">
      <c r="F645" s="1">
        <f t="shared" si="17"/>
        <v>0</v>
      </c>
    </row>
    <row r="646" spans="6:6">
      <c r="F646" s="1">
        <f t="shared" si="17"/>
        <v>0</v>
      </c>
    </row>
    <row r="647" spans="6:6">
      <c r="F647" s="1">
        <f t="shared" si="17"/>
        <v>0</v>
      </c>
    </row>
    <row r="648" spans="6:6">
      <c r="F648" s="1">
        <f t="shared" ref="F648:F711" si="18">D648/LARGE($D$7:$D$1567,1)</f>
        <v>0</v>
      </c>
    </row>
    <row r="649" spans="6:6">
      <c r="F649" s="1">
        <f t="shared" si="18"/>
        <v>0</v>
      </c>
    </row>
    <row r="650" spans="6:6">
      <c r="F650" s="1">
        <f t="shared" si="18"/>
        <v>0</v>
      </c>
    </row>
    <row r="651" spans="6:6">
      <c r="F651" s="1">
        <f t="shared" si="18"/>
        <v>0</v>
      </c>
    </row>
    <row r="652" spans="6:6">
      <c r="F652" s="1">
        <f t="shared" si="18"/>
        <v>0</v>
      </c>
    </row>
    <row r="653" spans="6:6">
      <c r="F653" s="1">
        <f t="shared" si="18"/>
        <v>0</v>
      </c>
    </row>
    <row r="654" spans="6:6">
      <c r="F654" s="1">
        <f t="shared" si="18"/>
        <v>0</v>
      </c>
    </row>
    <row r="655" spans="6:6">
      <c r="F655" s="1">
        <f t="shared" si="18"/>
        <v>0</v>
      </c>
    </row>
    <row r="656" spans="6:6">
      <c r="F656" s="1">
        <f t="shared" si="18"/>
        <v>0</v>
      </c>
    </row>
    <row r="657" spans="6:6">
      <c r="F657" s="1">
        <f t="shared" si="18"/>
        <v>0</v>
      </c>
    </row>
    <row r="658" spans="6:6">
      <c r="F658" s="1">
        <f t="shared" si="18"/>
        <v>0</v>
      </c>
    </row>
    <row r="659" spans="6:6">
      <c r="F659" s="1">
        <f t="shared" si="18"/>
        <v>0</v>
      </c>
    </row>
    <row r="660" spans="6:6">
      <c r="F660" s="1">
        <f t="shared" si="18"/>
        <v>0</v>
      </c>
    </row>
    <row r="661" spans="6:6">
      <c r="F661" s="1">
        <f t="shared" si="18"/>
        <v>0</v>
      </c>
    </row>
    <row r="662" spans="6:6">
      <c r="F662" s="1">
        <f t="shared" si="18"/>
        <v>0</v>
      </c>
    </row>
    <row r="663" spans="6:6">
      <c r="F663" s="1">
        <f t="shared" si="18"/>
        <v>0</v>
      </c>
    </row>
    <row r="664" spans="6:6">
      <c r="F664" s="1">
        <f t="shared" si="18"/>
        <v>0</v>
      </c>
    </row>
    <row r="665" spans="6:6">
      <c r="F665" s="1">
        <f t="shared" si="18"/>
        <v>0</v>
      </c>
    </row>
    <row r="666" spans="6:6">
      <c r="F666" s="1">
        <f t="shared" si="18"/>
        <v>0</v>
      </c>
    </row>
    <row r="667" spans="6:6">
      <c r="F667" s="1">
        <f t="shared" si="18"/>
        <v>0</v>
      </c>
    </row>
    <row r="668" spans="6:6">
      <c r="F668" s="1">
        <f t="shared" si="18"/>
        <v>0</v>
      </c>
    </row>
    <row r="669" spans="6:6">
      <c r="F669" s="1">
        <f t="shared" si="18"/>
        <v>0</v>
      </c>
    </row>
    <row r="670" spans="6:6">
      <c r="F670" s="1">
        <f t="shared" si="18"/>
        <v>0</v>
      </c>
    </row>
    <row r="671" spans="6:6">
      <c r="F671" s="1">
        <f t="shared" si="18"/>
        <v>0</v>
      </c>
    </row>
    <row r="672" spans="6:6">
      <c r="F672" s="1">
        <f t="shared" si="18"/>
        <v>0</v>
      </c>
    </row>
    <row r="673" spans="6:6">
      <c r="F673" s="1">
        <f t="shared" si="18"/>
        <v>0</v>
      </c>
    </row>
    <row r="674" spans="6:6">
      <c r="F674" s="1">
        <f t="shared" si="18"/>
        <v>0</v>
      </c>
    </row>
    <row r="675" spans="6:6">
      <c r="F675" s="1">
        <f t="shared" si="18"/>
        <v>0</v>
      </c>
    </row>
    <row r="676" spans="6:6">
      <c r="F676" s="1">
        <f t="shared" si="18"/>
        <v>0</v>
      </c>
    </row>
    <row r="677" spans="6:6">
      <c r="F677" s="1">
        <f t="shared" si="18"/>
        <v>0</v>
      </c>
    </row>
    <row r="678" spans="6:6">
      <c r="F678" s="1">
        <f t="shared" si="18"/>
        <v>0</v>
      </c>
    </row>
    <row r="679" spans="6:6">
      <c r="F679" s="1">
        <f t="shared" si="18"/>
        <v>0</v>
      </c>
    </row>
    <row r="680" spans="6:6">
      <c r="F680" s="1">
        <f t="shared" si="18"/>
        <v>0</v>
      </c>
    </row>
    <row r="681" spans="6:6">
      <c r="F681" s="1">
        <f t="shared" si="18"/>
        <v>0</v>
      </c>
    </row>
    <row r="682" spans="6:6">
      <c r="F682" s="1">
        <f t="shared" si="18"/>
        <v>0</v>
      </c>
    </row>
    <row r="683" spans="6:6">
      <c r="F683" s="1">
        <f t="shared" si="18"/>
        <v>0</v>
      </c>
    </row>
    <row r="684" spans="6:6">
      <c r="F684" s="1">
        <f t="shared" si="18"/>
        <v>0</v>
      </c>
    </row>
    <row r="685" spans="6:6">
      <c r="F685" s="1">
        <f t="shared" si="18"/>
        <v>0</v>
      </c>
    </row>
    <row r="686" spans="6:6">
      <c r="F686" s="1">
        <f t="shared" si="18"/>
        <v>0</v>
      </c>
    </row>
    <row r="687" spans="6:6">
      <c r="F687" s="1">
        <f t="shared" si="18"/>
        <v>0</v>
      </c>
    </row>
    <row r="688" spans="6:6">
      <c r="F688" s="1">
        <f t="shared" si="18"/>
        <v>0</v>
      </c>
    </row>
    <row r="689" spans="6:6">
      <c r="F689" s="1">
        <f t="shared" si="18"/>
        <v>0</v>
      </c>
    </row>
    <row r="690" spans="6:6">
      <c r="F690" s="1">
        <f t="shared" si="18"/>
        <v>0</v>
      </c>
    </row>
    <row r="691" spans="6:6">
      <c r="F691" s="1">
        <f t="shared" si="18"/>
        <v>0</v>
      </c>
    </row>
    <row r="692" spans="6:6">
      <c r="F692" s="1">
        <f t="shared" si="18"/>
        <v>0</v>
      </c>
    </row>
    <row r="693" spans="6:6">
      <c r="F693" s="1">
        <f t="shared" si="18"/>
        <v>0</v>
      </c>
    </row>
    <row r="694" spans="6:6">
      <c r="F694" s="1">
        <f t="shared" si="18"/>
        <v>0</v>
      </c>
    </row>
    <row r="695" spans="6:6">
      <c r="F695" s="1">
        <f t="shared" si="18"/>
        <v>0</v>
      </c>
    </row>
    <row r="696" spans="6:6">
      <c r="F696" s="1">
        <f t="shared" si="18"/>
        <v>0</v>
      </c>
    </row>
    <row r="697" spans="6:6">
      <c r="F697" s="1">
        <f t="shared" si="18"/>
        <v>0</v>
      </c>
    </row>
    <row r="698" spans="6:6">
      <c r="F698" s="1">
        <f t="shared" si="18"/>
        <v>0</v>
      </c>
    </row>
    <row r="699" spans="6:6">
      <c r="F699" s="1">
        <f t="shared" si="18"/>
        <v>0</v>
      </c>
    </row>
    <row r="700" spans="6:6">
      <c r="F700" s="1">
        <f t="shared" si="18"/>
        <v>0</v>
      </c>
    </row>
    <row r="701" spans="6:6">
      <c r="F701" s="1">
        <f t="shared" si="18"/>
        <v>0</v>
      </c>
    </row>
    <row r="702" spans="6:6">
      <c r="F702" s="1">
        <f t="shared" si="18"/>
        <v>0</v>
      </c>
    </row>
    <row r="703" spans="6:6">
      <c r="F703" s="1">
        <f t="shared" si="18"/>
        <v>0</v>
      </c>
    </row>
    <row r="704" spans="6:6">
      <c r="F704" s="1">
        <f t="shared" si="18"/>
        <v>0</v>
      </c>
    </row>
    <row r="705" spans="6:6">
      <c r="F705" s="1">
        <f t="shared" si="18"/>
        <v>0</v>
      </c>
    </row>
    <row r="706" spans="6:6">
      <c r="F706" s="1">
        <f t="shared" si="18"/>
        <v>0</v>
      </c>
    </row>
    <row r="707" spans="6:6">
      <c r="F707" s="1">
        <f t="shared" si="18"/>
        <v>0</v>
      </c>
    </row>
    <row r="708" spans="6:6">
      <c r="F708" s="1">
        <f t="shared" si="18"/>
        <v>0</v>
      </c>
    </row>
    <row r="709" spans="6:6">
      <c r="F709" s="1">
        <f t="shared" si="18"/>
        <v>0</v>
      </c>
    </row>
    <row r="710" spans="6:6">
      <c r="F710" s="1">
        <f t="shared" si="18"/>
        <v>0</v>
      </c>
    </row>
    <row r="711" spans="6:6">
      <c r="F711" s="1">
        <f t="shared" si="18"/>
        <v>0</v>
      </c>
    </row>
    <row r="712" spans="6:6">
      <c r="F712" s="1">
        <f t="shared" ref="F712:F775" si="19">D712/LARGE($D$7:$D$1567,1)</f>
        <v>0</v>
      </c>
    </row>
    <row r="713" spans="6:6">
      <c r="F713" s="1">
        <f t="shared" si="19"/>
        <v>0</v>
      </c>
    </row>
    <row r="714" spans="6:6">
      <c r="F714" s="1">
        <f t="shared" si="19"/>
        <v>0</v>
      </c>
    </row>
    <row r="715" spans="6:6">
      <c r="F715" s="1">
        <f t="shared" si="19"/>
        <v>0</v>
      </c>
    </row>
    <row r="716" spans="6:6">
      <c r="F716" s="1">
        <f t="shared" si="19"/>
        <v>0</v>
      </c>
    </row>
    <row r="717" spans="6:6">
      <c r="F717" s="1">
        <f t="shared" si="19"/>
        <v>0</v>
      </c>
    </row>
    <row r="718" spans="6:6">
      <c r="F718" s="1">
        <f t="shared" si="19"/>
        <v>0</v>
      </c>
    </row>
    <row r="719" spans="6:6">
      <c r="F719" s="1">
        <f t="shared" si="19"/>
        <v>0</v>
      </c>
    </row>
    <row r="720" spans="6:6">
      <c r="F720" s="1">
        <f t="shared" si="19"/>
        <v>0</v>
      </c>
    </row>
    <row r="721" spans="6:6">
      <c r="F721" s="1">
        <f t="shared" si="19"/>
        <v>0</v>
      </c>
    </row>
    <row r="722" spans="6:6">
      <c r="F722" s="1">
        <f t="shared" si="19"/>
        <v>0</v>
      </c>
    </row>
    <row r="723" spans="6:6">
      <c r="F723" s="1">
        <f t="shared" si="19"/>
        <v>0</v>
      </c>
    </row>
    <row r="724" spans="6:6">
      <c r="F724" s="1">
        <f t="shared" si="19"/>
        <v>0</v>
      </c>
    </row>
    <row r="725" spans="6:6">
      <c r="F725" s="1">
        <f t="shared" si="19"/>
        <v>0</v>
      </c>
    </row>
    <row r="726" spans="6:6">
      <c r="F726" s="1">
        <f t="shared" si="19"/>
        <v>0</v>
      </c>
    </row>
    <row r="727" spans="6:6">
      <c r="F727" s="1">
        <f t="shared" si="19"/>
        <v>0</v>
      </c>
    </row>
    <row r="728" spans="6:6">
      <c r="F728" s="1">
        <f t="shared" si="19"/>
        <v>0</v>
      </c>
    </row>
    <row r="729" spans="6:6">
      <c r="F729" s="1">
        <f t="shared" si="19"/>
        <v>0</v>
      </c>
    </row>
    <row r="730" spans="6:6">
      <c r="F730" s="1">
        <f t="shared" si="19"/>
        <v>0</v>
      </c>
    </row>
    <row r="731" spans="6:6">
      <c r="F731" s="1">
        <f t="shared" si="19"/>
        <v>0</v>
      </c>
    </row>
    <row r="732" spans="6:6">
      <c r="F732" s="1">
        <f t="shared" si="19"/>
        <v>0</v>
      </c>
    </row>
    <row r="733" spans="6:6">
      <c r="F733" s="1">
        <f t="shared" si="19"/>
        <v>0</v>
      </c>
    </row>
    <row r="734" spans="6:6">
      <c r="F734" s="1">
        <f t="shared" si="19"/>
        <v>0</v>
      </c>
    </row>
    <row r="735" spans="6:6">
      <c r="F735" s="1">
        <f t="shared" si="19"/>
        <v>0</v>
      </c>
    </row>
    <row r="736" spans="6:6">
      <c r="F736" s="1">
        <f t="shared" si="19"/>
        <v>0</v>
      </c>
    </row>
    <row r="737" spans="6:6">
      <c r="F737" s="1">
        <f t="shared" si="19"/>
        <v>0</v>
      </c>
    </row>
    <row r="738" spans="6:6">
      <c r="F738" s="1">
        <f t="shared" si="19"/>
        <v>0</v>
      </c>
    </row>
    <row r="739" spans="6:6">
      <c r="F739" s="1">
        <f t="shared" si="19"/>
        <v>0</v>
      </c>
    </row>
    <row r="740" spans="6:6">
      <c r="F740" s="1">
        <f t="shared" si="19"/>
        <v>0</v>
      </c>
    </row>
    <row r="741" spans="6:6">
      <c r="F741" s="1">
        <f t="shared" si="19"/>
        <v>0</v>
      </c>
    </row>
    <row r="742" spans="6:6">
      <c r="F742" s="1">
        <f t="shared" si="19"/>
        <v>0</v>
      </c>
    </row>
    <row r="743" spans="6:6">
      <c r="F743" s="1">
        <f t="shared" si="19"/>
        <v>0</v>
      </c>
    </row>
    <row r="744" spans="6:6">
      <c r="F744" s="1">
        <f t="shared" si="19"/>
        <v>0</v>
      </c>
    </row>
    <row r="745" spans="6:6">
      <c r="F745" s="1">
        <f t="shared" si="19"/>
        <v>0</v>
      </c>
    </row>
    <row r="746" spans="6:6">
      <c r="F746" s="1">
        <f t="shared" si="19"/>
        <v>0</v>
      </c>
    </row>
    <row r="747" spans="6:6">
      <c r="F747" s="1">
        <f t="shared" si="19"/>
        <v>0</v>
      </c>
    </row>
    <row r="748" spans="6:6">
      <c r="F748" s="1">
        <f t="shared" si="19"/>
        <v>0</v>
      </c>
    </row>
    <row r="749" spans="6:6">
      <c r="F749" s="1">
        <f t="shared" si="19"/>
        <v>0</v>
      </c>
    </row>
    <row r="750" spans="6:6">
      <c r="F750" s="1">
        <f t="shared" si="19"/>
        <v>0</v>
      </c>
    </row>
    <row r="751" spans="6:6">
      <c r="F751" s="1">
        <f t="shared" si="19"/>
        <v>0</v>
      </c>
    </row>
    <row r="752" spans="6:6">
      <c r="F752" s="1">
        <f t="shared" si="19"/>
        <v>0</v>
      </c>
    </row>
    <row r="753" spans="6:6">
      <c r="F753" s="1">
        <f t="shared" si="19"/>
        <v>0</v>
      </c>
    </row>
    <row r="754" spans="6:6">
      <c r="F754" s="1">
        <f t="shared" si="19"/>
        <v>0</v>
      </c>
    </row>
    <row r="755" spans="6:6">
      <c r="F755" s="1">
        <f t="shared" si="19"/>
        <v>0</v>
      </c>
    </row>
    <row r="756" spans="6:6">
      <c r="F756" s="1">
        <f t="shared" si="19"/>
        <v>0</v>
      </c>
    </row>
    <row r="757" spans="6:6">
      <c r="F757" s="1">
        <f t="shared" si="19"/>
        <v>0</v>
      </c>
    </row>
    <row r="758" spans="6:6">
      <c r="F758" s="1">
        <f t="shared" si="19"/>
        <v>0</v>
      </c>
    </row>
    <row r="759" spans="6:6">
      <c r="F759" s="1">
        <f t="shared" si="19"/>
        <v>0</v>
      </c>
    </row>
    <row r="760" spans="6:6">
      <c r="F760" s="1">
        <f t="shared" si="19"/>
        <v>0</v>
      </c>
    </row>
    <row r="761" spans="6:6">
      <c r="F761" s="1">
        <f t="shared" si="19"/>
        <v>0</v>
      </c>
    </row>
    <row r="762" spans="6:6">
      <c r="F762" s="1">
        <f t="shared" si="19"/>
        <v>0</v>
      </c>
    </row>
    <row r="763" spans="6:6">
      <c r="F763" s="1">
        <f t="shared" si="19"/>
        <v>0</v>
      </c>
    </row>
    <row r="764" spans="6:6">
      <c r="F764" s="1">
        <f t="shared" si="19"/>
        <v>0</v>
      </c>
    </row>
    <row r="765" spans="6:6">
      <c r="F765" s="1">
        <f t="shared" si="19"/>
        <v>0</v>
      </c>
    </row>
    <row r="766" spans="6:6">
      <c r="F766" s="1">
        <f t="shared" si="19"/>
        <v>0</v>
      </c>
    </row>
    <row r="767" spans="6:6">
      <c r="F767" s="1">
        <f t="shared" si="19"/>
        <v>0</v>
      </c>
    </row>
    <row r="768" spans="6:6">
      <c r="F768" s="1">
        <f t="shared" si="19"/>
        <v>0</v>
      </c>
    </row>
    <row r="769" spans="6:6">
      <c r="F769" s="1">
        <f t="shared" si="19"/>
        <v>0</v>
      </c>
    </row>
    <row r="770" spans="6:6">
      <c r="F770" s="1">
        <f t="shared" si="19"/>
        <v>0</v>
      </c>
    </row>
    <row r="771" spans="6:6">
      <c r="F771" s="1">
        <f t="shared" si="19"/>
        <v>0</v>
      </c>
    </row>
    <row r="772" spans="6:6">
      <c r="F772" s="1">
        <f t="shared" si="19"/>
        <v>0</v>
      </c>
    </row>
    <row r="773" spans="6:6">
      <c r="F773" s="1">
        <f t="shared" si="19"/>
        <v>0</v>
      </c>
    </row>
    <row r="774" spans="6:6">
      <c r="F774" s="1">
        <f t="shared" si="19"/>
        <v>0</v>
      </c>
    </row>
    <row r="775" spans="6:6">
      <c r="F775" s="1">
        <f t="shared" si="19"/>
        <v>0</v>
      </c>
    </row>
    <row r="776" spans="6:6">
      <c r="F776" s="1">
        <f t="shared" ref="F776:F839" si="20">D776/LARGE($D$7:$D$1567,1)</f>
        <v>0</v>
      </c>
    </row>
    <row r="777" spans="6:6">
      <c r="F777" s="1">
        <f t="shared" si="20"/>
        <v>0</v>
      </c>
    </row>
    <row r="778" spans="6:6">
      <c r="F778" s="1">
        <f t="shared" si="20"/>
        <v>0</v>
      </c>
    </row>
    <row r="779" spans="6:6">
      <c r="F779" s="1">
        <f t="shared" si="20"/>
        <v>0</v>
      </c>
    </row>
    <row r="780" spans="6:6">
      <c r="F780" s="1">
        <f t="shared" si="20"/>
        <v>0</v>
      </c>
    </row>
    <row r="781" spans="6:6">
      <c r="F781" s="1">
        <f t="shared" si="20"/>
        <v>0</v>
      </c>
    </row>
    <row r="782" spans="6:6">
      <c r="F782" s="1">
        <f t="shared" si="20"/>
        <v>0</v>
      </c>
    </row>
    <row r="783" spans="6:6">
      <c r="F783" s="1">
        <f t="shared" si="20"/>
        <v>0</v>
      </c>
    </row>
    <row r="784" spans="6:6">
      <c r="F784" s="1">
        <f t="shared" si="20"/>
        <v>0</v>
      </c>
    </row>
    <row r="785" spans="6:6">
      <c r="F785" s="1">
        <f t="shared" si="20"/>
        <v>0</v>
      </c>
    </row>
    <row r="786" spans="6:6">
      <c r="F786" s="1">
        <f t="shared" si="20"/>
        <v>0</v>
      </c>
    </row>
    <row r="787" spans="6:6">
      <c r="F787" s="1">
        <f t="shared" si="20"/>
        <v>0</v>
      </c>
    </row>
    <row r="788" spans="6:6">
      <c r="F788" s="1">
        <f t="shared" si="20"/>
        <v>0</v>
      </c>
    </row>
    <row r="789" spans="6:6">
      <c r="F789" s="1">
        <f t="shared" si="20"/>
        <v>0</v>
      </c>
    </row>
    <row r="790" spans="6:6">
      <c r="F790" s="1">
        <f t="shared" si="20"/>
        <v>0</v>
      </c>
    </row>
    <row r="791" spans="6:6">
      <c r="F791" s="1">
        <f t="shared" si="20"/>
        <v>0</v>
      </c>
    </row>
    <row r="792" spans="6:6">
      <c r="F792" s="1">
        <f t="shared" si="20"/>
        <v>0</v>
      </c>
    </row>
    <row r="793" spans="6:6">
      <c r="F793" s="1">
        <f t="shared" si="20"/>
        <v>0</v>
      </c>
    </row>
    <row r="794" spans="6:6">
      <c r="F794" s="1">
        <f t="shared" si="20"/>
        <v>0</v>
      </c>
    </row>
    <row r="795" spans="6:6">
      <c r="F795" s="1">
        <f t="shared" si="20"/>
        <v>0</v>
      </c>
    </row>
    <row r="796" spans="6:6">
      <c r="F796" s="1">
        <f t="shared" si="20"/>
        <v>0</v>
      </c>
    </row>
    <row r="797" spans="6:6">
      <c r="F797" s="1">
        <f t="shared" si="20"/>
        <v>0</v>
      </c>
    </row>
    <row r="798" spans="6:6">
      <c r="F798" s="1">
        <f t="shared" si="20"/>
        <v>0</v>
      </c>
    </row>
    <row r="799" spans="6:6">
      <c r="F799" s="1">
        <f t="shared" si="20"/>
        <v>0</v>
      </c>
    </row>
    <row r="800" spans="6:6">
      <c r="F800" s="1">
        <f t="shared" si="20"/>
        <v>0</v>
      </c>
    </row>
    <row r="801" spans="6:6">
      <c r="F801" s="1">
        <f t="shared" si="20"/>
        <v>0</v>
      </c>
    </row>
    <row r="802" spans="6:6">
      <c r="F802" s="1">
        <f t="shared" si="20"/>
        <v>0</v>
      </c>
    </row>
    <row r="803" spans="6:6">
      <c r="F803" s="1">
        <f t="shared" si="20"/>
        <v>0</v>
      </c>
    </row>
    <row r="804" spans="6:6">
      <c r="F804" s="1">
        <f t="shared" si="20"/>
        <v>0</v>
      </c>
    </row>
    <row r="805" spans="6:6">
      <c r="F805" s="1">
        <f t="shared" si="20"/>
        <v>0</v>
      </c>
    </row>
    <row r="806" spans="6:6">
      <c r="F806" s="1">
        <f t="shared" si="20"/>
        <v>0</v>
      </c>
    </row>
    <row r="807" spans="6:6">
      <c r="F807" s="1">
        <f t="shared" si="20"/>
        <v>0</v>
      </c>
    </row>
    <row r="808" spans="6:6">
      <c r="F808" s="1">
        <f t="shared" si="20"/>
        <v>0</v>
      </c>
    </row>
    <row r="809" spans="6:6">
      <c r="F809" s="1">
        <f t="shared" si="20"/>
        <v>0</v>
      </c>
    </row>
    <row r="810" spans="6:6">
      <c r="F810" s="1">
        <f t="shared" si="20"/>
        <v>0</v>
      </c>
    </row>
    <row r="811" spans="6:6">
      <c r="F811" s="1">
        <f t="shared" si="20"/>
        <v>0</v>
      </c>
    </row>
    <row r="812" spans="6:6">
      <c r="F812" s="1">
        <f t="shared" si="20"/>
        <v>0</v>
      </c>
    </row>
    <row r="813" spans="6:6">
      <c r="F813" s="1">
        <f t="shared" si="20"/>
        <v>0</v>
      </c>
    </row>
    <row r="814" spans="6:6">
      <c r="F814" s="1">
        <f t="shared" si="20"/>
        <v>0</v>
      </c>
    </row>
    <row r="815" spans="6:6">
      <c r="F815" s="1">
        <f t="shared" si="20"/>
        <v>0</v>
      </c>
    </row>
    <row r="816" spans="6:6">
      <c r="F816" s="1">
        <f t="shared" si="20"/>
        <v>0</v>
      </c>
    </row>
    <row r="817" spans="6:6">
      <c r="F817" s="1">
        <f t="shared" si="20"/>
        <v>0</v>
      </c>
    </row>
    <row r="818" spans="6:6">
      <c r="F818" s="1">
        <f t="shared" si="20"/>
        <v>0</v>
      </c>
    </row>
    <row r="819" spans="6:6">
      <c r="F819" s="1">
        <f t="shared" si="20"/>
        <v>0</v>
      </c>
    </row>
    <row r="820" spans="6:6">
      <c r="F820" s="1">
        <f t="shared" si="20"/>
        <v>0</v>
      </c>
    </row>
    <row r="821" spans="6:6">
      <c r="F821" s="1">
        <f t="shared" si="20"/>
        <v>0</v>
      </c>
    </row>
    <row r="822" spans="6:6">
      <c r="F822" s="1">
        <f t="shared" si="20"/>
        <v>0</v>
      </c>
    </row>
    <row r="823" spans="6:6">
      <c r="F823" s="1">
        <f t="shared" si="20"/>
        <v>0</v>
      </c>
    </row>
    <row r="824" spans="6:6">
      <c r="F824" s="1">
        <f t="shared" si="20"/>
        <v>0</v>
      </c>
    </row>
    <row r="825" spans="6:6">
      <c r="F825" s="1">
        <f t="shared" si="20"/>
        <v>0</v>
      </c>
    </row>
    <row r="826" spans="6:6">
      <c r="F826" s="1">
        <f t="shared" si="20"/>
        <v>0</v>
      </c>
    </row>
    <row r="827" spans="6:6">
      <c r="F827" s="1">
        <f t="shared" si="20"/>
        <v>0</v>
      </c>
    </row>
    <row r="828" spans="6:6">
      <c r="F828" s="1">
        <f t="shared" si="20"/>
        <v>0</v>
      </c>
    </row>
    <row r="829" spans="6:6">
      <c r="F829" s="1">
        <f t="shared" si="20"/>
        <v>0</v>
      </c>
    </row>
    <row r="830" spans="6:6">
      <c r="F830" s="1">
        <f t="shared" si="20"/>
        <v>0</v>
      </c>
    </row>
    <row r="831" spans="6:6">
      <c r="F831" s="1">
        <f t="shared" si="20"/>
        <v>0</v>
      </c>
    </row>
    <row r="832" spans="6:6">
      <c r="F832" s="1">
        <f t="shared" si="20"/>
        <v>0</v>
      </c>
    </row>
    <row r="833" spans="6:6">
      <c r="F833" s="1">
        <f t="shared" si="20"/>
        <v>0</v>
      </c>
    </row>
    <row r="834" spans="6:6">
      <c r="F834" s="1">
        <f t="shared" si="20"/>
        <v>0</v>
      </c>
    </row>
    <row r="835" spans="6:6">
      <c r="F835" s="1">
        <f t="shared" si="20"/>
        <v>0</v>
      </c>
    </row>
    <row r="836" spans="6:6">
      <c r="F836" s="1">
        <f t="shared" si="20"/>
        <v>0</v>
      </c>
    </row>
    <row r="837" spans="6:6">
      <c r="F837" s="1">
        <f t="shared" si="20"/>
        <v>0</v>
      </c>
    </row>
    <row r="838" spans="6:6">
      <c r="F838" s="1">
        <f t="shared" si="20"/>
        <v>0</v>
      </c>
    </row>
    <row r="839" spans="6:6">
      <c r="F839" s="1">
        <f t="shared" si="20"/>
        <v>0</v>
      </c>
    </row>
    <row r="840" spans="6:6">
      <c r="F840" s="1">
        <f t="shared" ref="F840:F903" si="21">D840/LARGE($D$7:$D$1567,1)</f>
        <v>0</v>
      </c>
    </row>
    <row r="841" spans="6:6">
      <c r="F841" s="1">
        <f t="shared" si="21"/>
        <v>0</v>
      </c>
    </row>
    <row r="842" spans="6:6">
      <c r="F842" s="1">
        <f t="shared" si="21"/>
        <v>0</v>
      </c>
    </row>
    <row r="843" spans="6:6">
      <c r="F843" s="1">
        <f t="shared" si="21"/>
        <v>0</v>
      </c>
    </row>
    <row r="844" spans="6:6">
      <c r="F844" s="1">
        <f t="shared" si="21"/>
        <v>0</v>
      </c>
    </row>
    <row r="845" spans="6:6">
      <c r="F845" s="1">
        <f t="shared" si="21"/>
        <v>0</v>
      </c>
    </row>
    <row r="846" spans="6:6">
      <c r="F846" s="1">
        <f t="shared" si="21"/>
        <v>0</v>
      </c>
    </row>
    <row r="847" spans="6:6">
      <c r="F847" s="1">
        <f t="shared" si="21"/>
        <v>0</v>
      </c>
    </row>
    <row r="848" spans="6:6">
      <c r="F848" s="1">
        <f t="shared" si="21"/>
        <v>0</v>
      </c>
    </row>
    <row r="849" spans="6:6">
      <c r="F849" s="1">
        <f t="shared" si="21"/>
        <v>0</v>
      </c>
    </row>
    <row r="850" spans="6:6">
      <c r="F850" s="1">
        <f t="shared" si="21"/>
        <v>0</v>
      </c>
    </row>
    <row r="851" spans="6:6">
      <c r="F851" s="1">
        <f t="shared" si="21"/>
        <v>0</v>
      </c>
    </row>
    <row r="852" spans="6:6">
      <c r="F852" s="1">
        <f t="shared" si="21"/>
        <v>0</v>
      </c>
    </row>
    <row r="853" spans="6:6">
      <c r="F853" s="1">
        <f t="shared" si="21"/>
        <v>0</v>
      </c>
    </row>
    <row r="854" spans="6:6">
      <c r="F854" s="1">
        <f t="shared" si="21"/>
        <v>0</v>
      </c>
    </row>
    <row r="855" spans="6:6">
      <c r="F855" s="1">
        <f t="shared" si="21"/>
        <v>0</v>
      </c>
    </row>
    <row r="856" spans="6:6">
      <c r="F856" s="1">
        <f t="shared" si="21"/>
        <v>0</v>
      </c>
    </row>
    <row r="857" spans="6:6">
      <c r="F857" s="1">
        <f t="shared" si="21"/>
        <v>0</v>
      </c>
    </row>
    <row r="858" spans="6:6">
      <c r="F858" s="1">
        <f t="shared" si="21"/>
        <v>0</v>
      </c>
    </row>
    <row r="859" spans="6:6">
      <c r="F859" s="1">
        <f t="shared" si="21"/>
        <v>0</v>
      </c>
    </row>
    <row r="860" spans="6:6">
      <c r="F860" s="1">
        <f t="shared" si="21"/>
        <v>0</v>
      </c>
    </row>
    <row r="861" spans="6:6">
      <c r="F861" s="1">
        <f t="shared" si="21"/>
        <v>0</v>
      </c>
    </row>
    <row r="862" spans="6:6">
      <c r="F862" s="1">
        <f t="shared" si="21"/>
        <v>0</v>
      </c>
    </row>
    <row r="863" spans="6:6">
      <c r="F863" s="1">
        <f t="shared" si="21"/>
        <v>0</v>
      </c>
    </row>
    <row r="864" spans="6:6">
      <c r="F864" s="1">
        <f t="shared" si="21"/>
        <v>0</v>
      </c>
    </row>
    <row r="865" spans="6:6">
      <c r="F865" s="1">
        <f t="shared" si="21"/>
        <v>0</v>
      </c>
    </row>
    <row r="866" spans="6:6">
      <c r="F866" s="1">
        <f t="shared" si="21"/>
        <v>0</v>
      </c>
    </row>
    <row r="867" spans="6:6">
      <c r="F867" s="1">
        <f t="shared" si="21"/>
        <v>0</v>
      </c>
    </row>
    <row r="868" spans="6:6">
      <c r="F868" s="1">
        <f t="shared" si="21"/>
        <v>0</v>
      </c>
    </row>
    <row r="869" spans="6:6">
      <c r="F869" s="1">
        <f t="shared" si="21"/>
        <v>0</v>
      </c>
    </row>
    <row r="870" spans="6:6">
      <c r="F870" s="1">
        <f t="shared" si="21"/>
        <v>0</v>
      </c>
    </row>
    <row r="871" spans="6:6">
      <c r="F871" s="1">
        <f t="shared" si="21"/>
        <v>0</v>
      </c>
    </row>
    <row r="872" spans="6:6">
      <c r="F872" s="1">
        <f t="shared" si="21"/>
        <v>0</v>
      </c>
    </row>
    <row r="873" spans="6:6">
      <c r="F873" s="1">
        <f t="shared" si="21"/>
        <v>0</v>
      </c>
    </row>
    <row r="874" spans="6:6">
      <c r="F874" s="1">
        <f t="shared" si="21"/>
        <v>0</v>
      </c>
    </row>
    <row r="875" spans="6:6">
      <c r="F875" s="1">
        <f t="shared" si="21"/>
        <v>0</v>
      </c>
    </row>
    <row r="876" spans="6:6">
      <c r="F876" s="1">
        <f t="shared" si="21"/>
        <v>0</v>
      </c>
    </row>
    <row r="877" spans="6:6">
      <c r="F877" s="1">
        <f t="shared" si="21"/>
        <v>0</v>
      </c>
    </row>
    <row r="878" spans="6:6">
      <c r="F878" s="1">
        <f t="shared" si="21"/>
        <v>0</v>
      </c>
    </row>
    <row r="879" spans="6:6">
      <c r="F879" s="1">
        <f t="shared" si="21"/>
        <v>0</v>
      </c>
    </row>
    <row r="880" spans="6:6">
      <c r="F880" s="1">
        <f t="shared" si="21"/>
        <v>0</v>
      </c>
    </row>
    <row r="881" spans="6:6">
      <c r="F881" s="1">
        <f t="shared" si="21"/>
        <v>0</v>
      </c>
    </row>
    <row r="882" spans="6:6">
      <c r="F882" s="1">
        <f t="shared" si="21"/>
        <v>0</v>
      </c>
    </row>
    <row r="883" spans="6:6">
      <c r="F883" s="1">
        <f t="shared" si="21"/>
        <v>0</v>
      </c>
    </row>
    <row r="884" spans="6:6">
      <c r="F884" s="1">
        <f t="shared" si="21"/>
        <v>0</v>
      </c>
    </row>
    <row r="885" spans="6:6">
      <c r="F885" s="1">
        <f t="shared" si="21"/>
        <v>0</v>
      </c>
    </row>
    <row r="886" spans="6:6">
      <c r="F886" s="1">
        <f t="shared" si="21"/>
        <v>0</v>
      </c>
    </row>
    <row r="887" spans="6:6">
      <c r="F887" s="1">
        <f t="shared" si="21"/>
        <v>0</v>
      </c>
    </row>
    <row r="888" spans="6:6">
      <c r="F888" s="1">
        <f t="shared" si="21"/>
        <v>0</v>
      </c>
    </row>
    <row r="889" spans="6:6">
      <c r="F889" s="1">
        <f t="shared" si="21"/>
        <v>0</v>
      </c>
    </row>
    <row r="890" spans="6:6">
      <c r="F890" s="1">
        <f t="shared" si="21"/>
        <v>0</v>
      </c>
    </row>
    <row r="891" spans="6:6">
      <c r="F891" s="1">
        <f t="shared" si="21"/>
        <v>0</v>
      </c>
    </row>
    <row r="892" spans="6:6">
      <c r="F892" s="1">
        <f t="shared" si="21"/>
        <v>0</v>
      </c>
    </row>
    <row r="893" spans="6:6">
      <c r="F893" s="1">
        <f t="shared" si="21"/>
        <v>0</v>
      </c>
    </row>
    <row r="894" spans="6:6">
      <c r="F894" s="1">
        <f t="shared" si="21"/>
        <v>0</v>
      </c>
    </row>
    <row r="895" spans="6:6">
      <c r="F895" s="1">
        <f t="shared" si="21"/>
        <v>0</v>
      </c>
    </row>
    <row r="896" spans="6:6">
      <c r="F896" s="1">
        <f t="shared" si="21"/>
        <v>0</v>
      </c>
    </row>
    <row r="897" spans="6:6">
      <c r="F897" s="1">
        <f t="shared" si="21"/>
        <v>0</v>
      </c>
    </row>
    <row r="898" spans="6:6">
      <c r="F898" s="1">
        <f t="shared" si="21"/>
        <v>0</v>
      </c>
    </row>
    <row r="899" spans="6:6">
      <c r="F899" s="1">
        <f t="shared" si="21"/>
        <v>0</v>
      </c>
    </row>
    <row r="900" spans="6:6">
      <c r="F900" s="1">
        <f t="shared" si="21"/>
        <v>0</v>
      </c>
    </row>
    <row r="901" spans="6:6">
      <c r="F901" s="1">
        <f t="shared" si="21"/>
        <v>0</v>
      </c>
    </row>
    <row r="902" spans="6:6">
      <c r="F902" s="1">
        <f t="shared" si="21"/>
        <v>0</v>
      </c>
    </row>
    <row r="903" spans="6:6">
      <c r="F903" s="1">
        <f t="shared" si="21"/>
        <v>0</v>
      </c>
    </row>
    <row r="904" spans="6:6">
      <c r="F904" s="1">
        <f t="shared" ref="F904:F920" si="22">D904/LARGE($D$7:$D$1567,1)</f>
        <v>0</v>
      </c>
    </row>
    <row r="905" spans="6:6">
      <c r="F905" s="1">
        <f t="shared" si="22"/>
        <v>0</v>
      </c>
    </row>
    <row r="906" spans="6:6">
      <c r="F906" s="1">
        <f t="shared" si="22"/>
        <v>0</v>
      </c>
    </row>
    <row r="907" spans="6:6">
      <c r="F907" s="1">
        <f t="shared" si="22"/>
        <v>0</v>
      </c>
    </row>
    <row r="908" spans="6:6">
      <c r="F908" s="1">
        <f t="shared" si="22"/>
        <v>0</v>
      </c>
    </row>
    <row r="909" spans="6:6">
      <c r="F909" s="1">
        <f t="shared" si="22"/>
        <v>0</v>
      </c>
    </row>
    <row r="910" spans="6:6">
      <c r="F910" s="1">
        <f t="shared" si="22"/>
        <v>0</v>
      </c>
    </row>
    <row r="911" spans="6:6">
      <c r="F911" s="1">
        <f t="shared" si="22"/>
        <v>0</v>
      </c>
    </row>
    <row r="912" spans="6:6">
      <c r="F912" s="1">
        <f t="shared" si="22"/>
        <v>0</v>
      </c>
    </row>
    <row r="913" spans="6:6">
      <c r="F913" s="1">
        <f t="shared" si="22"/>
        <v>0</v>
      </c>
    </row>
    <row r="914" spans="6:6">
      <c r="F914" s="1">
        <f t="shared" si="22"/>
        <v>0</v>
      </c>
    </row>
    <row r="915" spans="6:6">
      <c r="F915" s="1">
        <f t="shared" si="22"/>
        <v>0</v>
      </c>
    </row>
    <row r="916" spans="6:6">
      <c r="F916" s="1">
        <f t="shared" si="22"/>
        <v>0</v>
      </c>
    </row>
    <row r="917" spans="6:6">
      <c r="F917" s="1">
        <f t="shared" si="22"/>
        <v>0</v>
      </c>
    </row>
    <row r="918" spans="6:6">
      <c r="F918" s="1">
        <f t="shared" si="22"/>
        <v>0</v>
      </c>
    </row>
    <row r="919" spans="6:6">
      <c r="F919" s="1">
        <f t="shared" si="22"/>
        <v>0</v>
      </c>
    </row>
    <row r="920" spans="6:6">
      <c r="F920" s="1">
        <f t="shared" si="22"/>
        <v>0</v>
      </c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  <row r="1155" spans="6:6">
      <c r="F1155" s="1"/>
    </row>
    <row r="1156" spans="6:6">
      <c r="F1156" s="1"/>
    </row>
    <row r="1157" spans="6:6">
      <c r="F1157" s="1"/>
    </row>
    <row r="1158" spans="6:6">
      <c r="F1158" s="1"/>
    </row>
    <row r="1159" spans="6:6">
      <c r="F1159" s="1"/>
    </row>
    <row r="1160" spans="6:6">
      <c r="F1160" s="1"/>
    </row>
    <row r="1161" spans="6:6">
      <c r="F1161" s="1"/>
    </row>
    <row r="1162" spans="6:6">
      <c r="F1162" s="1"/>
    </row>
    <row r="1163" spans="6:6">
      <c r="F1163" s="1"/>
    </row>
    <row r="1164" spans="6:6">
      <c r="F1164" s="1"/>
    </row>
    <row r="1165" spans="6:6">
      <c r="F1165" s="1"/>
    </row>
    <row r="1166" spans="6:6">
      <c r="F1166" s="1"/>
    </row>
    <row r="1167" spans="6:6">
      <c r="F1167" s="1"/>
    </row>
    <row r="1168" spans="6:6">
      <c r="F1168" s="1"/>
    </row>
    <row r="1169" spans="6:6">
      <c r="F1169" s="1"/>
    </row>
    <row r="1170" spans="6:6">
      <c r="F1170" s="1"/>
    </row>
    <row r="1171" spans="6:6">
      <c r="F1171" s="1"/>
    </row>
    <row r="1172" spans="6:6">
      <c r="F1172" s="1"/>
    </row>
    <row r="1173" spans="6:6">
      <c r="F1173" s="1"/>
    </row>
    <row r="1174" spans="6:6">
      <c r="F1174" s="1"/>
    </row>
    <row r="1175" spans="6:6">
      <c r="F1175" s="1"/>
    </row>
    <row r="1176" spans="6:6">
      <c r="F1176" s="1"/>
    </row>
    <row r="1177" spans="6:6">
      <c r="F1177" s="1"/>
    </row>
    <row r="1178" spans="6:6">
      <c r="F1178" s="1"/>
    </row>
    <row r="1179" spans="6:6">
      <c r="F1179" s="1"/>
    </row>
    <row r="1180" spans="6:6">
      <c r="F1180" s="1"/>
    </row>
    <row r="1181" spans="6:6">
      <c r="F1181" s="1"/>
    </row>
    <row r="1182" spans="6:6">
      <c r="F1182" s="1"/>
    </row>
    <row r="1183" spans="6:6">
      <c r="F1183" s="1"/>
    </row>
    <row r="1184" spans="6:6">
      <c r="F1184" s="1"/>
    </row>
    <row r="1185" spans="6:6">
      <c r="F1185" s="1"/>
    </row>
    <row r="1186" spans="6:6">
      <c r="F1186" s="1"/>
    </row>
    <row r="1187" spans="6:6">
      <c r="F1187" s="1"/>
    </row>
    <row r="1188" spans="6:6">
      <c r="F1188" s="1"/>
    </row>
    <row r="1189" spans="6:6">
      <c r="F1189" s="1"/>
    </row>
    <row r="1190" spans="6:6">
      <c r="F1190" s="1"/>
    </row>
    <row r="1191" spans="6:6">
      <c r="F1191" s="1"/>
    </row>
    <row r="1192" spans="6:6">
      <c r="F1192" s="1"/>
    </row>
    <row r="1193" spans="6:6">
      <c r="F1193" s="1"/>
    </row>
    <row r="1194" spans="6:6">
      <c r="F1194" s="1"/>
    </row>
    <row r="1195" spans="6:6">
      <c r="F1195" s="1"/>
    </row>
    <row r="1196" spans="6:6">
      <c r="F1196" s="1"/>
    </row>
    <row r="1197" spans="6:6">
      <c r="F1197" s="1"/>
    </row>
    <row r="1198" spans="6:6">
      <c r="F1198" s="1"/>
    </row>
    <row r="1199" spans="6:6">
      <c r="F1199" s="1"/>
    </row>
    <row r="1200" spans="6:6">
      <c r="F1200" s="1"/>
    </row>
    <row r="1201" spans="6:6">
      <c r="F1201" s="1"/>
    </row>
    <row r="1202" spans="6:6">
      <c r="F1202" s="1"/>
    </row>
    <row r="1203" spans="6:6">
      <c r="F1203" s="1"/>
    </row>
    <row r="1204" spans="6:6">
      <c r="F1204" s="1"/>
    </row>
    <row r="1205" spans="6:6">
      <c r="F1205" s="1"/>
    </row>
    <row r="1206" spans="6:6">
      <c r="F1206" s="1"/>
    </row>
    <row r="1207" spans="6:6">
      <c r="F1207" s="1"/>
    </row>
    <row r="1208" spans="6:6">
      <c r="F1208" s="1"/>
    </row>
    <row r="1209" spans="6:6">
      <c r="F1209" s="1"/>
    </row>
    <row r="1210" spans="6:6">
      <c r="F1210" s="1"/>
    </row>
    <row r="1211" spans="6:6">
      <c r="F1211" s="1"/>
    </row>
    <row r="1212" spans="6:6">
      <c r="F1212" s="1"/>
    </row>
    <row r="1213" spans="6:6">
      <c r="F1213" s="1"/>
    </row>
    <row r="1214" spans="6:6">
      <c r="F1214" s="1"/>
    </row>
    <row r="1215" spans="6:6">
      <c r="F1215" s="1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  <row r="1244" spans="6:6">
      <c r="F1244" s="1"/>
    </row>
    <row r="1245" spans="6:6">
      <c r="F1245" s="1"/>
    </row>
    <row r="1246" spans="6:6">
      <c r="F1246" s="1"/>
    </row>
    <row r="1247" spans="6:6">
      <c r="F1247" s="1"/>
    </row>
    <row r="1248" spans="6:6">
      <c r="F1248" s="1"/>
    </row>
    <row r="1249" spans="6:6">
      <c r="F1249" s="1"/>
    </row>
    <row r="1250" spans="6:6">
      <c r="F1250" s="1"/>
    </row>
    <row r="1251" spans="6:6">
      <c r="F1251" s="1"/>
    </row>
    <row r="1252" spans="6:6">
      <c r="F1252" s="1"/>
    </row>
    <row r="1253" spans="6:6">
      <c r="F1253" s="1"/>
    </row>
    <row r="1254" spans="6:6">
      <c r="F1254" s="1"/>
    </row>
    <row r="1255" spans="6:6">
      <c r="F1255" s="1"/>
    </row>
    <row r="1256" spans="6:6">
      <c r="F1256" s="1"/>
    </row>
    <row r="1257" spans="6:6">
      <c r="F1257" s="1"/>
    </row>
    <row r="1258" spans="6:6">
      <c r="F1258" s="1"/>
    </row>
    <row r="1259" spans="6:6">
      <c r="F1259" s="1"/>
    </row>
    <row r="1260" spans="6:6">
      <c r="F1260" s="1"/>
    </row>
    <row r="1261" spans="6:6">
      <c r="F1261" s="1"/>
    </row>
    <row r="1262" spans="6:6">
      <c r="F1262" s="1"/>
    </row>
    <row r="1263" spans="6:6">
      <c r="F1263" s="1"/>
    </row>
    <row r="1264" spans="6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  <row r="1307" spans="6:6">
      <c r="F1307" s="1"/>
    </row>
    <row r="1308" spans="6:6">
      <c r="F1308" s="1"/>
    </row>
    <row r="1309" spans="6:6">
      <c r="F1309" s="1"/>
    </row>
    <row r="1310" spans="6:6">
      <c r="F1310" s="1"/>
    </row>
    <row r="1311" spans="6:6">
      <c r="F1311" s="1"/>
    </row>
    <row r="1312" spans="6:6">
      <c r="F1312" s="1"/>
    </row>
    <row r="1313" spans="6:6">
      <c r="F1313" s="1"/>
    </row>
    <row r="1314" spans="6:6">
      <c r="F1314" s="1"/>
    </row>
    <row r="1315" spans="6:6">
      <c r="F1315" s="1"/>
    </row>
    <row r="1316" spans="6:6">
      <c r="F1316" s="1"/>
    </row>
    <row r="1317" spans="6:6">
      <c r="F1317" s="1"/>
    </row>
    <row r="1318" spans="6:6">
      <c r="F1318" s="1"/>
    </row>
    <row r="1319" spans="6:6">
      <c r="F1319" s="1"/>
    </row>
    <row r="1320" spans="6:6">
      <c r="F1320" s="1"/>
    </row>
    <row r="1321" spans="6:6">
      <c r="F1321" s="1"/>
    </row>
    <row r="1322" spans="6:6">
      <c r="F1322" s="1"/>
    </row>
    <row r="1323" spans="6:6">
      <c r="F1323" s="1"/>
    </row>
    <row r="1324" spans="6:6">
      <c r="F1324" s="1"/>
    </row>
    <row r="1325" spans="6:6">
      <c r="F1325" s="1"/>
    </row>
    <row r="1326" spans="6:6">
      <c r="F1326" s="1"/>
    </row>
    <row r="1327" spans="6:6">
      <c r="F1327" s="1"/>
    </row>
    <row r="1328" spans="6:6">
      <c r="F1328" s="1"/>
    </row>
    <row r="1329" spans="6:6">
      <c r="F1329" s="1"/>
    </row>
    <row r="1330" spans="6:6">
      <c r="F1330" s="1"/>
    </row>
    <row r="1331" spans="6:6">
      <c r="F1331" s="1"/>
    </row>
    <row r="1332" spans="6:6">
      <c r="F1332" s="1"/>
    </row>
    <row r="1333" spans="6:6">
      <c r="F1333" s="1"/>
    </row>
    <row r="1334" spans="6:6">
      <c r="F1334" s="1"/>
    </row>
    <row r="1335" spans="6:6">
      <c r="F1335" s="1"/>
    </row>
    <row r="1336" spans="6:6">
      <c r="F1336" s="1"/>
    </row>
    <row r="1337" spans="6:6">
      <c r="F1337" s="1"/>
    </row>
    <row r="1338" spans="6:6">
      <c r="F1338" s="1"/>
    </row>
    <row r="1339" spans="6:6">
      <c r="F1339" s="1"/>
    </row>
    <row r="1340" spans="6:6">
      <c r="F1340" s="1"/>
    </row>
    <row r="1341" spans="6:6">
      <c r="F1341" s="1"/>
    </row>
    <row r="1342" spans="6:6">
      <c r="F1342" s="1"/>
    </row>
    <row r="1343" spans="6:6">
      <c r="F1343" s="1"/>
    </row>
    <row r="1344" spans="6:6">
      <c r="F1344" s="1"/>
    </row>
    <row r="1345" spans="6:6">
      <c r="F1345" s="1"/>
    </row>
    <row r="1346" spans="6:6">
      <c r="F1346" s="1"/>
    </row>
    <row r="1347" spans="6:6">
      <c r="F1347" s="1"/>
    </row>
    <row r="1348" spans="6:6">
      <c r="F1348" s="1"/>
    </row>
    <row r="1349" spans="6:6">
      <c r="F1349" s="1"/>
    </row>
    <row r="1350" spans="6:6">
      <c r="F1350" s="1"/>
    </row>
    <row r="1351" spans="6:6">
      <c r="F1351" s="1"/>
    </row>
    <row r="1352" spans="6:6">
      <c r="F1352" s="1"/>
    </row>
    <row r="1353" spans="6:6">
      <c r="F1353" s="1"/>
    </row>
    <row r="1354" spans="6:6">
      <c r="F1354" s="1"/>
    </row>
    <row r="1355" spans="6:6">
      <c r="F1355" s="1"/>
    </row>
    <row r="1356" spans="6:6">
      <c r="F1356" s="1"/>
    </row>
    <row r="1357" spans="6:6">
      <c r="F1357" s="1"/>
    </row>
    <row r="1358" spans="6:6">
      <c r="F1358" s="1"/>
    </row>
    <row r="1359" spans="6:6">
      <c r="F1359" s="1"/>
    </row>
    <row r="1360" spans="6:6">
      <c r="F1360" s="1"/>
    </row>
    <row r="1361" spans="6:6">
      <c r="F1361" s="1"/>
    </row>
    <row r="1362" spans="6:6">
      <c r="F1362" s="1"/>
    </row>
    <row r="1363" spans="6:6">
      <c r="F1363" s="1"/>
    </row>
    <row r="1364" spans="6:6">
      <c r="F1364" s="1"/>
    </row>
    <row r="1365" spans="6:6">
      <c r="F1365" s="1"/>
    </row>
    <row r="1366" spans="6:6">
      <c r="F1366" s="1"/>
    </row>
    <row r="1367" spans="6:6">
      <c r="F1367" s="1"/>
    </row>
    <row r="1368" spans="6:6">
      <c r="F1368" s="1"/>
    </row>
    <row r="1369" spans="6:6">
      <c r="F1369" s="1"/>
    </row>
    <row r="1370" spans="6:6">
      <c r="F1370" s="1"/>
    </row>
    <row r="1371" spans="6:6">
      <c r="F1371" s="1"/>
    </row>
    <row r="1372" spans="6:6">
      <c r="F1372" s="1"/>
    </row>
    <row r="1373" spans="6:6">
      <c r="F1373" s="1"/>
    </row>
    <row r="1374" spans="6:6">
      <c r="F1374" s="1"/>
    </row>
    <row r="1375" spans="6:6">
      <c r="F1375" s="1"/>
    </row>
    <row r="1376" spans="6:6">
      <c r="F1376" s="1"/>
    </row>
    <row r="1377" spans="6:6">
      <c r="F1377" s="1"/>
    </row>
    <row r="1378" spans="6:6">
      <c r="F1378" s="1"/>
    </row>
    <row r="1379" spans="6:6">
      <c r="F1379" s="1"/>
    </row>
    <row r="1380" spans="6:6">
      <c r="F1380" s="1"/>
    </row>
    <row r="1381" spans="6:6">
      <c r="F1381" s="1"/>
    </row>
    <row r="1382" spans="6:6">
      <c r="F1382" s="1"/>
    </row>
    <row r="1383" spans="6:6">
      <c r="F1383" s="1"/>
    </row>
    <row r="1384" spans="6:6">
      <c r="F1384" s="1"/>
    </row>
    <row r="1385" spans="6:6">
      <c r="F1385" s="1"/>
    </row>
    <row r="1386" spans="6:6">
      <c r="F1386" s="1"/>
    </row>
    <row r="1387" spans="6:6">
      <c r="F1387" s="1"/>
    </row>
    <row r="1388" spans="6:6">
      <c r="F1388" s="1"/>
    </row>
    <row r="1389" spans="6:6">
      <c r="F1389" s="1"/>
    </row>
    <row r="1390" spans="6:6">
      <c r="F1390" s="1"/>
    </row>
    <row r="1391" spans="6:6">
      <c r="F1391" s="1"/>
    </row>
    <row r="1392" spans="6:6">
      <c r="F1392" s="1"/>
    </row>
    <row r="1393" spans="6:6">
      <c r="F1393" s="1"/>
    </row>
    <row r="1394" spans="6:6">
      <c r="F1394" s="1"/>
    </row>
    <row r="1395" spans="6:6">
      <c r="F1395" s="1"/>
    </row>
    <row r="1396" spans="6:6">
      <c r="F1396" s="1"/>
    </row>
    <row r="1397" spans="6:6">
      <c r="F1397" s="1"/>
    </row>
    <row r="1398" spans="6:6">
      <c r="F1398" s="1"/>
    </row>
    <row r="1399" spans="6:6">
      <c r="F1399" s="1"/>
    </row>
    <row r="1400" spans="6:6">
      <c r="F1400" s="1"/>
    </row>
    <row r="1401" spans="6:6">
      <c r="F1401" s="1"/>
    </row>
    <row r="1402" spans="6:6">
      <c r="F1402" s="1"/>
    </row>
    <row r="1403" spans="6:6">
      <c r="F1403" s="1"/>
    </row>
    <row r="1404" spans="6:6">
      <c r="F1404" s="1"/>
    </row>
    <row r="1405" spans="6:6">
      <c r="F1405" s="1"/>
    </row>
    <row r="1406" spans="6:6">
      <c r="F1406" s="1"/>
    </row>
    <row r="1407" spans="6:6">
      <c r="F1407" s="1"/>
    </row>
    <row r="1408" spans="6:6">
      <c r="F1408" s="1"/>
    </row>
    <row r="1409" spans="6:6">
      <c r="F1409" s="1"/>
    </row>
    <row r="1410" spans="6:6">
      <c r="F1410" s="1"/>
    </row>
    <row r="1411" spans="6:6">
      <c r="F1411" s="1"/>
    </row>
    <row r="1412" spans="6:6">
      <c r="F1412" s="1"/>
    </row>
    <row r="1413" spans="6:6">
      <c r="F1413" s="1"/>
    </row>
    <row r="1414" spans="6:6">
      <c r="F1414" s="1"/>
    </row>
    <row r="1415" spans="6:6">
      <c r="F1415" s="1"/>
    </row>
    <row r="1416" spans="6:6">
      <c r="F1416" s="1"/>
    </row>
    <row r="1417" spans="6:6">
      <c r="F1417" s="1"/>
    </row>
    <row r="1418" spans="6:6">
      <c r="F1418" s="1"/>
    </row>
    <row r="1419" spans="6:6">
      <c r="F1419" s="1"/>
    </row>
    <row r="1420" spans="6:6">
      <c r="F1420" s="1"/>
    </row>
    <row r="1421" spans="6:6">
      <c r="F1421" s="1"/>
    </row>
    <row r="1422" spans="6:6">
      <c r="F1422" s="1"/>
    </row>
    <row r="1423" spans="6:6">
      <c r="F1423" s="1"/>
    </row>
    <row r="1424" spans="6:6">
      <c r="F1424" s="1"/>
    </row>
    <row r="1425" spans="6:6">
      <c r="F1425" s="1"/>
    </row>
    <row r="1426" spans="6:6">
      <c r="F1426" s="1"/>
    </row>
    <row r="1427" spans="6:6">
      <c r="F1427" s="1"/>
    </row>
    <row r="1428" spans="6:6">
      <c r="F1428" s="1"/>
    </row>
    <row r="1429" spans="6:6">
      <c r="F1429" s="1"/>
    </row>
    <row r="1430" spans="6:6">
      <c r="F1430" s="1"/>
    </row>
    <row r="1431" spans="6:6">
      <c r="F1431" s="1"/>
    </row>
    <row r="1432" spans="6:6">
      <c r="F1432" s="1"/>
    </row>
    <row r="1433" spans="6:6">
      <c r="F1433" s="1"/>
    </row>
    <row r="1434" spans="6:6">
      <c r="F1434" s="1"/>
    </row>
    <row r="1435" spans="6:6">
      <c r="F1435" s="1"/>
    </row>
    <row r="1436" spans="6:6">
      <c r="F1436" s="1"/>
    </row>
    <row r="1437" spans="6:6">
      <c r="F1437" s="1"/>
    </row>
    <row r="1438" spans="6:6">
      <c r="F1438" s="1"/>
    </row>
    <row r="1439" spans="6:6">
      <c r="F1439" s="1"/>
    </row>
    <row r="1440" spans="6:6">
      <c r="F1440" s="1"/>
    </row>
    <row r="1441" spans="6:6">
      <c r="F1441" s="1"/>
    </row>
    <row r="1442" spans="6:6">
      <c r="F1442" s="1"/>
    </row>
    <row r="1443" spans="6:6">
      <c r="F1443" s="1"/>
    </row>
    <row r="1444" spans="6:6">
      <c r="F1444" s="1"/>
    </row>
    <row r="1445" spans="6:6">
      <c r="F1445" s="1"/>
    </row>
    <row r="1446" spans="6:6">
      <c r="F1446" s="1"/>
    </row>
    <row r="1447" spans="6:6">
      <c r="F1447" s="1"/>
    </row>
    <row r="1448" spans="6:6">
      <c r="F1448" s="1"/>
    </row>
    <row r="1449" spans="6:6">
      <c r="F1449" s="1"/>
    </row>
    <row r="1450" spans="6:6">
      <c r="F1450" s="1"/>
    </row>
    <row r="1451" spans="6:6">
      <c r="F1451" s="1"/>
    </row>
    <row r="1452" spans="6:6">
      <c r="F1452" s="1"/>
    </row>
    <row r="1453" spans="6:6">
      <c r="F1453" s="1"/>
    </row>
    <row r="1454" spans="6:6">
      <c r="F1454" s="1"/>
    </row>
    <row r="1455" spans="6:6">
      <c r="F1455" s="1"/>
    </row>
    <row r="1456" spans="6:6">
      <c r="F1456" s="1"/>
    </row>
    <row r="1457" spans="6:6">
      <c r="F1457" s="1"/>
    </row>
    <row r="1458" spans="6:6">
      <c r="F1458" s="1"/>
    </row>
    <row r="1459" spans="6:6">
      <c r="F1459" s="1"/>
    </row>
    <row r="1460" spans="6:6">
      <c r="F1460" s="1"/>
    </row>
    <row r="1461" spans="6:6">
      <c r="F1461" s="1"/>
    </row>
    <row r="1462" spans="6:6">
      <c r="F1462" s="1"/>
    </row>
    <row r="1463" spans="6:6">
      <c r="F1463" s="1"/>
    </row>
    <row r="1464" spans="6:6">
      <c r="F1464" s="1"/>
    </row>
    <row r="1465" spans="6:6">
      <c r="F1465" s="1"/>
    </row>
    <row r="1466" spans="6:6">
      <c r="F1466" s="1"/>
    </row>
    <row r="1467" spans="6:6">
      <c r="F1467" s="1"/>
    </row>
    <row r="1468" spans="6:6">
      <c r="F1468" s="1"/>
    </row>
    <row r="1469" spans="6:6">
      <c r="F1469" s="1"/>
    </row>
    <row r="1470" spans="6:6">
      <c r="F1470" s="1"/>
    </row>
    <row r="1471" spans="6:6">
      <c r="F1471" s="1"/>
    </row>
    <row r="1472" spans="6:6">
      <c r="F1472" s="1"/>
    </row>
    <row r="1473" spans="6:6">
      <c r="F1473" s="1"/>
    </row>
    <row r="1474" spans="6:6">
      <c r="F1474" s="1"/>
    </row>
    <row r="1475" spans="6:6">
      <c r="F1475" s="1"/>
    </row>
    <row r="1476" spans="6:6">
      <c r="F1476" s="1"/>
    </row>
    <row r="1477" spans="6:6">
      <c r="F1477" s="1"/>
    </row>
    <row r="1478" spans="6:6">
      <c r="F1478" s="1"/>
    </row>
    <row r="1479" spans="6:6">
      <c r="F1479" s="1"/>
    </row>
    <row r="1480" spans="6:6">
      <c r="F1480" s="1"/>
    </row>
    <row r="1481" spans="6:6">
      <c r="F1481" s="1"/>
    </row>
    <row r="1482" spans="6:6">
      <c r="F1482" s="1"/>
    </row>
    <row r="1483" spans="6:6">
      <c r="F1483" s="1"/>
    </row>
    <row r="1484" spans="6:6">
      <c r="F1484" s="1"/>
    </row>
    <row r="1485" spans="6:6">
      <c r="F1485" s="1"/>
    </row>
    <row r="1486" spans="6:6">
      <c r="F1486" s="1"/>
    </row>
    <row r="1487" spans="6:6">
      <c r="F1487" s="1"/>
    </row>
    <row r="1488" spans="6:6">
      <c r="F1488" s="1"/>
    </row>
    <row r="1489" spans="6:6">
      <c r="F1489" s="1"/>
    </row>
    <row r="1490" spans="6:6">
      <c r="F1490" s="1"/>
    </row>
    <row r="1491" spans="6:6">
      <c r="F1491" s="1"/>
    </row>
    <row r="1492" spans="6:6">
      <c r="F1492" s="1"/>
    </row>
    <row r="1493" spans="6:6">
      <c r="F1493" s="1"/>
    </row>
    <row r="1494" spans="6:6">
      <c r="F1494" s="1"/>
    </row>
    <row r="1495" spans="6:6">
      <c r="F1495" s="1"/>
    </row>
    <row r="1496" spans="6:6">
      <c r="F1496" s="1"/>
    </row>
    <row r="1497" spans="6:6">
      <c r="F1497" s="1"/>
    </row>
    <row r="1498" spans="6:6">
      <c r="F1498" s="1"/>
    </row>
    <row r="1499" spans="6:6">
      <c r="F1499" s="1"/>
    </row>
    <row r="1500" spans="6:6">
      <c r="F1500" s="1"/>
    </row>
    <row r="1501" spans="6:6">
      <c r="F1501" s="1"/>
    </row>
    <row r="1502" spans="6:6">
      <c r="F1502" s="1"/>
    </row>
    <row r="1503" spans="6:6">
      <c r="F1503" s="1"/>
    </row>
    <row r="1504" spans="6:6">
      <c r="F1504" s="1"/>
    </row>
    <row r="1505" spans="6:6">
      <c r="F1505" s="1"/>
    </row>
    <row r="1506" spans="6:6">
      <c r="F1506" s="1"/>
    </row>
    <row r="1507" spans="6:6">
      <c r="F1507" s="1"/>
    </row>
    <row r="1508" spans="6:6">
      <c r="F1508" s="1"/>
    </row>
    <row r="1509" spans="6:6">
      <c r="F1509" s="1"/>
    </row>
    <row r="1510" spans="6:6">
      <c r="F1510" s="1"/>
    </row>
    <row r="1511" spans="6:6">
      <c r="F1511" s="1"/>
    </row>
    <row r="1512" spans="6:6">
      <c r="F1512" s="1"/>
    </row>
    <row r="1513" spans="6:6">
      <c r="F1513" s="1"/>
    </row>
    <row r="1514" spans="6:6">
      <c r="F1514" s="1"/>
    </row>
    <row r="1515" spans="6:6">
      <c r="F1515" s="1"/>
    </row>
    <row r="1516" spans="6:6">
      <c r="F1516" s="1"/>
    </row>
    <row r="1517" spans="6:6">
      <c r="F1517" s="1"/>
    </row>
    <row r="1518" spans="6:6">
      <c r="F1518" s="1"/>
    </row>
    <row r="1519" spans="6:6">
      <c r="F1519" s="1"/>
    </row>
    <row r="1520" spans="6:6">
      <c r="F1520" s="1"/>
    </row>
    <row r="1521" spans="6:6">
      <c r="F1521" s="1"/>
    </row>
    <row r="1522" spans="6:6">
      <c r="F1522" s="1"/>
    </row>
    <row r="1523" spans="6:6">
      <c r="F1523" s="1"/>
    </row>
    <row r="1524" spans="6:6">
      <c r="F1524" s="1"/>
    </row>
    <row r="1525" spans="6:6">
      <c r="F1525" s="1"/>
    </row>
    <row r="1526" spans="6:6">
      <c r="F1526" s="1"/>
    </row>
    <row r="1527" spans="6:6">
      <c r="F1527" s="1"/>
    </row>
    <row r="1528" spans="6:6">
      <c r="F1528" s="1"/>
    </row>
    <row r="1529" spans="6:6">
      <c r="F1529" s="1"/>
    </row>
    <row r="1530" spans="6:6">
      <c r="F1530" s="1"/>
    </row>
    <row r="1531" spans="6:6">
      <c r="F1531" s="1"/>
    </row>
    <row r="1532" spans="6:6">
      <c r="F1532" s="1"/>
    </row>
    <row r="1533" spans="6:6">
      <c r="F1533" s="1"/>
    </row>
    <row r="1534" spans="6:6">
      <c r="F1534" s="1"/>
    </row>
    <row r="1535" spans="6:6">
      <c r="F1535" s="1"/>
    </row>
    <row r="1536" spans="6:6">
      <c r="F1536" s="1"/>
    </row>
    <row r="1537" spans="6:6">
      <c r="F1537" s="1"/>
    </row>
    <row r="1538" spans="6:6">
      <c r="F1538" s="1"/>
    </row>
    <row r="1539" spans="6:6">
      <c r="F1539" s="1"/>
    </row>
    <row r="1540" spans="6:6">
      <c r="F1540" s="1"/>
    </row>
    <row r="1541" spans="6:6">
      <c r="F1541" s="1"/>
    </row>
    <row r="1542" spans="6:6">
      <c r="F1542" s="1"/>
    </row>
    <row r="1543" spans="6:6">
      <c r="F1543" s="1"/>
    </row>
    <row r="1544" spans="6:6">
      <c r="F1544" s="1"/>
    </row>
    <row r="1545" spans="6:6">
      <c r="F1545" s="1"/>
    </row>
    <row r="1546" spans="6:6">
      <c r="F1546" s="1"/>
    </row>
    <row r="1547" spans="6:6">
      <c r="F1547" s="1"/>
    </row>
    <row r="1548" spans="6:6">
      <c r="F1548" s="1"/>
    </row>
    <row r="1549" spans="6:6">
      <c r="F1549" s="1"/>
    </row>
    <row r="1550" spans="6:6">
      <c r="F1550" s="1"/>
    </row>
    <row r="1551" spans="6:6">
      <c r="F1551" s="1"/>
    </row>
    <row r="1552" spans="6:6">
      <c r="F1552" s="1"/>
    </row>
    <row r="1553" spans="6:6">
      <c r="F1553" s="1"/>
    </row>
    <row r="1554" spans="6:6">
      <c r="F1554" s="1"/>
    </row>
    <row r="1555" spans="6:6">
      <c r="F1555" s="1"/>
    </row>
    <row r="1556" spans="6:6">
      <c r="F1556" s="1"/>
    </row>
    <row r="1557" spans="6:6">
      <c r="F1557" s="1"/>
    </row>
    <row r="1558" spans="6:6">
      <c r="F1558" s="1"/>
    </row>
    <row r="1559" spans="6:6">
      <c r="F1559" s="1"/>
    </row>
    <row r="1560" spans="6:6">
      <c r="F1560" s="1"/>
    </row>
    <row r="1561" spans="6:6">
      <c r="F1561" s="1"/>
    </row>
    <row r="1562" spans="6:6">
      <c r="F1562" s="1"/>
    </row>
    <row r="1563" spans="6:6">
      <c r="F1563" s="1"/>
    </row>
    <row r="1564" spans="6:6">
      <c r="F1564" s="1"/>
    </row>
    <row r="1565" spans="6:6">
      <c r="F1565" s="1"/>
    </row>
    <row r="1566" spans="6:6">
      <c r="F1566" s="1"/>
    </row>
    <row r="1567" spans="6:6">
      <c r="F1567" s="1"/>
    </row>
  </sheetData>
  <mergeCells count="5">
    <mergeCell ref="G6:I6"/>
    <mergeCell ref="P2:S3"/>
    <mergeCell ref="C2:F3"/>
    <mergeCell ref="C4:D4"/>
    <mergeCell ref="K2:M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E545-A72F-4997-90FE-2EEB3B354137}">
  <sheetPr>
    <tabColor rgb="FF660033"/>
  </sheetPr>
  <dimension ref="A1"/>
  <sheetViews>
    <sheetView showGridLines="0" topLeftCell="C1" zoomScale="85" zoomScaleNormal="85" workbookViewId="0">
      <selection activeCell="W33" sqref="W3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9050-29C6-4BB0-99B8-C9D07D3426C2}">
  <sheetPr>
    <tabColor theme="9" tint="0.39997558519241921"/>
  </sheetPr>
  <dimension ref="C2:R307"/>
  <sheetViews>
    <sheetView workbookViewId="0">
      <selection activeCell="B1" sqref="B1:J1048576"/>
    </sheetView>
  </sheetViews>
  <sheetFormatPr defaultRowHeight="15"/>
  <sheetData>
    <row r="2" spans="3:18" ht="15" customHeight="1">
      <c r="C2" s="101" t="s">
        <v>92</v>
      </c>
      <c r="D2" s="102"/>
      <c r="E2" s="102"/>
      <c r="F2" t="s">
        <v>42</v>
      </c>
      <c r="J2" s="101" t="s">
        <v>49</v>
      </c>
      <c r="K2" s="102"/>
      <c r="L2" s="102"/>
      <c r="O2" s="101" t="s">
        <v>98</v>
      </c>
      <c r="P2" s="102"/>
      <c r="Q2" s="102"/>
      <c r="R2" s="102"/>
    </row>
    <row r="3" spans="3:18" ht="15" customHeight="1" thickBot="1">
      <c r="C3" s="115"/>
      <c r="D3" s="106"/>
      <c r="E3" s="106"/>
      <c r="F3">
        <f>LARGE(D6:D1000,1)</f>
        <v>0.50402502528249205</v>
      </c>
      <c r="J3" s="101"/>
      <c r="K3" s="102"/>
      <c r="L3" s="102"/>
      <c r="O3" s="101"/>
      <c r="P3" s="102"/>
      <c r="Q3" s="102"/>
      <c r="R3" s="102"/>
    </row>
    <row r="4" spans="3:18" ht="29.25" thickBot="1">
      <c r="C4" s="39" t="s">
        <v>43</v>
      </c>
      <c r="D4" s="40">
        <v>10.334</v>
      </c>
      <c r="E4" s="22" t="s">
        <v>14</v>
      </c>
      <c r="J4" s="37" t="s">
        <v>44</v>
      </c>
      <c r="K4" s="30" t="s">
        <v>6</v>
      </c>
      <c r="L4" s="37" t="s">
        <v>2</v>
      </c>
      <c r="O4" s="30" t="s">
        <v>99</v>
      </c>
      <c r="P4" s="37" t="s">
        <v>100</v>
      </c>
      <c r="Q4" s="30" t="s">
        <v>6</v>
      </c>
      <c r="R4" s="37" t="s">
        <v>2</v>
      </c>
    </row>
    <row r="5" spans="3:18" ht="28.5" customHeight="1" thickBot="1">
      <c r="C5" s="37" t="s">
        <v>44</v>
      </c>
      <c r="D5" s="30" t="s">
        <v>6</v>
      </c>
      <c r="E5" s="37" t="s">
        <v>2</v>
      </c>
      <c r="F5" s="100" t="s">
        <v>46</v>
      </c>
      <c r="G5" s="100"/>
      <c r="H5" s="100"/>
      <c r="J5">
        <v>2.6493053662172699</v>
      </c>
      <c r="K5">
        <v>5.5781645507524402E-4</v>
      </c>
      <c r="L5">
        <f>K5/LARGE($K$5:$K$1000,1)</f>
        <v>1.2525765987072795E-3</v>
      </c>
      <c r="O5">
        <v>188.6</v>
      </c>
      <c r="P5">
        <f>'nm to eV'!$G$14/O5</f>
        <v>6.5738992800619824</v>
      </c>
      <c r="Q5">
        <v>20739.616225090602</v>
      </c>
      <c r="R5" s="2">
        <f t="shared" ref="R5:R68" si="0">Q5/LARGE($Q$5:$Q$307,1)</f>
        <v>1</v>
      </c>
    </row>
    <row r="6" spans="3:18" ht="15.75" thickBot="1">
      <c r="C6">
        <v>2.9222320112934899</v>
      </c>
      <c r="D6">
        <v>4.0119301968866101E-4</v>
      </c>
      <c r="E6">
        <f>D6/$F$3</f>
        <v>7.9597837322423312E-4</v>
      </c>
      <c r="F6" s="29" t="s">
        <v>14</v>
      </c>
      <c r="G6" s="30" t="s">
        <v>6</v>
      </c>
      <c r="H6" s="29" t="s">
        <v>50</v>
      </c>
      <c r="J6">
        <v>2.7078253892183399</v>
      </c>
      <c r="K6">
        <v>7.5789625152888895E-4</v>
      </c>
      <c r="L6">
        <f t="shared" ref="L6:L69" si="1">K6/LARGE($K$5:$K$1000,1)</f>
        <v>1.7018556915553845E-3</v>
      </c>
      <c r="O6">
        <v>189.3</v>
      </c>
      <c r="P6">
        <f>'nm to eV'!$G$14/O6</f>
        <v>6.549590090965081</v>
      </c>
      <c r="Q6">
        <v>20569.205002658098</v>
      </c>
      <c r="R6" s="2">
        <f t="shared" si="0"/>
        <v>0.99178329914194163</v>
      </c>
    </row>
    <row r="7" spans="3:18">
      <c r="C7">
        <v>2.9863700062856098</v>
      </c>
      <c r="D7">
        <v>9.2813514815748201E-4</v>
      </c>
      <c r="E7">
        <f t="shared" ref="E7:E70" si="2">D7/$F$3</f>
        <v>1.8414465584070711E-3</v>
      </c>
      <c r="F7">
        <v>3.7738519555428001</v>
      </c>
      <c r="G7" s="2">
        <v>1.2492875878511E-6</v>
      </c>
      <c r="H7" s="2">
        <f>G7/$F$3</f>
        <v>2.4786221421265915E-6</v>
      </c>
      <c r="J7">
        <v>2.7663424633646301</v>
      </c>
      <c r="K7">
        <v>7.5789625152888895E-4</v>
      </c>
      <c r="L7">
        <f t="shared" si="1"/>
        <v>1.7018556915553845E-3</v>
      </c>
      <c r="O7">
        <v>190</v>
      </c>
      <c r="P7">
        <f>'nm to eV'!$G$14/O7</f>
        <v>6.5254600222088941</v>
      </c>
      <c r="Q7">
        <v>20308.792718647899</v>
      </c>
      <c r="R7" s="2">
        <f t="shared" si="0"/>
        <v>0.97922702610468282</v>
      </c>
    </row>
    <row r="8" spans="3:18">
      <c r="C8">
        <v>3.0451631683617202</v>
      </c>
      <c r="D8">
        <v>1.4565533049974899E-3</v>
      </c>
      <c r="E8">
        <f t="shared" si="2"/>
        <v>2.8898432259015952E-3</v>
      </c>
      <c r="F8" s="36">
        <f>F7+0.0002</f>
        <v>3.7740519555428</v>
      </c>
      <c r="G8" s="2"/>
      <c r="H8" s="2">
        <f t="shared" ref="H8:H35" si="3">G8/$F$3</f>
        <v>0</v>
      </c>
      <c r="J8">
        <v>2.8301792715242202</v>
      </c>
      <c r="K8">
        <v>7.5789625152888895E-4</v>
      </c>
      <c r="L8">
        <f t="shared" si="1"/>
        <v>1.7018556915553845E-3</v>
      </c>
      <c r="O8">
        <v>190.7</v>
      </c>
      <c r="P8">
        <f>'nm to eV'!$G$14/O8</f>
        <v>6.5015071013093344</v>
      </c>
      <c r="Q8">
        <v>19965.6464439847</v>
      </c>
      <c r="R8" s="2">
        <f t="shared" si="0"/>
        <v>0.96268157651974484</v>
      </c>
    </row>
    <row r="9" spans="3:18">
      <c r="C9">
        <v>3.1039563304378199</v>
      </c>
      <c r="D9">
        <v>1.4403169929158E-3</v>
      </c>
      <c r="E9">
        <f t="shared" si="2"/>
        <v>2.8576299204757585E-3</v>
      </c>
      <c r="F9" s="36">
        <f>F10-0.0002</f>
        <v>4.3357628907319992</v>
      </c>
      <c r="G9" s="2"/>
      <c r="H9" s="2">
        <f t="shared" si="3"/>
        <v>0</v>
      </c>
      <c r="J9">
        <v>2.8886963456705201</v>
      </c>
      <c r="K9">
        <v>7.5789625152888895E-4</v>
      </c>
      <c r="L9">
        <f t="shared" si="1"/>
        <v>1.7018556915553845E-3</v>
      </c>
      <c r="O9">
        <v>191.4</v>
      </c>
      <c r="P9">
        <f>'nm to eV'!$G$14/O9</f>
        <v>6.4777293846378781</v>
      </c>
      <c r="Q9">
        <v>19547.5943244318</v>
      </c>
      <c r="R9" s="2">
        <f t="shared" si="0"/>
        <v>0.94252439930799181</v>
      </c>
    </row>
    <row r="10" spans="3:18">
      <c r="C10">
        <v>3.1627494925139299</v>
      </c>
      <c r="D10">
        <v>1.4240806808340999E-3</v>
      </c>
      <c r="E10">
        <f t="shared" si="2"/>
        <v>2.8254166150499019E-3</v>
      </c>
      <c r="F10">
        <v>4.3359628907319996</v>
      </c>
      <c r="G10">
        <v>0.36640368083255997</v>
      </c>
      <c r="H10" s="2">
        <f t="shared" si="3"/>
        <v>0.72695533446419824</v>
      </c>
      <c r="J10">
        <v>2.9472134198168098</v>
      </c>
      <c r="K10">
        <v>7.5789625152888895E-4</v>
      </c>
      <c r="L10">
        <f t="shared" si="1"/>
        <v>1.7018556915553845E-3</v>
      </c>
      <c r="O10">
        <v>192.1</v>
      </c>
      <c r="P10">
        <f>'nm to eV'!$G$14/O10</f>
        <v>6.4541249568958357</v>
      </c>
      <c r="Q10">
        <v>19062.819680185199</v>
      </c>
      <c r="R10" s="2">
        <f t="shared" si="0"/>
        <v>0.91915006880036532</v>
      </c>
    </row>
    <row r="11" spans="3:18">
      <c r="C11">
        <v>3.2215426545900399</v>
      </c>
      <c r="D11">
        <v>1.11076011297694E-3</v>
      </c>
      <c r="E11">
        <f t="shared" si="2"/>
        <v>2.2037796880311445E-3</v>
      </c>
      <c r="F11" s="36">
        <f>F10+0.0002</f>
        <v>4.336162890732</v>
      </c>
      <c r="H11" s="2">
        <f t="shared" si="3"/>
        <v>0</v>
      </c>
      <c r="J11">
        <v>3.0062644136085801</v>
      </c>
      <c r="K11">
        <v>8.89948917188243E-4</v>
      </c>
      <c r="L11">
        <f t="shared" si="1"/>
        <v>1.9983798928350179E-3</v>
      </c>
      <c r="O11">
        <v>192.8</v>
      </c>
      <c r="P11">
        <f>'nm to eV'!$G$14/O11</f>
        <v>6.4306919306000507</v>
      </c>
      <c r="Q11">
        <v>18519.680056057299</v>
      </c>
      <c r="R11" s="2">
        <f t="shared" si="0"/>
        <v>0.89296155989870041</v>
      </c>
    </row>
    <row r="12" spans="3:18">
      <c r="C12">
        <v>3.2803358166661498</v>
      </c>
      <c r="D12">
        <v>1.3916080566707099E-3</v>
      </c>
      <c r="E12">
        <f t="shared" si="2"/>
        <v>2.7609900041982087E-3</v>
      </c>
      <c r="F12" s="36">
        <f>F13-0.0002</f>
        <v>4.4390558965980995</v>
      </c>
      <c r="H12" s="2">
        <f t="shared" si="3"/>
        <v>0</v>
      </c>
      <c r="J12">
        <v>3.06425877375754</v>
      </c>
      <c r="K12">
        <v>1.5181994780527001E-3</v>
      </c>
      <c r="L12">
        <f t="shared" si="1"/>
        <v>3.4091162443780948E-3</v>
      </c>
      <c r="O12">
        <v>193.5</v>
      </c>
      <c r="P12">
        <f>'nm to eV'!$G$14/O12</f>
        <v>6.407428445579793</v>
      </c>
      <c r="Q12">
        <v>17926.553258322001</v>
      </c>
      <c r="R12" s="2">
        <f t="shared" si="0"/>
        <v>0.86436282444969337</v>
      </c>
    </row>
    <row r="13" spans="3:18">
      <c r="C13">
        <v>3.33912897874225</v>
      </c>
      <c r="D13">
        <v>1.37537174458912E-3</v>
      </c>
      <c r="E13">
        <f t="shared" si="2"/>
        <v>2.7287766987725702E-3</v>
      </c>
      <c r="F13">
        <v>4.4392558965980999</v>
      </c>
      <c r="G13" s="2">
        <v>4.5487976614498002E-4</v>
      </c>
      <c r="H13" s="2">
        <f t="shared" si="3"/>
        <v>9.0249440668155822E-4</v>
      </c>
      <c r="J13">
        <v>3.1227941308034302</v>
      </c>
      <c r="K13">
        <v>2.7586942160652199E-3</v>
      </c>
      <c r="L13">
        <f t="shared" si="1"/>
        <v>6.1946466200361689E-3</v>
      </c>
      <c r="O13">
        <v>194.2</v>
      </c>
      <c r="P13">
        <f>'nm to eV'!$G$14/O13</f>
        <v>6.3843326684845003</v>
      </c>
      <c r="Q13">
        <v>17291.710478720899</v>
      </c>
      <c r="R13" s="2">
        <f t="shared" si="0"/>
        <v>0.83375267367780614</v>
      </c>
    </row>
    <row r="14" spans="3:18">
      <c r="C14">
        <v>3.39792214081836</v>
      </c>
      <c r="D14">
        <v>1.49117287951849E-3</v>
      </c>
      <c r="E14">
        <f t="shared" si="2"/>
        <v>2.958529447387516E-3</v>
      </c>
      <c r="F14" s="36">
        <f>F13+0.0002</f>
        <v>4.4394558965981004</v>
      </c>
      <c r="G14" s="2"/>
      <c r="H14" s="2">
        <f t="shared" si="3"/>
        <v>0</v>
      </c>
      <c r="J14">
        <v>3.1826635497493401</v>
      </c>
      <c r="K14">
        <v>4.2793006691128604E-3</v>
      </c>
      <c r="L14">
        <f t="shared" si="1"/>
        <v>9.6091677256816294E-3</v>
      </c>
      <c r="O14">
        <v>194.9</v>
      </c>
      <c r="P14">
        <f>'nm to eV'!$G$14/O14</f>
        <v>6.3614027923021546</v>
      </c>
      <c r="Q14">
        <v>16623.2150672608</v>
      </c>
      <c r="R14" s="2">
        <f t="shared" si="0"/>
        <v>0.80151989732337403</v>
      </c>
    </row>
    <row r="15" spans="3:18">
      <c r="C15">
        <v>3.4567153028944699</v>
      </c>
      <c r="D15">
        <v>2.8283203993026899E-3</v>
      </c>
      <c r="E15">
        <f t="shared" si="2"/>
        <v>5.6114681958847083E-3</v>
      </c>
      <c r="F15" s="36">
        <f>F16-0.0002</f>
        <v>4.6164030439341994</v>
      </c>
      <c r="G15" s="2"/>
      <c r="H15" s="2">
        <f t="shared" si="3"/>
        <v>0</v>
      </c>
      <c r="J15">
        <v>3.2399220526778501</v>
      </c>
      <c r="K15">
        <v>9.1212317432908807E-3</v>
      </c>
      <c r="L15">
        <f t="shared" si="1"/>
        <v>2.0481721772605353E-2</v>
      </c>
      <c r="O15">
        <v>195.6</v>
      </c>
      <c r="P15">
        <f>'nm to eV'!$G$14/O15</f>
        <v>6.3386370358879853</v>
      </c>
      <c r="Q15">
        <v>15928.8444063923</v>
      </c>
      <c r="R15" s="2">
        <f t="shared" si="0"/>
        <v>0.76803949665769256</v>
      </c>
    </row>
    <row r="16" spans="3:18">
      <c r="C16">
        <v>3.5155084649705799</v>
      </c>
      <c r="D16">
        <v>4.6441036645025104E-3</v>
      </c>
      <c r="E16">
        <f t="shared" si="2"/>
        <v>9.2140338902807831E-3</v>
      </c>
      <c r="F16">
        <v>4.6166030439341998</v>
      </c>
      <c r="G16">
        <v>5.6583108326681002E-2</v>
      </c>
      <c r="H16" s="2">
        <f t="shared" si="3"/>
        <v>0.11226249786896542</v>
      </c>
      <c r="J16">
        <v>3.2985358492607499</v>
      </c>
      <c r="K16">
        <v>1.5683849066970099E-2</v>
      </c>
      <c r="L16">
        <f t="shared" si="1"/>
        <v>3.5218076018022446E-2</v>
      </c>
      <c r="O16">
        <v>196.3</v>
      </c>
      <c r="P16">
        <f>'nm to eV'!$G$14/O16</f>
        <v>6.3160336435032596</v>
      </c>
      <c r="Q16">
        <v>15216.0316524919</v>
      </c>
      <c r="R16" s="2">
        <f t="shared" si="0"/>
        <v>0.73366987543789175</v>
      </c>
    </row>
    <row r="17" spans="3:18">
      <c r="C17">
        <v>3.5743016270466801</v>
      </c>
      <c r="D17">
        <v>7.9453082085795199E-3</v>
      </c>
      <c r="E17">
        <f t="shared" si="2"/>
        <v>1.5763717692641146E-2</v>
      </c>
      <c r="F17" s="36">
        <f>F16+0.0002</f>
        <v>4.6168030439342003</v>
      </c>
      <c r="H17" s="2">
        <f t="shared" si="3"/>
        <v>0</v>
      </c>
      <c r="J17">
        <v>3.3518685745929502</v>
      </c>
      <c r="K17">
        <v>2.4869734833041501E-2</v>
      </c>
      <c r="L17">
        <f t="shared" si="1"/>
        <v>5.5844978369670131E-2</v>
      </c>
      <c r="O17">
        <v>197</v>
      </c>
      <c r="P17">
        <f>'nm to eV'!$G$14/O17</f>
        <v>6.2935908843639083</v>
      </c>
      <c r="Q17">
        <v>14491.8238070683</v>
      </c>
      <c r="R17" s="2">
        <f t="shared" si="0"/>
        <v>0.69875081823048502</v>
      </c>
    </row>
    <row r="18" spans="3:18">
      <c r="C18">
        <v>3.63309478912279</v>
      </c>
      <c r="D18">
        <v>1.37222148841181E-2</v>
      </c>
      <c r="E18">
        <f t="shared" si="2"/>
        <v>2.7225265008274498E-2</v>
      </c>
      <c r="F18" s="36">
        <f>F19-0.0002</f>
        <v>5.5312297041088998</v>
      </c>
      <c r="H18" s="2">
        <f t="shared" si="3"/>
        <v>0</v>
      </c>
      <c r="J18">
        <v>3.3945752468474102</v>
      </c>
      <c r="K18">
        <v>3.49658248794876E-2</v>
      </c>
      <c r="L18">
        <f t="shared" si="1"/>
        <v>7.8515744023067782E-2</v>
      </c>
      <c r="O18">
        <v>197.7</v>
      </c>
      <c r="P18">
        <f>'nm to eV'!$G$14/O18</f>
        <v>6.2713070521987353</v>
      </c>
      <c r="Q18">
        <v>13762.852598600601</v>
      </c>
      <c r="R18" s="2">
        <f t="shared" si="0"/>
        <v>0.6636020864238763</v>
      </c>
    </row>
    <row r="19" spans="3:18">
      <c r="C19">
        <v>3.6918879511989</v>
      </c>
      <c r="D19">
        <v>2.29155905010738E-2</v>
      </c>
      <c r="E19">
        <f t="shared" si="2"/>
        <v>4.5465183972224883E-2</v>
      </c>
      <c r="F19">
        <v>5.5314297041089002</v>
      </c>
      <c r="G19">
        <v>4.2014279243968E-2</v>
      </c>
      <c r="H19" s="2">
        <f t="shared" si="3"/>
        <v>8.3357526187157402E-2</v>
      </c>
      <c r="J19">
        <v>3.4293089085383102</v>
      </c>
      <c r="K19">
        <v>4.5509077391658798E-2</v>
      </c>
      <c r="L19">
        <f t="shared" si="1"/>
        <v>0.10219061279191037</v>
      </c>
      <c r="O19">
        <v>198.4</v>
      </c>
      <c r="P19">
        <f>'nm to eV'!$G$14/O19</f>
        <v>6.2491804648169849</v>
      </c>
      <c r="Q19">
        <v>13035.3149230497</v>
      </c>
      <c r="R19" s="2">
        <f t="shared" si="0"/>
        <v>0.62852247513045556</v>
      </c>
    </row>
    <row r="20" spans="3:18">
      <c r="C20">
        <v>3.7426638639009902</v>
      </c>
      <c r="D20">
        <v>3.4692099632634699E-2</v>
      </c>
      <c r="E20">
        <f t="shared" si="2"/>
        <v>6.8830113372229357E-2</v>
      </c>
      <c r="F20" s="36">
        <f>F19+0.0002</f>
        <v>5.5316297041089006</v>
      </c>
      <c r="H20" s="2">
        <f t="shared" si="3"/>
        <v>0</v>
      </c>
      <c r="J20">
        <v>3.4587175226604501</v>
      </c>
      <c r="K20">
        <v>5.56918051658392E-2</v>
      </c>
      <c r="L20">
        <f t="shared" si="1"/>
        <v>0.12505592342392563</v>
      </c>
      <c r="O20">
        <v>199.1</v>
      </c>
      <c r="P20">
        <f>'nm to eV'!$G$14/O20</f>
        <v>6.2272094636850328</v>
      </c>
      <c r="Q20">
        <v>12314.9600300436</v>
      </c>
      <c r="R20" s="2">
        <f t="shared" si="0"/>
        <v>0.59378919534417762</v>
      </c>
    </row>
    <row r="21" spans="3:18">
      <c r="C21">
        <v>3.7800776943130598</v>
      </c>
      <c r="D21">
        <v>4.6096817345185101E-2</v>
      </c>
      <c r="E21">
        <f t="shared" si="2"/>
        <v>9.1457398011833071E-2</v>
      </c>
      <c r="F21" s="36">
        <f>F22-0.0002</f>
        <v>5.7013311631686996</v>
      </c>
      <c r="H21" s="2">
        <f t="shared" si="3"/>
        <v>0</v>
      </c>
      <c r="J21">
        <v>3.4854757847473401</v>
      </c>
      <c r="K21">
        <v>6.6520123749909996E-2</v>
      </c>
      <c r="L21">
        <f t="shared" si="1"/>
        <v>0.14937090792886401</v>
      </c>
      <c r="O21">
        <v>199.8</v>
      </c>
      <c r="P21">
        <f>'nm to eV'!$G$14/O21</f>
        <v>6.2053924135119614</v>
      </c>
      <c r="Q21">
        <v>11607.081179377999</v>
      </c>
      <c r="R21" s="2">
        <f t="shared" si="0"/>
        <v>0.55965747164288682</v>
      </c>
    </row>
    <row r="22" spans="3:18">
      <c r="C22">
        <v>3.81214669180912</v>
      </c>
      <c r="D22">
        <v>5.8161135236053201E-2</v>
      </c>
      <c r="E22">
        <f t="shared" si="2"/>
        <v>0.11539334818435949</v>
      </c>
      <c r="F22">
        <v>5.7015311631687</v>
      </c>
      <c r="G22">
        <v>5.5859054841633999E-3</v>
      </c>
      <c r="H22" s="2">
        <f t="shared" si="3"/>
        <v>1.1082595514047451E-2</v>
      </c>
      <c r="J22">
        <v>3.5095709360873402</v>
      </c>
      <c r="K22">
        <v>7.7128354557881806E-2</v>
      </c>
      <c r="L22">
        <f t="shared" si="1"/>
        <v>0.17319168543166955</v>
      </c>
      <c r="O22">
        <v>200.5</v>
      </c>
      <c r="P22">
        <f>'nm to eV'!$G$14/O22</f>
        <v>6.1837277018438401</v>
      </c>
      <c r="Q22">
        <v>10916.510064559499</v>
      </c>
      <c r="R22" s="2">
        <f t="shared" si="0"/>
        <v>0.52636027330885726</v>
      </c>
    </row>
    <row r="23" spans="3:18">
      <c r="C23">
        <v>3.8415432728471699</v>
      </c>
      <c r="D23">
        <v>7.1388120674806405E-2</v>
      </c>
      <c r="E23">
        <f t="shared" si="2"/>
        <v>0.14163606387360497</v>
      </c>
      <c r="F23" s="36">
        <f>F22+0.0002</f>
        <v>5.7017311631687004</v>
      </c>
      <c r="H23" s="2">
        <f t="shared" si="3"/>
        <v>0</v>
      </c>
      <c r="J23">
        <v>3.5310023279323799</v>
      </c>
      <c r="K23">
        <v>8.7472480034534797E-2</v>
      </c>
      <c r="L23">
        <f t="shared" si="1"/>
        <v>0.19641941453191555</v>
      </c>
      <c r="O23">
        <v>201.2</v>
      </c>
      <c r="P23">
        <f>'nm to eV'!$G$14/O23</f>
        <v>6.1622137386664511</v>
      </c>
      <c r="Q23">
        <v>10247.6128545432</v>
      </c>
      <c r="R23" s="2">
        <f t="shared" si="0"/>
        <v>0.49410812347365091</v>
      </c>
    </row>
    <row r="24" spans="3:18">
      <c r="C24">
        <v>3.86559502096922</v>
      </c>
      <c r="D24">
        <v>8.3472807757195205E-2</v>
      </c>
      <c r="E24">
        <f t="shared" si="2"/>
        <v>0.16561242710202934</v>
      </c>
      <c r="F24" s="36">
        <f>F25-0.0002</f>
        <v>6.0179428404478994</v>
      </c>
      <c r="H24" s="2">
        <f t="shared" si="3"/>
        <v>0</v>
      </c>
      <c r="J24">
        <v>3.5524466947384301</v>
      </c>
      <c r="K24">
        <v>9.8696956615583795E-2</v>
      </c>
      <c r="L24">
        <f t="shared" si="1"/>
        <v>0.22162397164069317</v>
      </c>
      <c r="O24">
        <v>201.9</v>
      </c>
      <c r="P24">
        <f>'nm to eV'!$G$14/O24</f>
        <v>6.1408489560162947</v>
      </c>
      <c r="Q24">
        <v>9604.2872031046008</v>
      </c>
      <c r="R24" s="2">
        <f t="shared" si="0"/>
        <v>0.46308895491930174</v>
      </c>
    </row>
    <row r="25" spans="3:18">
      <c r="C25">
        <v>3.8869743526332599</v>
      </c>
      <c r="D25">
        <v>9.5585465577215797E-2</v>
      </c>
      <c r="E25">
        <f t="shared" si="2"/>
        <v>0.18964428507025577</v>
      </c>
      <c r="F25">
        <v>6.0181428404478998</v>
      </c>
      <c r="G25">
        <v>0.29912899394217002</v>
      </c>
      <c r="H25" s="2">
        <f t="shared" si="3"/>
        <v>0.59348044033035163</v>
      </c>
      <c r="J25">
        <v>3.57390079276523</v>
      </c>
      <c r="K25">
        <v>0.110581696524929</v>
      </c>
      <c r="L25">
        <f t="shared" si="1"/>
        <v>0.24831114975586766</v>
      </c>
      <c r="O25">
        <v>202.6</v>
      </c>
      <c r="P25">
        <f>'nm to eV'!$G$14/O25</f>
        <v>6.1196318075996539</v>
      </c>
      <c r="Q25">
        <v>8989.9599924523009</v>
      </c>
      <c r="R25" s="2">
        <f t="shared" si="0"/>
        <v>0.43346800128231533</v>
      </c>
    </row>
    <row r="26" spans="3:18">
      <c r="C26">
        <v>3.9083536842972899</v>
      </c>
      <c r="D26">
        <v>0.108515105100618</v>
      </c>
      <c r="E26">
        <f t="shared" si="2"/>
        <v>0.21529705799786092</v>
      </c>
      <c r="F26" s="36">
        <f>F25+0.0002</f>
        <v>6.0183428404479002</v>
      </c>
      <c r="H26" s="2">
        <f t="shared" si="3"/>
        <v>0</v>
      </c>
      <c r="J26">
        <v>3.5926788050841298</v>
      </c>
      <c r="K26">
        <v>0.12136599755378</v>
      </c>
      <c r="L26">
        <f t="shared" si="1"/>
        <v>0.27252729286037947</v>
      </c>
      <c r="O26">
        <v>203.3</v>
      </c>
      <c r="P26">
        <f>'nm to eV'!$G$14/O26</f>
        <v>6.0985607684195271</v>
      </c>
      <c r="Q26">
        <v>8407.5859010788008</v>
      </c>
      <c r="R26" s="2">
        <f t="shared" si="0"/>
        <v>0.40538772799987394</v>
      </c>
    </row>
    <row r="27" spans="3:18">
      <c r="C27">
        <v>3.9297330159613302</v>
      </c>
      <c r="D27">
        <v>0.122670217179095</v>
      </c>
      <c r="E27">
        <f t="shared" si="2"/>
        <v>0.24338120336453878</v>
      </c>
      <c r="F27" s="36">
        <f>F28-0.0002</f>
        <v>6.0778343354892996</v>
      </c>
      <c r="H27" s="2">
        <f t="shared" si="3"/>
        <v>0</v>
      </c>
      <c r="J27">
        <v>3.6087807316951199</v>
      </c>
      <c r="K27">
        <v>0.13104985970213601</v>
      </c>
      <c r="L27">
        <f t="shared" si="1"/>
        <v>0.29427240095422685</v>
      </c>
      <c r="O27">
        <v>204</v>
      </c>
      <c r="P27">
        <f>'nm to eV'!$G$14/O27</f>
        <v>6.077634334410245</v>
      </c>
      <c r="Q27">
        <v>7859.6471130934997</v>
      </c>
      <c r="R27" s="2">
        <f t="shared" si="0"/>
        <v>0.37896781829477488</v>
      </c>
    </row>
    <row r="28" spans="3:18">
      <c r="C28">
        <v>3.9484399311673699</v>
      </c>
      <c r="D28">
        <v>0.135373655354632</v>
      </c>
      <c r="E28">
        <f t="shared" si="2"/>
        <v>0.26858518637791612</v>
      </c>
      <c r="F28">
        <v>6.0780343354893001</v>
      </c>
      <c r="G28" s="2">
        <v>2.657282215172E-3</v>
      </c>
      <c r="H28" s="2">
        <f t="shared" si="3"/>
        <v>5.2721235690284763E-3</v>
      </c>
      <c r="J28">
        <v>3.6248869832931101</v>
      </c>
      <c r="K28">
        <v>0.14102717221862399</v>
      </c>
      <c r="L28">
        <f t="shared" si="1"/>
        <v>0.31667645171758468</v>
      </c>
      <c r="O28">
        <v>204.7</v>
      </c>
      <c r="P28">
        <f>'nm to eV'!$G$14/O28</f>
        <v>6.0568510220795799</v>
      </c>
      <c r="Q28">
        <v>7348.1546229615997</v>
      </c>
      <c r="R28" s="2">
        <f t="shared" si="0"/>
        <v>0.35430523608589576</v>
      </c>
    </row>
    <row r="29" spans="3:18">
      <c r="C29">
        <v>3.9644744299153998</v>
      </c>
      <c r="D29">
        <v>0.14753317707543401</v>
      </c>
      <c r="E29">
        <f t="shared" si="2"/>
        <v>0.29271002365953108</v>
      </c>
      <c r="F29" s="36">
        <f>F28+0.0002</f>
        <v>6.0782343354893005</v>
      </c>
      <c r="H29" s="2">
        <f t="shared" si="3"/>
        <v>0</v>
      </c>
      <c r="J29">
        <v>3.6409910723975898</v>
      </c>
      <c r="K29">
        <v>0.15085775955104599</v>
      </c>
      <c r="L29">
        <f t="shared" si="1"/>
        <v>0.33875103114618732</v>
      </c>
      <c r="O29">
        <v>205.4</v>
      </c>
      <c r="P29">
        <f>'nm to eV'!$G$14/O29</f>
        <v>6.036209368158179</v>
      </c>
      <c r="Q29">
        <v>6874.6516467010997</v>
      </c>
      <c r="R29" s="2">
        <f t="shared" si="0"/>
        <v>0.3314743904655385</v>
      </c>
    </row>
    <row r="30" spans="3:18">
      <c r="C30">
        <v>3.9805089286634301</v>
      </c>
      <c r="D30">
        <v>0.15969269879623599</v>
      </c>
      <c r="E30">
        <f t="shared" si="2"/>
        <v>0.31683486094114605</v>
      </c>
      <c r="F30" s="36">
        <f>F31-0.0002</f>
        <v>6.3240232185433998</v>
      </c>
      <c r="H30" s="2">
        <f t="shared" si="3"/>
        <v>0</v>
      </c>
      <c r="J30">
        <v>3.6571016489825898</v>
      </c>
      <c r="K30">
        <v>0.161128522435666</v>
      </c>
      <c r="L30">
        <f t="shared" si="1"/>
        <v>0.36181402457905576</v>
      </c>
      <c r="O30">
        <v>206.1</v>
      </c>
      <c r="P30">
        <f>'nm to eV'!$G$14/O30</f>
        <v>6.0157079292561377</v>
      </c>
      <c r="Q30">
        <v>6440.2196423686</v>
      </c>
      <c r="R30" s="2">
        <f t="shared" si="0"/>
        <v>0.31052742598859084</v>
      </c>
    </row>
    <row r="31" spans="3:18">
      <c r="C31">
        <v>3.99654342741146</v>
      </c>
      <c r="D31">
        <v>0.17257842647559901</v>
      </c>
      <c r="E31">
        <f t="shared" si="2"/>
        <v>0.34240051151998574</v>
      </c>
      <c r="F31">
        <v>6.3242232185434002</v>
      </c>
      <c r="G31">
        <v>4.7892846273800999E-2</v>
      </c>
      <c r="H31" s="2">
        <f t="shared" si="3"/>
        <v>9.5020770540030997E-2</v>
      </c>
      <c r="J31">
        <v>3.67320790058058</v>
      </c>
      <c r="K31">
        <v>0.17110583495215401</v>
      </c>
      <c r="L31">
        <f t="shared" si="1"/>
        <v>0.38421807534241365</v>
      </c>
      <c r="O31">
        <v>206.8</v>
      </c>
      <c r="P31">
        <f>'nm to eV'!$G$14/O31</f>
        <v>5.9953452815265464</v>
      </c>
      <c r="Q31">
        <v>6045.4873844602998</v>
      </c>
      <c r="R31" s="2">
        <f t="shared" si="0"/>
        <v>0.2914946602120112</v>
      </c>
    </row>
    <row r="32" spans="3:18">
      <c r="C32">
        <v>4.0125779261594898</v>
      </c>
      <c r="D32">
        <v>0.185827257134244</v>
      </c>
      <c r="E32">
        <f t="shared" si="2"/>
        <v>0.3686865687474406</v>
      </c>
      <c r="F32" s="36">
        <f>F31+0.0002</f>
        <v>6.3244232185434006</v>
      </c>
      <c r="H32" s="2">
        <f t="shared" si="3"/>
        <v>0</v>
      </c>
      <c r="J32">
        <v>3.6893228021525699</v>
      </c>
      <c r="K32">
        <v>0.18167004820490601</v>
      </c>
      <c r="L32">
        <f t="shared" si="1"/>
        <v>0.40794001144479258</v>
      </c>
      <c r="O32">
        <v>207.5</v>
      </c>
      <c r="P32">
        <f>'nm to eV'!$G$14/O32</f>
        <v>5.9751200203358552</v>
      </c>
      <c r="Q32">
        <v>5690.6434436986001</v>
      </c>
      <c r="R32" s="2">
        <f t="shared" si="0"/>
        <v>0.2743851854314503</v>
      </c>
    </row>
    <row r="33" spans="3:18">
      <c r="C33">
        <v>4.0286124249075099</v>
      </c>
      <c r="D33">
        <v>0.19907608779288899</v>
      </c>
      <c r="E33">
        <f t="shared" si="2"/>
        <v>0.39497262597489552</v>
      </c>
      <c r="F33" s="36">
        <f>F34-0.0002</f>
        <v>6.5149750297533</v>
      </c>
      <c r="H33" s="2">
        <f t="shared" si="3"/>
        <v>0</v>
      </c>
      <c r="J33">
        <v>3.7054268912570598</v>
      </c>
      <c r="K33">
        <v>0.19150063553732799</v>
      </c>
      <c r="L33">
        <f t="shared" si="1"/>
        <v>0.43001459087339516</v>
      </c>
      <c r="O33">
        <v>208.2</v>
      </c>
      <c r="P33">
        <f>'nm to eV'!$G$14/O33</f>
        <v>5.9550307599408745</v>
      </c>
      <c r="Q33">
        <v>5375.4523091354004</v>
      </c>
      <c r="R33" s="2">
        <f t="shared" si="0"/>
        <v>0.25918764603909239</v>
      </c>
    </row>
    <row r="34" spans="3:18">
      <c r="C34">
        <v>4.0446469236555398</v>
      </c>
      <c r="D34">
        <v>0.212688021430815</v>
      </c>
      <c r="E34">
        <f t="shared" si="2"/>
        <v>0.42197908985096377</v>
      </c>
      <c r="F34">
        <v>6.5151750297533004</v>
      </c>
      <c r="G34">
        <v>3.9408196739440004E-3</v>
      </c>
      <c r="H34" s="2">
        <f t="shared" si="3"/>
        <v>7.8186984301727488E-3</v>
      </c>
      <c r="J34">
        <v>3.7215353053485498</v>
      </c>
      <c r="K34">
        <v>0.201624673237882</v>
      </c>
      <c r="L34">
        <f t="shared" si="1"/>
        <v>0.4527481129715083</v>
      </c>
      <c r="O34">
        <v>208.9</v>
      </c>
      <c r="P34">
        <f>'nm to eV'!$G$14/O34</f>
        <v>5.9350761331722826</v>
      </c>
      <c r="Q34">
        <v>5099.2742650609998</v>
      </c>
      <c r="R34" s="2">
        <f t="shared" si="0"/>
        <v>0.24587119692658263</v>
      </c>
    </row>
    <row r="35" spans="3:18">
      <c r="C35">
        <v>4.0606814224035697</v>
      </c>
      <c r="D35">
        <v>0.226844609537662</v>
      </c>
      <c r="E35">
        <f t="shared" si="2"/>
        <v>0.45006616369995101</v>
      </c>
      <c r="F35" s="36">
        <f>F34+0.0002</f>
        <v>6.5153750297533009</v>
      </c>
      <c r="H35" s="2">
        <f t="shared" si="3"/>
        <v>0</v>
      </c>
      <c r="J35">
        <v>3.7376350694660299</v>
      </c>
      <c r="K35">
        <v>0.21116181020217201</v>
      </c>
      <c r="L35">
        <f t="shared" si="1"/>
        <v>0.47416374973060044</v>
      </c>
      <c r="O35">
        <v>209.6</v>
      </c>
      <c r="P35">
        <f>'nm to eV'!$G$14/O35</f>
        <v>5.9152547911244753</v>
      </c>
      <c r="Q35">
        <v>4861.0890099366998</v>
      </c>
      <c r="R35" s="2">
        <f t="shared" si="0"/>
        <v>0.2343866423167367</v>
      </c>
    </row>
    <row r="36" spans="3:18">
      <c r="C36">
        <v>4.0767159211516004</v>
      </c>
      <c r="D36">
        <v>0.24063809466522901</v>
      </c>
      <c r="E36">
        <f t="shared" si="2"/>
        <v>0.4774328309003269</v>
      </c>
      <c r="F36" s="36"/>
      <c r="H36" s="2"/>
      <c r="J36">
        <v>3.75373050859652</v>
      </c>
      <c r="K36">
        <v>0.22040549679832999</v>
      </c>
      <c r="L36">
        <f t="shared" si="1"/>
        <v>0.49492044382018197</v>
      </c>
      <c r="O36">
        <v>210.3</v>
      </c>
      <c r="P36">
        <f>'nm to eV'!$G$14/O36</f>
        <v>5.8955654028515925</v>
      </c>
      <c r="Q36">
        <v>4659.5228851983002</v>
      </c>
      <c r="R36" s="2">
        <f t="shared" si="0"/>
        <v>0.22466774865203393</v>
      </c>
    </row>
    <row r="37" spans="3:18">
      <c r="C37">
        <v>4.0927504198996303</v>
      </c>
      <c r="D37">
        <v>0.25461313128243601</v>
      </c>
      <c r="E37">
        <f t="shared" si="2"/>
        <v>0.50515970142500843</v>
      </c>
      <c r="H37" s="2"/>
      <c r="J37">
        <v>3.7725036553050302</v>
      </c>
      <c r="K37">
        <v>0.23085966616303299</v>
      </c>
      <c r="L37">
        <f t="shared" si="1"/>
        <v>0.51839527642149552</v>
      </c>
      <c r="O37">
        <v>211</v>
      </c>
      <c r="P37">
        <f>'nm to eV'!$G$14/O37</f>
        <v>5.8760066550696202</v>
      </c>
      <c r="Q37">
        <v>4492.8794728660996</v>
      </c>
      <c r="R37" s="2">
        <f t="shared" si="0"/>
        <v>0.21663271991651678</v>
      </c>
    </row>
    <row r="38" spans="3:18">
      <c r="C38">
        <v>4.1087849186476602</v>
      </c>
      <c r="D38">
        <v>0.26840661641000202</v>
      </c>
      <c r="E38">
        <f t="shared" si="2"/>
        <v>0.53252636862538238</v>
      </c>
      <c r="F38" s="36"/>
      <c r="H38" s="2"/>
      <c r="J38">
        <v>3.7939399127604498</v>
      </c>
      <c r="K38">
        <v>0.241533923303834</v>
      </c>
      <c r="L38">
        <f t="shared" si="1"/>
        <v>0.54236431602493984</v>
      </c>
      <c r="O38">
        <v>211.7</v>
      </c>
      <c r="P38">
        <f>'nm to eV'!$G$14/O38</f>
        <v>5.8565772518643833</v>
      </c>
      <c r="Q38">
        <v>4359.1732252543998</v>
      </c>
      <c r="R38" s="2">
        <f t="shared" si="0"/>
        <v>0.21018581915612841</v>
      </c>
    </row>
    <row r="39" spans="3:18">
      <c r="C39">
        <v>4.12481941739569</v>
      </c>
      <c r="D39">
        <v>0.28220010153756803</v>
      </c>
      <c r="E39">
        <f t="shared" si="2"/>
        <v>0.55989303582575622</v>
      </c>
      <c r="F39" s="36"/>
      <c r="H39" s="2"/>
      <c r="J39">
        <v>3.8144727885556899</v>
      </c>
      <c r="K39">
        <v>0.25107106026812398</v>
      </c>
      <c r="L39">
        <f t="shared" si="1"/>
        <v>0.56377995278403181</v>
      </c>
      <c r="O39">
        <v>212.4</v>
      </c>
      <c r="P39">
        <f>'nm to eV'!$G$14/O39</f>
        <v>5.8372759144053195</v>
      </c>
      <c r="Q39">
        <v>4256.1657091051002</v>
      </c>
      <c r="R39" s="2">
        <f t="shared" si="0"/>
        <v>0.20521911605847504</v>
      </c>
    </row>
    <row r="40" spans="3:18">
      <c r="C40">
        <v>4.1408539161437199</v>
      </c>
      <c r="D40">
        <v>0.29581203517549398</v>
      </c>
      <c r="E40">
        <f t="shared" si="2"/>
        <v>0.58689949970182442</v>
      </c>
      <c r="H40" s="2"/>
      <c r="J40">
        <v>3.84210837425608</v>
      </c>
      <c r="K40">
        <v>0.26126846056071101</v>
      </c>
      <c r="L40">
        <f t="shared" si="1"/>
        <v>0.58667821054952274</v>
      </c>
      <c r="O40">
        <v>213.1</v>
      </c>
      <c r="P40">
        <f>'nm to eV'!$G$14/O40</f>
        <v>5.8181013806648991</v>
      </c>
      <c r="Q40">
        <v>4181.4039806485998</v>
      </c>
      <c r="R40" s="2">
        <f t="shared" si="0"/>
        <v>0.20161433727929715</v>
      </c>
    </row>
    <row r="41" spans="3:18">
      <c r="C41">
        <v>4.1568884148917498</v>
      </c>
      <c r="D41">
        <v>0.308879314344499</v>
      </c>
      <c r="E41">
        <f t="shared" si="2"/>
        <v>0.6128253536049737</v>
      </c>
      <c r="F41" s="36"/>
      <c r="H41" s="2"/>
      <c r="J41">
        <v>3.8848282171257198</v>
      </c>
      <c r="K41">
        <v>0.27225817684725501</v>
      </c>
      <c r="L41">
        <f t="shared" si="1"/>
        <v>0.61135561352269319</v>
      </c>
      <c r="O41">
        <v>213.8</v>
      </c>
      <c r="P41">
        <f>'nm to eV'!$G$14/O41</f>
        <v>5.799052405143545</v>
      </c>
      <c r="Q41">
        <v>4132.2605572703997</v>
      </c>
      <c r="R41" s="2">
        <f t="shared" si="0"/>
        <v>0.19924479375231774</v>
      </c>
    </row>
    <row r="42" spans="3:18">
      <c r="C42">
        <v>4.1729229136397796</v>
      </c>
      <c r="D42">
        <v>0.32103883606529998</v>
      </c>
      <c r="E42">
        <f t="shared" si="2"/>
        <v>0.63695019088658666</v>
      </c>
      <c r="F42" s="36"/>
      <c r="H42" s="2"/>
      <c r="J42">
        <v>3.9407468783988699</v>
      </c>
      <c r="K42">
        <v>0.27642783980534902</v>
      </c>
      <c r="L42">
        <f t="shared" si="1"/>
        <v>0.62071858981764783</v>
      </c>
      <c r="O42">
        <v>214.5</v>
      </c>
      <c r="P42">
        <f>'nm to eV'!$G$14/O42</f>
        <v>5.7801277585999529</v>
      </c>
      <c r="Q42">
        <v>4105.9744151794002</v>
      </c>
      <c r="R42" s="2">
        <f t="shared" si="0"/>
        <v>0.19797735746971196</v>
      </c>
    </row>
    <row r="43" spans="3:18">
      <c r="C43">
        <v>4.1889574123878104</v>
      </c>
      <c r="D43">
        <v>0.33301680629646102</v>
      </c>
      <c r="E43">
        <f t="shared" si="2"/>
        <v>0.6607148248438941</v>
      </c>
      <c r="H43" s="2"/>
      <c r="J43">
        <v>3.9912006777709799</v>
      </c>
      <c r="K43">
        <v>0.27075057558097698</v>
      </c>
      <c r="L43">
        <f t="shared" si="1"/>
        <v>0.60797029555808324</v>
      </c>
      <c r="O43">
        <v>215.2</v>
      </c>
      <c r="P43">
        <f>'nm to eV'!$G$14/O43</f>
        <v>5.7613262277866637</v>
      </c>
      <c r="Q43">
        <v>4099.6924201586999</v>
      </c>
      <c r="R43" s="2">
        <f t="shared" si="0"/>
        <v>0.19767445914447196</v>
      </c>
    </row>
    <row r="44" spans="3:18">
      <c r="C44">
        <v>4.2076643275938403</v>
      </c>
      <c r="D44">
        <v>0.34590179596164</v>
      </c>
      <c r="E44">
        <f t="shared" si="2"/>
        <v>0.68627901118158097</v>
      </c>
      <c r="F44" s="36"/>
      <c r="H44" s="2"/>
      <c r="J44">
        <v>4.0282882522540504</v>
      </c>
      <c r="K44">
        <v>0.26053483464038102</v>
      </c>
      <c r="L44">
        <f t="shared" si="1"/>
        <v>0.58503085387574638</v>
      </c>
      <c r="O44">
        <v>215.9</v>
      </c>
      <c r="P44">
        <f>'nm to eV'!$G$14/O44</f>
        <v>5.7426466151907825</v>
      </c>
      <c r="Q44">
        <v>4110.5105895630004</v>
      </c>
      <c r="R44" s="2">
        <f t="shared" si="0"/>
        <v>0.19819607773600659</v>
      </c>
    </row>
    <row r="45" spans="3:18">
      <c r="C45">
        <v>4.2290436592578802</v>
      </c>
      <c r="D45">
        <v>0.359648417188425</v>
      </c>
      <c r="E45">
        <f t="shared" si="2"/>
        <v>0.71355269906856711</v>
      </c>
      <c r="F45" s="36"/>
      <c r="H45" s="2"/>
      <c r="J45">
        <v>4.0573835210678402</v>
      </c>
      <c r="K45">
        <v>0.24945708324339799</v>
      </c>
      <c r="L45">
        <f t="shared" si="1"/>
        <v>0.56015576810172396</v>
      </c>
      <c r="O45">
        <v>216.6</v>
      </c>
      <c r="P45">
        <f>'nm to eV'!$G$14/O45</f>
        <v>5.7240877387797324</v>
      </c>
      <c r="Q45">
        <v>4135.5145876850002</v>
      </c>
      <c r="R45" s="2">
        <f t="shared" si="0"/>
        <v>0.19940169301117017</v>
      </c>
    </row>
    <row r="46" spans="3:18">
      <c r="C46">
        <v>4.2530954073799201</v>
      </c>
      <c r="D46">
        <v>0.37257731869764199</v>
      </c>
      <c r="E46">
        <f t="shared" si="2"/>
        <v>0.73920400775501716</v>
      </c>
      <c r="G46" s="2"/>
      <c r="H46" s="2"/>
      <c r="J46">
        <v>4.08116500272547</v>
      </c>
      <c r="K46">
        <v>0.23878282610259699</v>
      </c>
      <c r="L46">
        <f t="shared" si="1"/>
        <v>0.53618672849827975</v>
      </c>
      <c r="O46">
        <v>217.3</v>
      </c>
      <c r="P46">
        <f>'nm to eV'!$G$14/O46</f>
        <v>5.7056484317519089</v>
      </c>
      <c r="Q46">
        <v>4171.8188729571002</v>
      </c>
      <c r="R46" s="2">
        <f t="shared" si="0"/>
        <v>0.2011521731009695</v>
      </c>
    </row>
    <row r="47" spans="3:18">
      <c r="C47">
        <v>4.2824919884179797</v>
      </c>
      <c r="D47">
        <v>0.38545935630607803</v>
      </c>
      <c r="E47">
        <f t="shared" si="2"/>
        <v>0.76476233712807962</v>
      </c>
      <c r="F47" s="36"/>
      <c r="H47" s="2"/>
      <c r="J47">
        <v>4.1022898611166996</v>
      </c>
      <c r="K47">
        <v>0.22832865673789399</v>
      </c>
      <c r="L47">
        <f t="shared" si="1"/>
        <v>0.51271189589696609</v>
      </c>
      <c r="O47">
        <v>218</v>
      </c>
      <c r="P47">
        <f>'nm to eV'!$G$14/O47</f>
        <v>5.6873275422921559</v>
      </c>
      <c r="Q47">
        <v>4216.6039436671999</v>
      </c>
      <c r="R47" s="2">
        <f t="shared" si="0"/>
        <v>0.20331157037351494</v>
      </c>
    </row>
    <row r="48" spans="3:18">
      <c r="C48">
        <v>4.3279230682040604</v>
      </c>
      <c r="D48">
        <v>0.39716513348717603</v>
      </c>
      <c r="E48">
        <f t="shared" si="2"/>
        <v>0.78798693232459238</v>
      </c>
      <c r="F48" s="36"/>
      <c r="H48" s="2"/>
      <c r="J48">
        <v>4.1234033664170404</v>
      </c>
      <c r="K48">
        <v>0.21710418015684499</v>
      </c>
      <c r="L48">
        <f t="shared" si="1"/>
        <v>0.48750733878818853</v>
      </c>
      <c r="O48">
        <v>218.7</v>
      </c>
      <c r="P48">
        <f>'nm to eV'!$G$14/O48</f>
        <v>5.6691239333319157</v>
      </c>
      <c r="Q48">
        <v>4267.1511683590998</v>
      </c>
      <c r="R48" s="2">
        <f t="shared" si="0"/>
        <v>0.20574880084795102</v>
      </c>
    </row>
    <row r="49" spans="3:18">
      <c r="C49">
        <v>4.3867162302801699</v>
      </c>
      <c r="D49">
        <v>0.39794112185716202</v>
      </c>
      <c r="E49">
        <f t="shared" si="2"/>
        <v>0.78952651534341389</v>
      </c>
      <c r="H49" s="2"/>
      <c r="J49">
        <v>4.1445055186264996</v>
      </c>
      <c r="K49">
        <v>0.20510939635945</v>
      </c>
      <c r="L49">
        <f t="shared" si="1"/>
        <v>0.46057305717194691</v>
      </c>
      <c r="O49">
        <v>219.4</v>
      </c>
      <c r="P49">
        <f>'nm to eV'!$G$14/O49</f>
        <v>5.6510364823139918</v>
      </c>
      <c r="Q49">
        <v>4320.8747370784004</v>
      </c>
      <c r="R49" s="2">
        <f t="shared" si="0"/>
        <v>0.20833918478448241</v>
      </c>
    </row>
    <row r="50" spans="3:18">
      <c r="C50">
        <v>4.4348197265242604</v>
      </c>
      <c r="D50">
        <v>0.386376918799889</v>
      </c>
      <c r="E50">
        <f t="shared" si="2"/>
        <v>0.76658280723925454</v>
      </c>
      <c r="F50" s="36"/>
      <c r="H50" s="2"/>
      <c r="J50">
        <v>4.16297159125783</v>
      </c>
      <c r="K50">
        <v>0.19472858958677999</v>
      </c>
      <c r="L50">
        <f t="shared" si="1"/>
        <v>0.43726296023801092</v>
      </c>
      <c r="O50">
        <v>220.1</v>
      </c>
      <c r="P50">
        <f>'nm to eV'!$G$14/O50</f>
        <v>5.6330640809617902</v>
      </c>
      <c r="Q50">
        <v>4375.3503291228999</v>
      </c>
      <c r="R50" s="2">
        <f t="shared" si="0"/>
        <v>0.21096582895442589</v>
      </c>
    </row>
    <row r="51" spans="3:18">
      <c r="C51">
        <v>4.4668887240203201</v>
      </c>
      <c r="D51">
        <v>0.37284507024415298</v>
      </c>
      <c r="E51">
        <f t="shared" si="2"/>
        <v>0.73973523444631273</v>
      </c>
      <c r="H51" s="2"/>
      <c r="J51">
        <v>4.1814306357852802</v>
      </c>
      <c r="K51">
        <v>0.18387092596589599</v>
      </c>
      <c r="L51">
        <f t="shared" si="1"/>
        <v>0.41288208146612149</v>
      </c>
      <c r="O51">
        <v>220.8</v>
      </c>
      <c r="P51">
        <f>'nm to eV'!$G$14/O51</f>
        <v>5.6152056350529431</v>
      </c>
      <c r="Q51">
        <v>4428.3401607139003</v>
      </c>
      <c r="R51" s="2">
        <f t="shared" si="0"/>
        <v>0.21352083436127106</v>
      </c>
    </row>
    <row r="52" spans="3:18">
      <c r="C52">
        <v>4.49094047214236</v>
      </c>
      <c r="D52">
        <v>0.36039307350162503</v>
      </c>
      <c r="E52">
        <f t="shared" si="2"/>
        <v>0.71503011839468622</v>
      </c>
      <c r="H52" s="2"/>
      <c r="J52">
        <v>4.2025311661246203</v>
      </c>
      <c r="K52">
        <v>0.171766098280451</v>
      </c>
      <c r="L52">
        <f t="shared" si="1"/>
        <v>0.38570069634881232</v>
      </c>
      <c r="O52">
        <v>221.5</v>
      </c>
      <c r="P52">
        <f>'nm to eV'!$G$14/O52</f>
        <v>5.5974600641972456</v>
      </c>
      <c r="Q52">
        <v>4477.8141504517998</v>
      </c>
      <c r="R52" s="2">
        <f t="shared" si="0"/>
        <v>0.21590631677333452</v>
      </c>
    </row>
    <row r="53" spans="3:18">
      <c r="C53">
        <v>4.5123198038063999</v>
      </c>
      <c r="D53">
        <v>0.346906971282332</v>
      </c>
      <c r="E53">
        <f t="shared" si="2"/>
        <v>0.68827330763566807</v>
      </c>
      <c r="H53" s="2"/>
      <c r="J53">
        <v>4.2209912918988097</v>
      </c>
      <c r="K53">
        <v>0.1609817972516</v>
      </c>
      <c r="L53">
        <f t="shared" si="1"/>
        <v>0.36148455324430051</v>
      </c>
      <c r="O53">
        <v>222.2</v>
      </c>
      <c r="P53">
        <f>'nm to eV'!$G$14/O53</f>
        <v>5.579826301618767</v>
      </c>
      <c r="Q53">
        <v>4521.9670197871001</v>
      </c>
      <c r="R53" s="2">
        <f t="shared" si="0"/>
        <v>0.21803523125545904</v>
      </c>
    </row>
    <row r="54" spans="3:18">
      <c r="C54">
        <v>4.5310267190124298</v>
      </c>
      <c r="D54">
        <v>0.33491940686675897</v>
      </c>
      <c r="E54">
        <f t="shared" si="2"/>
        <v>0.66448963854333609</v>
      </c>
      <c r="H54" s="2"/>
      <c r="J54">
        <v>4.2394611488937697</v>
      </c>
      <c r="K54">
        <v>0.15085775955104599</v>
      </c>
      <c r="L54">
        <f t="shared" si="1"/>
        <v>0.33875103114618732</v>
      </c>
      <c r="O54">
        <v>222.9</v>
      </c>
      <c r="P54">
        <f>'nm to eV'!$G$14/O54</f>
        <v>5.5623032939420813</v>
      </c>
      <c r="Q54">
        <v>4559.2312279737998</v>
      </c>
      <c r="R54" s="2">
        <f t="shared" si="0"/>
        <v>0.21983199585236696</v>
      </c>
    </row>
    <row r="55" spans="3:18">
      <c r="C55">
        <v>4.5470612177604597</v>
      </c>
      <c r="D55">
        <v>0.32347723493429298</v>
      </c>
      <c r="E55">
        <f t="shared" si="2"/>
        <v>0.6417880436650798</v>
      </c>
      <c r="H55" s="2"/>
      <c r="J55">
        <v>4.2605714104538599</v>
      </c>
      <c r="K55">
        <v>0.139413195193898</v>
      </c>
      <c r="L55">
        <f t="shared" si="1"/>
        <v>0.31305226703527683</v>
      </c>
      <c r="O55">
        <v>223.6</v>
      </c>
      <c r="P55">
        <f>'nm to eV'!$G$14/O55</f>
        <v>5.5448900009825133</v>
      </c>
      <c r="Q55">
        <v>4588.2857239282002</v>
      </c>
      <c r="R55" s="2">
        <f t="shared" si="0"/>
        <v>0.22123291357616026</v>
      </c>
    </row>
    <row r="56" spans="3:18">
      <c r="C56">
        <v>4.5630957165084904</v>
      </c>
      <c r="D56">
        <v>0.31149040853290599</v>
      </c>
      <c r="E56">
        <f t="shared" si="2"/>
        <v>0.6180058388139047</v>
      </c>
      <c r="H56" s="2"/>
      <c r="J56">
        <v>4.2816946469749597</v>
      </c>
      <c r="K56">
        <v>0.128848981941146</v>
      </c>
      <c r="L56">
        <f t="shared" si="1"/>
        <v>0.28933033093289789</v>
      </c>
      <c r="O56">
        <v>224.3</v>
      </c>
      <c r="P56">
        <f>'nm to eV'!$G$14/O56</f>
        <v>5.5275853955403029</v>
      </c>
      <c r="Q56">
        <v>4608.0605788387002</v>
      </c>
      <c r="R56" s="2">
        <f t="shared" si="0"/>
        <v>0.22218639577640351</v>
      </c>
    </row>
    <row r="57" spans="3:18">
      <c r="C57">
        <v>4.5791302152565203</v>
      </c>
      <c r="D57">
        <v>0.29895892766259702</v>
      </c>
      <c r="E57">
        <f t="shared" si="2"/>
        <v>0.59314302398980856</v>
      </c>
      <c r="H57" s="2"/>
      <c r="J57">
        <v>4.3028211272363199</v>
      </c>
      <c r="K57">
        <v>0.11850485646449301</v>
      </c>
      <c r="L57">
        <f t="shared" si="1"/>
        <v>0.26610260183265189</v>
      </c>
      <c r="O57">
        <v>225</v>
      </c>
      <c r="P57">
        <f>'nm to eV'!$G$14/O57</f>
        <v>5.5103884631986215</v>
      </c>
      <c r="Q57">
        <v>4617.7376410601</v>
      </c>
      <c r="R57" s="2">
        <f t="shared" si="0"/>
        <v>0.22265299371709696</v>
      </c>
    </row>
    <row r="58" spans="3:18">
      <c r="C58">
        <v>4.5951647140045502</v>
      </c>
      <c r="D58">
        <v>0.28606434381300699</v>
      </c>
      <c r="E58">
        <f t="shared" si="2"/>
        <v>0.56755980251709892</v>
      </c>
      <c r="H58" s="2"/>
      <c r="J58">
        <v>4.3239670699391803</v>
      </c>
      <c r="K58">
        <v>0.109481257644434</v>
      </c>
      <c r="L58">
        <f t="shared" si="1"/>
        <v>0.2458401147452032</v>
      </c>
      <c r="O58">
        <v>225.7</v>
      </c>
      <c r="P58">
        <f>'nm to eV'!$G$14/O58</f>
        <v>5.4932982021253434</v>
      </c>
      <c r="Q58">
        <v>4616.7474266875997</v>
      </c>
      <c r="R58" s="2">
        <f t="shared" si="0"/>
        <v>0.2226052486497942</v>
      </c>
    </row>
    <row r="59" spans="3:18">
      <c r="C59">
        <v>4.61119921275258</v>
      </c>
      <c r="D59">
        <v>0.27371441443233802</v>
      </c>
      <c r="E59">
        <f t="shared" si="2"/>
        <v>0.54305719101730843</v>
      </c>
      <c r="H59" s="2"/>
      <c r="J59">
        <v>4.3477644459240397</v>
      </c>
      <c r="K59">
        <v>9.9885430606518499E-2</v>
      </c>
      <c r="L59">
        <f t="shared" si="1"/>
        <v>0.22429268945221104</v>
      </c>
      <c r="O59">
        <v>226.4</v>
      </c>
      <c r="P59">
        <f>'nm to eV'!$G$14/O59</f>
        <v>5.4763136228784886</v>
      </c>
      <c r="Q59">
        <v>4604.7625233573999</v>
      </c>
      <c r="R59" s="2">
        <f t="shared" si="0"/>
        <v>0.22202737376531584</v>
      </c>
    </row>
    <row r="60" spans="3:18">
      <c r="C60">
        <v>4.6272337115006099</v>
      </c>
      <c r="D60">
        <v>0.26063827909310699</v>
      </c>
      <c r="E60">
        <f t="shared" si="2"/>
        <v>0.51711376622029126</v>
      </c>
      <c r="H60" s="2"/>
      <c r="J60">
        <v>4.3768757171897397</v>
      </c>
      <c r="K60">
        <v>8.9893445571623806E-2</v>
      </c>
      <c r="L60">
        <f t="shared" si="1"/>
        <v>0.20185569155537741</v>
      </c>
      <c r="O60">
        <v>227.1</v>
      </c>
      <c r="P60">
        <f>'nm to eV'!$G$14/O60</f>
        <v>5.4594337482152797</v>
      </c>
      <c r="Q60">
        <v>4581.6878396809998</v>
      </c>
      <c r="R60" s="2">
        <f t="shared" si="0"/>
        <v>0.22091478405169884</v>
      </c>
    </row>
    <row r="61" spans="3:18">
      <c r="C61">
        <v>4.6432682102486398</v>
      </c>
      <c r="D61">
        <v>0.24719904077459501</v>
      </c>
      <c r="E61">
        <f t="shared" si="2"/>
        <v>0.49044993477466087</v>
      </c>
      <c r="H61" s="2"/>
      <c r="J61">
        <v>4.4139646432312496</v>
      </c>
      <c r="K61">
        <v>7.97694078710698E-2</v>
      </c>
      <c r="L61">
        <f t="shared" si="1"/>
        <v>0.17912216945726425</v>
      </c>
      <c r="O61">
        <v>227.8</v>
      </c>
      <c r="P61">
        <f>'nm to eV'!$G$14/O61</f>
        <v>5.4426576129046964</v>
      </c>
      <c r="Q61">
        <v>4547.6480770426997</v>
      </c>
      <c r="R61" s="2">
        <f t="shared" si="0"/>
        <v>0.21927349222311046</v>
      </c>
    </row>
    <row r="62" spans="3:18">
      <c r="C62">
        <v>4.6593027089966697</v>
      </c>
      <c r="D62">
        <v>0.23412290543536499</v>
      </c>
      <c r="E62">
        <f t="shared" si="2"/>
        <v>0.46450650997764564</v>
      </c>
      <c r="H62" s="2"/>
      <c r="J62">
        <v>4.4643638150686602</v>
      </c>
      <c r="K62">
        <v>7.0385665417394203E-2</v>
      </c>
      <c r="L62">
        <f t="shared" si="1"/>
        <v>0.15805098000268891</v>
      </c>
      <c r="O62">
        <v>228.5</v>
      </c>
      <c r="P62">
        <f>'nm to eV'!$G$14/O62</f>
        <v>5.4259842635435005</v>
      </c>
      <c r="Q62">
        <v>4502.9728334247002</v>
      </c>
      <c r="R62" s="2">
        <f t="shared" si="0"/>
        <v>0.21711939047247383</v>
      </c>
    </row>
    <row r="63" spans="3:18">
      <c r="C63">
        <v>4.6753372077447004</v>
      </c>
      <c r="D63">
        <v>0.22104677009613399</v>
      </c>
      <c r="E63">
        <f t="shared" si="2"/>
        <v>0.43856308518062848</v>
      </c>
      <c r="H63" s="2"/>
      <c r="J63">
        <v>4.5228053985327303</v>
      </c>
      <c r="K63">
        <v>6.5263622628181195E-2</v>
      </c>
      <c r="L63">
        <f t="shared" si="1"/>
        <v>0.14654943522577812</v>
      </c>
      <c r="O63">
        <v>229.2</v>
      </c>
      <c r="P63">
        <f>'nm to eV'!$G$14/O63</f>
        <v>5.4094127583756109</v>
      </c>
      <c r="Q63">
        <v>4448.1797700412999</v>
      </c>
      <c r="R63" s="2">
        <f t="shared" si="0"/>
        <v>0.21447743881875364</v>
      </c>
    </row>
    <row r="64" spans="3:18">
      <c r="C64">
        <v>4.6913717064927196</v>
      </c>
      <c r="D64">
        <v>0.20833373773618499</v>
      </c>
      <c r="E64">
        <f t="shared" si="2"/>
        <v>0.41334006703222664</v>
      </c>
      <c r="H64" s="2"/>
      <c r="J64">
        <v>4.58132424199189</v>
      </c>
      <c r="K64">
        <v>6.5383670506053398E-2</v>
      </c>
      <c r="L64">
        <f t="shared" si="1"/>
        <v>0.14681900268148701</v>
      </c>
      <c r="O64">
        <v>229.9</v>
      </c>
      <c r="P64">
        <f>'nm to eV'!$G$14/O64</f>
        <v>5.3929421671147884</v>
      </c>
      <c r="Q64">
        <v>4383.9562808353003</v>
      </c>
      <c r="R64" s="2">
        <f t="shared" si="0"/>
        <v>0.21138078126689872</v>
      </c>
    </row>
    <row r="65" spans="3:18">
      <c r="C65">
        <v>4.7074062052407504</v>
      </c>
      <c r="D65">
        <v>0.195439153886594</v>
      </c>
      <c r="E65">
        <f t="shared" si="2"/>
        <v>0.38775684555951517</v>
      </c>
      <c r="H65" s="2"/>
      <c r="J65">
        <v>4.6398991136917598</v>
      </c>
      <c r="K65">
        <v>6.9305234516544606E-2</v>
      </c>
      <c r="L65">
        <f t="shared" si="1"/>
        <v>0.15562487290130936</v>
      </c>
      <c r="O65">
        <v>230.6</v>
      </c>
      <c r="P65">
        <f>'nm to eV'!$G$14/O65</f>
        <v>5.3765715707705546</v>
      </c>
      <c r="Q65">
        <v>4311.1401026971998</v>
      </c>
      <c r="R65" s="2">
        <f t="shared" si="0"/>
        <v>0.20786981089272139</v>
      </c>
    </row>
    <row r="66" spans="3:18">
      <c r="C66">
        <v>4.7234407039887802</v>
      </c>
      <c r="D66">
        <v>0.18290767301628499</v>
      </c>
      <c r="E66">
        <f t="shared" si="2"/>
        <v>0.36289403073541898</v>
      </c>
      <c r="H66" s="2"/>
      <c r="J66">
        <v>4.6985046534812902</v>
      </c>
      <c r="K66">
        <v>7.5307628410153704E-2</v>
      </c>
      <c r="L66">
        <f t="shared" si="1"/>
        <v>0.16910324568675195</v>
      </c>
      <c r="O66">
        <v>231.3</v>
      </c>
      <c r="P66">
        <f>'nm to eV'!$G$14/O66</f>
        <v>5.3603000614772585</v>
      </c>
      <c r="Q66">
        <v>4230.6992913349004</v>
      </c>
      <c r="R66" s="2">
        <f t="shared" si="0"/>
        <v>0.20399120434141102</v>
      </c>
    </row>
    <row r="67" spans="3:18">
      <c r="C67">
        <v>4.7394752027368101</v>
      </c>
      <c r="D67">
        <v>0.17092084661489801</v>
      </c>
      <c r="E67">
        <f t="shared" si="2"/>
        <v>0.33911182588424377</v>
      </c>
      <c r="H67" s="2"/>
      <c r="J67">
        <v>4.7571166807513201</v>
      </c>
      <c r="K67">
        <v>8.1750197855960799E-2</v>
      </c>
      <c r="L67">
        <f t="shared" si="1"/>
        <v>0.18357003247646031</v>
      </c>
      <c r="O67">
        <v>232</v>
      </c>
      <c r="P67">
        <f>'nm to eV'!$G$14/O67</f>
        <v>5.3441267423262495</v>
      </c>
      <c r="Q67">
        <v>4143.7119651143003</v>
      </c>
      <c r="R67" s="2">
        <f t="shared" si="0"/>
        <v>0.199796945138323</v>
      </c>
    </row>
    <row r="68" spans="3:18">
      <c r="C68">
        <v>4.75550970148484</v>
      </c>
      <c r="D68">
        <v>0.15947867468243199</v>
      </c>
      <c r="E68">
        <f t="shared" si="2"/>
        <v>0.31641023100598747</v>
      </c>
      <c r="H68" s="2"/>
      <c r="J68">
        <v>4.8157110148927096</v>
      </c>
      <c r="K68">
        <v>8.6992288523046093E-2</v>
      </c>
      <c r="L68">
        <f t="shared" si="1"/>
        <v>0.19534114470908021</v>
      </c>
      <c r="O68">
        <v>232.7</v>
      </c>
      <c r="P68">
        <f>'nm to eV'!$G$14/O68</f>
        <v>5.3280507272010746</v>
      </c>
      <c r="Q68">
        <v>4051.3461881810999</v>
      </c>
      <c r="R68" s="2">
        <f t="shared" si="0"/>
        <v>0.19534335371547606</v>
      </c>
    </row>
    <row r="69" spans="3:18">
      <c r="C69">
        <v>4.7742166166908797</v>
      </c>
      <c r="D69">
        <v>0.14640180132901601</v>
      </c>
      <c r="E69">
        <f t="shared" si="2"/>
        <v>0.2904653419678157</v>
      </c>
      <c r="H69" s="2"/>
      <c r="J69">
        <v>4.8742693730058502</v>
      </c>
      <c r="K69">
        <v>8.9793405673396998E-2</v>
      </c>
      <c r="L69">
        <f t="shared" si="1"/>
        <v>0.2016310520089534</v>
      </c>
      <c r="O69">
        <v>233.4</v>
      </c>
      <c r="P69">
        <f>'nm to eV'!$G$14/O69</f>
        <v>5.3120711406156378</v>
      </c>
      <c r="Q69">
        <v>3954.8403262803999</v>
      </c>
      <c r="R69" s="2">
        <f t="shared" ref="R69:R132" si="4">Q69/LARGE($Q$5:$Q$307,1)</f>
        <v>0.19069014023007183</v>
      </c>
    </row>
    <row r="70" spans="3:18">
      <c r="C70">
        <v>4.7955959483549204</v>
      </c>
      <c r="D70">
        <v>0.132234881023571</v>
      </c>
      <c r="E70">
        <f t="shared" si="2"/>
        <v>0.26235776874264732</v>
      </c>
      <c r="H70" s="2"/>
      <c r="J70">
        <v>4.93277130969763</v>
      </c>
      <c r="K70">
        <v>8.8766329384935005E-2</v>
      </c>
      <c r="L70">
        <f t="shared" ref="L70:L133" si="5">K70/LARGE($K$5:$K$1000,1)</f>
        <v>0.19932475266566657</v>
      </c>
      <c r="O70">
        <v>234.1</v>
      </c>
      <c r="P70">
        <f>'nm to eV'!$G$14/O70</f>
        <v>5.2961871175552755</v>
      </c>
      <c r="Q70">
        <v>3855.4841654892002</v>
      </c>
      <c r="R70" s="2">
        <f t="shared" si="4"/>
        <v>0.18589949416830914</v>
      </c>
    </row>
    <row r="71" spans="3:18">
      <c r="C71">
        <v>4.8169752800189496</v>
      </c>
      <c r="D71">
        <v>0.119157269655969</v>
      </c>
      <c r="E71">
        <f t="shared" ref="E71:E120" si="6">D71/$F$3</f>
        <v>0.23641141546331881</v>
      </c>
      <c r="H71" s="2"/>
      <c r="J71">
        <v>4.9912339283257499</v>
      </c>
      <c r="K71">
        <v>8.5071522477091197E-2</v>
      </c>
      <c r="L71">
        <f t="shared" si="5"/>
        <v>0.19102806541773862</v>
      </c>
      <c r="O71">
        <v>234.8</v>
      </c>
      <c r="P71">
        <f>'nm to eV'!$G$14/O71</f>
        <v>5.2803978033206551</v>
      </c>
      <c r="Q71">
        <v>3754.6010372525002</v>
      </c>
      <c r="R71" s="2">
        <f t="shared" si="4"/>
        <v>0.18103522247003864</v>
      </c>
    </row>
    <row r="72" spans="3:18">
      <c r="C72">
        <v>4.8383546116829903</v>
      </c>
      <c r="D72">
        <v>0.10676047637451901</v>
      </c>
      <c r="E72">
        <f t="shared" si="6"/>
        <v>0.21181582465014057</v>
      </c>
      <c r="H72" s="2"/>
      <c r="J72">
        <v>5.0496460232420697</v>
      </c>
      <c r="K72">
        <v>7.7948681723341795E-2</v>
      </c>
      <c r="L72">
        <f t="shared" si="5"/>
        <v>0.17503372971234687</v>
      </c>
      <c r="O72">
        <v>235.5</v>
      </c>
      <c r="P72">
        <f>'nm to eV'!$G$14/O72</f>
        <v>5.2647023533744797</v>
      </c>
      <c r="Q72">
        <v>3653.5311442955999</v>
      </c>
      <c r="R72" s="2">
        <f t="shared" si="4"/>
        <v>0.1761619455559448</v>
      </c>
    </row>
    <row r="73" spans="3:18">
      <c r="C73">
        <v>4.86240635980504</v>
      </c>
      <c r="D73">
        <v>9.4090617844423602E-2</v>
      </c>
      <c r="E73">
        <f t="shared" si="6"/>
        <v>0.18667846460934837</v>
      </c>
      <c r="H73" s="2"/>
      <c r="J73">
        <v>5.10537047293976</v>
      </c>
      <c r="K73">
        <v>6.8941089286999005E-2</v>
      </c>
      <c r="L73">
        <f t="shared" si="5"/>
        <v>0.15480718495232587</v>
      </c>
      <c r="O73">
        <v>236.2</v>
      </c>
      <c r="P73">
        <f>'nm to eV'!$G$14/O73</f>
        <v>5.2490999331908972</v>
      </c>
      <c r="Q73">
        <v>3553.6162327732</v>
      </c>
      <c r="R73" s="2">
        <f t="shared" si="4"/>
        <v>0.17134435826609304</v>
      </c>
    </row>
    <row r="74" spans="3:18">
      <c r="C74">
        <v>4.8891305243850898</v>
      </c>
      <c r="D74">
        <v>8.1665115811156694E-2</v>
      </c>
      <c r="E74">
        <f t="shared" si="6"/>
        <v>0.16202591481521311</v>
      </c>
      <c r="H74" s="2"/>
      <c r="J74">
        <v>5.15842833224192</v>
      </c>
      <c r="K74">
        <v>5.9477314914742001E-2</v>
      </c>
      <c r="L74">
        <f t="shared" si="5"/>
        <v>0.13355628386061141</v>
      </c>
      <c r="O74">
        <v>236.9</v>
      </c>
      <c r="P74">
        <f>'nm to eV'!$G$14/O74</f>
        <v>5.2335897181075977</v>
      </c>
      <c r="Q74">
        <v>3456.1857078542998</v>
      </c>
      <c r="R74" s="2">
        <f t="shared" si="4"/>
        <v>0.16664656039647627</v>
      </c>
    </row>
    <row r="75" spans="3:18">
      <c r="C75">
        <v>4.9185271054231396</v>
      </c>
      <c r="D75">
        <v>6.9565668445057099E-2</v>
      </c>
      <c r="E75">
        <f t="shared" si="6"/>
        <v>0.13802026676367404</v>
      </c>
      <c r="H75" s="2"/>
      <c r="J75">
        <v>5.2141402198182698</v>
      </c>
      <c r="K75">
        <v>4.9617382545506801E-2</v>
      </c>
      <c r="L75">
        <f t="shared" si="5"/>
        <v>0.11141581016505774</v>
      </c>
      <c r="O75">
        <v>237.6</v>
      </c>
      <c r="P75">
        <f>'nm to eV'!$G$14/O75</f>
        <v>5.2181708931805133</v>
      </c>
      <c r="Q75">
        <v>3362.5442441629998</v>
      </c>
      <c r="R75" s="2">
        <f t="shared" si="4"/>
        <v>0.1621314593128789</v>
      </c>
    </row>
    <row r="76" spans="3:18">
      <c r="C76">
        <v>4.9532685193772004</v>
      </c>
      <c r="D76">
        <v>5.7573675944370899E-2</v>
      </c>
      <c r="E76">
        <f t="shared" si="6"/>
        <v>0.11422781222440781</v>
      </c>
      <c r="H76" s="2"/>
      <c r="J76">
        <v>5.2725192875611198</v>
      </c>
      <c r="K76">
        <v>4.0253648071476598E-2</v>
      </c>
      <c r="L76">
        <f t="shared" si="5"/>
        <v>9.0389548619767279E-2</v>
      </c>
      <c r="O76">
        <v>238.3</v>
      </c>
      <c r="P76">
        <f>'nm to eV'!$G$14/O76</f>
        <v>5.2028426530410821</v>
      </c>
      <c r="Q76">
        <v>3273.9609001983999</v>
      </c>
      <c r="R76" s="2">
        <f t="shared" si="4"/>
        <v>0.15786024508195051</v>
      </c>
    </row>
    <row r="77" spans="3:18">
      <c r="C77">
        <v>4.9986995991632899</v>
      </c>
      <c r="D77">
        <v>4.5687662280726897E-2</v>
      </c>
      <c r="E77">
        <f t="shared" si="6"/>
        <v>9.064562271510275E-2</v>
      </c>
      <c r="H77" s="2"/>
      <c r="J77">
        <v>5.3309272540807502</v>
      </c>
      <c r="K77">
        <v>3.2850695602692097E-2</v>
      </c>
      <c r="L77">
        <f t="shared" si="5"/>
        <v>7.3766222184388205E-2</v>
      </c>
      <c r="O77">
        <v>239</v>
      </c>
      <c r="P77">
        <f>'nm to eV'!$G$14/O77</f>
        <v>5.1876042017560247</v>
      </c>
      <c r="Q77">
        <v>3191.6597079734001</v>
      </c>
      <c r="R77" s="2">
        <f t="shared" si="4"/>
        <v>0.15389193673276166</v>
      </c>
    </row>
    <row r="78" spans="3:18">
      <c r="C78">
        <v>5.0548203447813904</v>
      </c>
      <c r="D78">
        <v>3.6056536904233702E-2</v>
      </c>
      <c r="E78">
        <f t="shared" si="6"/>
        <v>7.153719576527974E-2</v>
      </c>
      <c r="H78" s="2"/>
      <c r="J78">
        <v>5.3893747352543597</v>
      </c>
      <c r="K78">
        <v>2.8128812406386299E-2</v>
      </c>
      <c r="L78">
        <f t="shared" si="5"/>
        <v>6.3163235593173425E-2</v>
      </c>
      <c r="O78">
        <v>239.7</v>
      </c>
      <c r="P78">
        <f>'nm to eV'!$G$14/O78</f>
        <v>5.1724547526895703</v>
      </c>
      <c r="Q78">
        <v>3116.8116763329999</v>
      </c>
      <c r="R78" s="2">
        <f t="shared" si="4"/>
        <v>0.15028299668160247</v>
      </c>
    </row>
    <row r="79" spans="3:18">
      <c r="C79">
        <v>5.1136135068574999</v>
      </c>
      <c r="D79">
        <v>3.1088896329228701E-2</v>
      </c>
      <c r="E79">
        <f t="shared" si="6"/>
        <v>6.1681255433307575E-2</v>
      </c>
      <c r="H79" s="2"/>
      <c r="J79">
        <v>5.4478676287915002</v>
      </c>
      <c r="K79">
        <v>2.6488158075466499E-2</v>
      </c>
      <c r="L79">
        <f t="shared" si="5"/>
        <v>5.9479147031819155E-2</v>
      </c>
      <c r="O79">
        <v>240.4</v>
      </c>
      <c r="P79">
        <f>'nm to eV'!$G$14/O79</f>
        <v>5.1573935283680941</v>
      </c>
      <c r="Q79">
        <v>3050.5281192104999</v>
      </c>
      <c r="R79" s="2">
        <f t="shared" si="4"/>
        <v>0.14708700904117977</v>
      </c>
    </row>
    <row r="80" spans="3:18">
      <c r="C80">
        <v>5.1724066689335997</v>
      </c>
      <c r="D80">
        <v>3.0726061718742499E-2</v>
      </c>
      <c r="E80">
        <f t="shared" si="6"/>
        <v>6.096138123602373E-2</v>
      </c>
      <c r="H80" s="2"/>
      <c r="J80">
        <v>5.5064118324017199</v>
      </c>
      <c r="K80">
        <v>2.8328892202839899E-2</v>
      </c>
      <c r="L80">
        <f t="shared" si="5"/>
        <v>6.3612514686021429E-2</v>
      </c>
      <c r="O80">
        <v>241.1</v>
      </c>
      <c r="P80">
        <f>'nm to eV'!$G$14/O80</f>
        <v>5.1424197603471171</v>
      </c>
      <c r="Q80">
        <v>2993.8551987317001</v>
      </c>
      <c r="R80" s="2">
        <f t="shared" si="4"/>
        <v>0.14435441650601813</v>
      </c>
    </row>
    <row r="81" spans="3:18">
      <c r="C81">
        <v>5.2311998310097101</v>
      </c>
      <c r="D81">
        <v>3.4621434774370102E-2</v>
      </c>
      <c r="E81">
        <f t="shared" si="6"/>
        <v>6.8689912281569246E-2</v>
      </c>
      <c r="H81" s="2"/>
      <c r="J81">
        <v>5.5650156028783897</v>
      </c>
      <c r="K81">
        <v>3.42112382185768E-2</v>
      </c>
      <c r="L81">
        <f t="shared" si="5"/>
        <v>7.6821320015755132E-2</v>
      </c>
      <c r="O81">
        <v>241.8</v>
      </c>
      <c r="P81">
        <f>'nm to eV'!$G$14/O81</f>
        <v>5.1275326890806028</v>
      </c>
      <c r="Q81">
        <v>2947.7695576263</v>
      </c>
      <c r="R81" s="2">
        <f t="shared" si="4"/>
        <v>0.14213230976087757</v>
      </c>
    </row>
    <row r="82" spans="3:18">
      <c r="C82">
        <v>5.2899929930858196</v>
      </c>
      <c r="D82">
        <v>4.1735220600898001E-2</v>
      </c>
      <c r="E82">
        <f t="shared" si="6"/>
        <v>8.2803865894370166E-2</v>
      </c>
      <c r="H82" s="2"/>
      <c r="J82">
        <v>5.6156812037446899</v>
      </c>
      <c r="K82">
        <v>4.2904705374487297E-2</v>
      </c>
      <c r="L82">
        <f t="shared" si="5"/>
        <v>9.6342496600004449E-2</v>
      </c>
      <c r="O82">
        <v>242.5</v>
      </c>
      <c r="P82">
        <f>'nm to eV'!$G$14/O82</f>
        <v>5.1127315637925355</v>
      </c>
      <c r="Q82">
        <v>2913.1749057442998</v>
      </c>
      <c r="R82" s="2">
        <f t="shared" si="4"/>
        <v>0.14046426289315647</v>
      </c>
    </row>
    <row r="83" spans="3:18">
      <c r="C83">
        <v>5.34878615516193</v>
      </c>
      <c r="D83">
        <v>5.2463531539359898E-2</v>
      </c>
      <c r="E83">
        <f t="shared" si="6"/>
        <v>0.10408914023654985</v>
      </c>
      <c r="H83" s="2"/>
      <c r="J83">
        <v>5.6557207749368601</v>
      </c>
      <c r="K83">
        <v>5.2509964745665098E-2</v>
      </c>
      <c r="L83">
        <f t="shared" si="5"/>
        <v>0.11791110219309009</v>
      </c>
      <c r="O83">
        <v>243.2</v>
      </c>
      <c r="P83">
        <f>'nm to eV'!$G$14/O83</f>
        <v>5.098015642350699</v>
      </c>
      <c r="Q83">
        <v>2890.8994213083001</v>
      </c>
      <c r="R83" s="2">
        <f t="shared" si="4"/>
        <v>0.13939020808933369</v>
      </c>
    </row>
    <row r="84" spans="3:18">
      <c r="C84">
        <v>5.4022344843220296</v>
      </c>
      <c r="D84">
        <v>6.4469680493968604E-2</v>
      </c>
      <c r="E84">
        <f t="shared" si="6"/>
        <v>0.12790968158343952</v>
      </c>
      <c r="H84" s="2"/>
      <c r="J84">
        <v>5.6904467134366801</v>
      </c>
      <c r="K84">
        <v>6.2529198743314807E-2</v>
      </c>
      <c r="L84">
        <f t="shared" si="5"/>
        <v>0.1404092876235209</v>
      </c>
      <c r="O84">
        <v>243.9</v>
      </c>
      <c r="P84">
        <f>'nm to eV'!$G$14/O84</f>
        <v>5.0833841911426401</v>
      </c>
      <c r="Q84">
        <v>2881.6938284413</v>
      </c>
      <c r="R84" s="2">
        <f t="shared" si="4"/>
        <v>0.13894634293931885</v>
      </c>
    </row>
    <row r="85" spans="3:18">
      <c r="C85">
        <v>5.4449931476501003</v>
      </c>
      <c r="D85">
        <v>7.6500787746487997E-2</v>
      </c>
      <c r="E85">
        <f t="shared" si="6"/>
        <v>0.15177974090395893</v>
      </c>
      <c r="H85" s="2"/>
      <c r="J85">
        <v>5.7198587875484197</v>
      </c>
      <c r="K85">
        <v>7.2946686812000797E-2</v>
      </c>
      <c r="L85">
        <f t="shared" si="5"/>
        <v>0.16380175239114453</v>
      </c>
      <c r="O85">
        <v>244.6</v>
      </c>
      <c r="P85">
        <f>'nm to eV'!$G$14/O85</f>
        <v>5.0688364849537608</v>
      </c>
      <c r="Q85">
        <v>2886.2300179548001</v>
      </c>
      <c r="R85" s="2">
        <f t="shared" si="4"/>
        <v>0.13916506393513034</v>
      </c>
    </row>
    <row r="86" spans="3:18">
      <c r="C86">
        <v>5.48240697806217</v>
      </c>
      <c r="D86">
        <v>8.8784084989262907E-2</v>
      </c>
      <c r="E86">
        <f t="shared" si="6"/>
        <v>0.17615015234511797</v>
      </c>
      <c r="H86" s="2"/>
      <c r="J86">
        <v>5.7466170496353204</v>
      </c>
      <c r="K86">
        <v>8.3775005396071606E-2</v>
      </c>
      <c r="L86">
        <f t="shared" si="5"/>
        <v>0.18811673689608296</v>
      </c>
      <c r="O86">
        <v>245.3</v>
      </c>
      <c r="P86">
        <f>'nm to eV'!$G$14/O86</f>
        <v>5.0543718068474925</v>
      </c>
      <c r="Q86">
        <v>2905.1000877462998</v>
      </c>
      <c r="R86" s="2">
        <f t="shared" si="4"/>
        <v>0.14007492020183748</v>
      </c>
    </row>
    <row r="87" spans="3:18">
      <c r="C87">
        <v>5.5171483920162299</v>
      </c>
      <c r="D87">
        <v>0.10180729416833099</v>
      </c>
      <c r="E87">
        <f t="shared" si="6"/>
        <v>0.20198857013353816</v>
      </c>
      <c r="H87" s="2"/>
      <c r="J87">
        <v>5.7707125253493396</v>
      </c>
      <c r="K87">
        <v>9.44052449816533E-2</v>
      </c>
      <c r="L87">
        <f t="shared" si="5"/>
        <v>0.21198693509910174</v>
      </c>
      <c r="O87">
        <v>246</v>
      </c>
      <c r="P87">
        <f>'nm to eV'!$G$14/O87</f>
        <v>5.0399894480475202</v>
      </c>
      <c r="Q87">
        <v>2938.8156917551</v>
      </c>
      <c r="R87" s="2">
        <f t="shared" si="4"/>
        <v>0.14170058210622755</v>
      </c>
    </row>
    <row r="88" spans="3:18">
      <c r="C88">
        <v>5.5465449730542904</v>
      </c>
      <c r="D88">
        <v>0.113944970669241</v>
      </c>
      <c r="E88">
        <f t="shared" si="6"/>
        <v>0.22607006587694334</v>
      </c>
      <c r="H88" s="2"/>
      <c r="J88">
        <v>5.79214553906451</v>
      </c>
      <c r="K88">
        <v>0.104859414346355</v>
      </c>
      <c r="L88">
        <f t="shared" si="5"/>
        <v>0.23546176770041241</v>
      </c>
      <c r="O88">
        <v>246.7</v>
      </c>
      <c r="P88">
        <f>'nm to eV'!$G$14/O88</f>
        <v>5.0256887078220105</v>
      </c>
      <c r="Q88">
        <v>2987.8076015503002</v>
      </c>
      <c r="R88" s="2">
        <f t="shared" si="4"/>
        <v>0.14406282011793822</v>
      </c>
    </row>
    <row r="89" spans="3:18">
      <c r="C89">
        <v>5.5732691376343402</v>
      </c>
      <c r="D89">
        <v>0.12602891973744401</v>
      </c>
      <c r="E89">
        <f t="shared" si="6"/>
        <v>0.25004496486421146</v>
      </c>
      <c r="H89" s="2"/>
      <c r="J89">
        <v>5.8135899058705496</v>
      </c>
      <c r="K89">
        <v>0.116083890927404</v>
      </c>
      <c r="L89">
        <f t="shared" si="5"/>
        <v>0.26066632480919005</v>
      </c>
      <c r="O89">
        <v>247.4</v>
      </c>
      <c r="P89">
        <f>'nm to eV'!$G$14/O89</f>
        <v>5.0114688933698055</v>
      </c>
      <c r="Q89">
        <v>3052.4254015564002</v>
      </c>
      <c r="R89" s="2">
        <f t="shared" si="4"/>
        <v>0.14717849011418077</v>
      </c>
    </row>
    <row r="90" spans="3:18">
      <c r="C90">
        <v>5.59999330221439</v>
      </c>
      <c r="D90">
        <v>0.13887538506213801</v>
      </c>
      <c r="E90">
        <f t="shared" si="6"/>
        <v>0.27553271781356931</v>
      </c>
      <c r="H90" s="2"/>
      <c r="J90">
        <v>5.8350423820272397</v>
      </c>
      <c r="K90">
        <v>0.127858586948701</v>
      </c>
      <c r="L90">
        <f t="shared" si="5"/>
        <v>0.28710639942330102</v>
      </c>
      <c r="O90">
        <v>248.1</v>
      </c>
      <c r="P90">
        <f>'nm to eV'!$G$14/O90</f>
        <v>4.9973293197085447</v>
      </c>
      <c r="Q90">
        <v>3132.9372569341999</v>
      </c>
      <c r="R90" s="2">
        <f t="shared" si="4"/>
        <v>0.15106052218767677</v>
      </c>
    </row>
    <row r="91" spans="3:18">
      <c r="C91">
        <v>5.62671746679443</v>
      </c>
      <c r="D91">
        <v>0.15270222843089001</v>
      </c>
      <c r="E91">
        <f t="shared" si="6"/>
        <v>0.30296556871418168</v>
      </c>
      <c r="H91" s="2"/>
      <c r="J91">
        <v>5.8511232243265798</v>
      </c>
      <c r="K91">
        <v>0.136111878552413</v>
      </c>
      <c r="L91">
        <f t="shared" si="5"/>
        <v>0.30563916200328339</v>
      </c>
      <c r="O91">
        <v>248.8</v>
      </c>
      <c r="P91">
        <f>'nm to eV'!$G$14/O91</f>
        <v>4.9832693095646698</v>
      </c>
      <c r="Q91">
        <v>3229.5297115711001</v>
      </c>
      <c r="R91" s="2">
        <f t="shared" si="4"/>
        <v>0.15571791090637657</v>
      </c>
    </row>
    <row r="92" spans="3:18">
      <c r="C92">
        <v>5.6507692149164797</v>
      </c>
      <c r="D92">
        <v>0.16603962079179899</v>
      </c>
      <c r="E92">
        <f t="shared" si="6"/>
        <v>0.32942733488032344</v>
      </c>
      <c r="H92" s="2"/>
      <c r="J92">
        <v>5.88065964181465</v>
      </c>
      <c r="K92">
        <v>0.15496606470489399</v>
      </c>
      <c r="L92">
        <f t="shared" si="5"/>
        <v>0.34797622851933468</v>
      </c>
      <c r="O92">
        <v>249.5</v>
      </c>
      <c r="P92">
        <f>'nm to eV'!$G$14/O92</f>
        <v>4.9692881932652906</v>
      </c>
      <c r="Q92">
        <v>3342.3074918382999</v>
      </c>
      <c r="R92" s="2">
        <f t="shared" si="4"/>
        <v>0.16115570585123973</v>
      </c>
    </row>
    <row r="93" spans="3:18">
      <c r="C93">
        <v>5.6721485465805204</v>
      </c>
      <c r="D93">
        <v>0.17828844222904899</v>
      </c>
      <c r="E93">
        <f t="shared" si="6"/>
        <v>0.35372934534177797</v>
      </c>
      <c r="H93" s="2"/>
      <c r="J93">
        <v>5.8941027826657404</v>
      </c>
      <c r="K93">
        <v>0.164723289445283</v>
      </c>
      <c r="L93">
        <f t="shared" si="5"/>
        <v>0.3698860722805597</v>
      </c>
      <c r="O93">
        <v>250.2</v>
      </c>
      <c r="P93">
        <f>'nm to eV'!$G$14/O93</f>
        <v>4.955385308631854</v>
      </c>
      <c r="Q93">
        <v>3471.2933091867999</v>
      </c>
      <c r="R93" s="2">
        <f t="shared" si="4"/>
        <v>0.1673750020980263</v>
      </c>
    </row>
    <row r="94" spans="3:18">
      <c r="C94">
        <v>5.6935278782445602</v>
      </c>
      <c r="D94">
        <v>0.19080959090076099</v>
      </c>
      <c r="E94">
        <f t="shared" si="6"/>
        <v>0.37857166078969495</v>
      </c>
      <c r="H94" s="2"/>
      <c r="J94">
        <v>5.9075588984778298</v>
      </c>
      <c r="K94">
        <v>0.175360865290068</v>
      </c>
      <c r="L94">
        <f t="shared" si="5"/>
        <v>0.39377274405031626</v>
      </c>
      <c r="O94">
        <v>250.9</v>
      </c>
      <c r="P94">
        <f>'nm to eV'!$G$14/O94</f>
        <v>4.9415600008756071</v>
      </c>
      <c r="Q94">
        <v>3616.4276707683998</v>
      </c>
      <c r="R94" s="2">
        <f t="shared" si="4"/>
        <v>0.17437293108602839</v>
      </c>
    </row>
    <row r="95" spans="3:18">
      <c r="C95">
        <v>5.7149072099086</v>
      </c>
      <c r="D95">
        <v>0.20414772127585501</v>
      </c>
      <c r="E95">
        <f t="shared" si="6"/>
        <v>0.40503489119699143</v>
      </c>
      <c r="H95" s="2"/>
      <c r="J95">
        <v>5.92369109999784</v>
      </c>
      <c r="K95">
        <v>0.187098880015348</v>
      </c>
      <c r="L95">
        <f t="shared" si="5"/>
        <v>0.4201304508307373</v>
      </c>
      <c r="O95">
        <v>251.6</v>
      </c>
      <c r="P95">
        <f>'nm to eV'!$G$14/O95</f>
        <v>4.9278116224947928</v>
      </c>
      <c r="Q95">
        <v>3777.5687216627002</v>
      </c>
      <c r="R95" s="2">
        <f t="shared" si="4"/>
        <v>0.18214265301074528</v>
      </c>
    </row>
    <row r="96" spans="3:18">
      <c r="C96">
        <v>5.7362865415726301</v>
      </c>
      <c r="D96">
        <v>0.21775817888540999</v>
      </c>
      <c r="E96">
        <f t="shared" si="6"/>
        <v>0.43203842659074831</v>
      </c>
      <c r="H96" s="2"/>
      <c r="J96">
        <v>5.93982762650485</v>
      </c>
      <c r="K96">
        <v>0.19913034510875999</v>
      </c>
      <c r="L96">
        <f t="shared" si="5"/>
        <v>0.44714710028066884</v>
      </c>
      <c r="O96">
        <v>252.3</v>
      </c>
      <c r="P96">
        <f>'nm to eV'!$G$14/O96</f>
        <v>4.9141395331735627</v>
      </c>
      <c r="Q96">
        <v>3954.4921546189998</v>
      </c>
      <c r="R96" s="2">
        <f t="shared" si="4"/>
        <v>0.19067335247191752</v>
      </c>
    </row>
    <row r="97" spans="3:18">
      <c r="C97">
        <v>5.7576658732366699</v>
      </c>
      <c r="D97">
        <v>0.23109630926050401</v>
      </c>
      <c r="E97">
        <f t="shared" si="6"/>
        <v>0.45850165699804474</v>
      </c>
      <c r="H97" s="2"/>
      <c r="J97">
        <v>5.9559749654793599</v>
      </c>
      <c r="K97">
        <v>0.211895436122502</v>
      </c>
      <c r="L97">
        <f t="shared" si="5"/>
        <v>0.47581110640437674</v>
      </c>
      <c r="O97">
        <v>253</v>
      </c>
      <c r="P97">
        <f>'nm to eV'!$G$14/O97</f>
        <v>4.9005430996825687</v>
      </c>
      <c r="Q97">
        <v>4146.8912332373002</v>
      </c>
      <c r="R97" s="2">
        <f t="shared" si="4"/>
        <v>0.19995023959124317</v>
      </c>
    </row>
    <row r="98" spans="3:18">
      <c r="C98">
        <v>5.7790452049007097</v>
      </c>
      <c r="D98">
        <v>0.244842930487289</v>
      </c>
      <c r="E98">
        <f t="shared" si="6"/>
        <v>0.48577534488503094</v>
      </c>
      <c r="H98" s="2"/>
      <c r="J98">
        <v>5.9721179794668799</v>
      </c>
      <c r="K98">
        <v>0.22436707676811199</v>
      </c>
      <c r="L98">
        <f t="shared" si="5"/>
        <v>0.50381616985857403</v>
      </c>
      <c r="O98">
        <v>253.7</v>
      </c>
      <c r="P98">
        <f>'nm to eV'!$G$14/O98</f>
        <v>4.8870216957811978</v>
      </c>
      <c r="Q98">
        <v>4354.3769820305997</v>
      </c>
      <c r="R98" s="2">
        <f t="shared" si="4"/>
        <v>0.20995455917659236</v>
      </c>
    </row>
    <row r="99" spans="3:18">
      <c r="C99">
        <v>5.8004245365647504</v>
      </c>
      <c r="D99">
        <v>0.25831722447961403</v>
      </c>
      <c r="E99">
        <f t="shared" si="6"/>
        <v>0.51250872778555867</v>
      </c>
      <c r="H99" s="2"/>
      <c r="J99">
        <v>5.9882718059218902</v>
      </c>
      <c r="K99">
        <v>0.237572343334052</v>
      </c>
      <c r="L99">
        <f t="shared" si="5"/>
        <v>0.53346858998654767</v>
      </c>
      <c r="O99">
        <v>254.4</v>
      </c>
      <c r="P99">
        <f>'nm to eV'!$G$14/O99</f>
        <v>4.8735747021214229</v>
      </c>
      <c r="Q99">
        <v>4576.4786017586002</v>
      </c>
      <c r="R99" s="2">
        <f t="shared" si="4"/>
        <v>0.22066361074811103</v>
      </c>
    </row>
    <row r="100" spans="3:18">
      <c r="C100">
        <v>5.8218038682287903</v>
      </c>
      <c r="D100">
        <v>0.27138302762024702</v>
      </c>
      <c r="E100">
        <f t="shared" si="6"/>
        <v>0.53843165320639463</v>
      </c>
      <c r="H100" s="2"/>
      <c r="J100">
        <v>6.0044256323769103</v>
      </c>
      <c r="K100">
        <v>0.25077760989999198</v>
      </c>
      <c r="L100">
        <f t="shared" si="5"/>
        <v>0.56312101011452131</v>
      </c>
      <c r="O100">
        <v>255.1</v>
      </c>
      <c r="P100">
        <f>'nm to eV'!$G$14/O100</f>
        <v>4.860201506153234</v>
      </c>
      <c r="Q100">
        <v>4812.6441707780004</v>
      </c>
      <c r="R100" s="2">
        <f t="shared" si="4"/>
        <v>0.23205078235515789</v>
      </c>
    </row>
    <row r="101" spans="3:18">
      <c r="C101">
        <v>5.8431831998928301</v>
      </c>
      <c r="D101">
        <v>0.28431266714365</v>
      </c>
      <c r="E101">
        <f t="shared" si="6"/>
        <v>0.56408442613400123</v>
      </c>
      <c r="H101" s="2"/>
      <c r="J101">
        <v>6.0205859463124396</v>
      </c>
      <c r="K101">
        <v>0.26442305201812999</v>
      </c>
      <c r="L101">
        <f t="shared" si="5"/>
        <v>0.59376184424676082</v>
      </c>
      <c r="O101">
        <v>255.8</v>
      </c>
      <c r="P101">
        <f>'nm to eV'!$G$14/O101</f>
        <v>4.846901502031626</v>
      </c>
      <c r="Q101">
        <v>5062.2416929878</v>
      </c>
      <c r="R101" s="2">
        <f t="shared" si="4"/>
        <v>0.24408560110497829</v>
      </c>
    </row>
    <row r="102" spans="3:18">
      <c r="C102">
        <v>5.8645625315568699</v>
      </c>
      <c r="D102">
        <v>0.29656148858090098</v>
      </c>
      <c r="E102">
        <f t="shared" si="6"/>
        <v>0.58838643659545775</v>
      </c>
      <c r="H102" s="2"/>
      <c r="J102">
        <v>6.0340474683582803</v>
      </c>
      <c r="K102">
        <v>0.27542744082308002</v>
      </c>
      <c r="L102">
        <f t="shared" si="5"/>
        <v>0.61847219435340561</v>
      </c>
      <c r="O102">
        <v>256.5</v>
      </c>
      <c r="P102">
        <f>'nm to eV'!$G$14/O102</f>
        <v>4.8336740905251068</v>
      </c>
      <c r="Q102">
        <v>5324.5605503894003</v>
      </c>
      <c r="R102" s="2">
        <f t="shared" si="4"/>
        <v>0.25673380320064915</v>
      </c>
    </row>
    <row r="103" spans="3:18">
      <c r="C103">
        <v>5.8886142796789098</v>
      </c>
      <c r="D103">
        <v>0.30970825187768602</v>
      </c>
      <c r="E103">
        <f t="shared" si="6"/>
        <v>0.61446998927107466</v>
      </c>
      <c r="H103" s="2"/>
      <c r="J103">
        <v>6.0448264172157202</v>
      </c>
      <c r="K103">
        <v>0.284891215195337</v>
      </c>
      <c r="L103">
        <f t="shared" si="5"/>
        <v>0.63972309544511996</v>
      </c>
      <c r="O103">
        <v>257.2</v>
      </c>
      <c r="P103">
        <f>'nm to eV'!$G$14/O103</f>
        <v>4.8205186789256995</v>
      </c>
      <c r="Q103">
        <v>5598.8134135091996</v>
      </c>
      <c r="R103" s="2">
        <f t="shared" si="4"/>
        <v>0.26995742605573408</v>
      </c>
    </row>
    <row r="104" spans="3:18">
      <c r="C104">
        <v>5.9153384442589596</v>
      </c>
      <c r="D104">
        <v>0.32309937167130198</v>
      </c>
      <c r="E104">
        <f t="shared" si="6"/>
        <v>0.64103835219335337</v>
      </c>
      <c r="H104" s="2"/>
      <c r="J104">
        <v>6.0582911830018196</v>
      </c>
      <c r="K104">
        <v>0.29611569177638603</v>
      </c>
      <c r="L104">
        <f t="shared" si="5"/>
        <v>0.66492765255389763</v>
      </c>
      <c r="O104">
        <v>257.89999999999998</v>
      </c>
      <c r="P104">
        <f>'nm to eV'!$G$14/O104</f>
        <v>4.8074346809604114</v>
      </c>
      <c r="Q104">
        <v>5884.1386561944</v>
      </c>
      <c r="R104" s="2">
        <f t="shared" si="4"/>
        <v>0.28371492472825133</v>
      </c>
    </row>
    <row r="105" spans="3:18">
      <c r="C105">
        <v>5.9447350252970201</v>
      </c>
      <c r="D105">
        <v>0.33616296076937802</v>
      </c>
      <c r="E105">
        <f t="shared" si="6"/>
        <v>0.66695688489072147</v>
      </c>
      <c r="H105" s="2"/>
      <c r="J105">
        <v>6.0717559487879198</v>
      </c>
      <c r="K105">
        <v>0.307340168357435</v>
      </c>
      <c r="L105">
        <f t="shared" si="5"/>
        <v>0.69013220966267519</v>
      </c>
      <c r="O105">
        <v>258.60000000000002</v>
      </c>
      <c r="P105">
        <f>'nm to eV'!$G$14/O105</f>
        <v>4.7944215167041371</v>
      </c>
      <c r="Q105">
        <v>6179.6033128487998</v>
      </c>
      <c r="R105" s="2">
        <f t="shared" si="4"/>
        <v>0.2979613145094156</v>
      </c>
    </row>
    <row r="106" spans="3:18">
      <c r="C106">
        <v>5.97947643925108</v>
      </c>
      <c r="D106">
        <v>0.349302881620358</v>
      </c>
      <c r="E106">
        <f t="shared" si="6"/>
        <v>0.69302686195905339</v>
      </c>
      <c r="H106" s="2"/>
      <c r="J106">
        <v>6.0825284101648496</v>
      </c>
      <c r="K106">
        <v>0.31636376717749398</v>
      </c>
      <c r="L106">
        <f t="shared" si="5"/>
        <v>0.7103946967501239</v>
      </c>
      <c r="O106">
        <v>259.3</v>
      </c>
      <c r="P106">
        <f>'nm to eV'!$G$14/O106</f>
        <v>4.7814786124939834</v>
      </c>
      <c r="Q106">
        <v>6484.2066063481998</v>
      </c>
      <c r="R106" s="2">
        <f t="shared" si="4"/>
        <v>0.31264834102878264</v>
      </c>
    </row>
    <row r="107" spans="3:18">
      <c r="C107">
        <v>6.0222351025791596</v>
      </c>
      <c r="D107">
        <v>0.36143773258124401</v>
      </c>
      <c r="E107">
        <f t="shared" si="6"/>
        <v>0.71710275175060645</v>
      </c>
      <c r="H107" s="2"/>
      <c r="J107">
        <v>6.0959942571976997</v>
      </c>
      <c r="K107">
        <v>0.32766160635057601</v>
      </c>
      <c r="L107">
        <f t="shared" si="5"/>
        <v>0.73576398952627919</v>
      </c>
      <c r="O107">
        <v>260</v>
      </c>
      <c r="P107">
        <f>'nm to eV'!$G$14/O107</f>
        <v>4.7686054008449617</v>
      </c>
      <c r="Q107">
        <v>6796.8840639667997</v>
      </c>
      <c r="R107" s="2">
        <f t="shared" si="4"/>
        <v>0.32772467871145999</v>
      </c>
    </row>
    <row r="108" spans="3:18">
      <c r="C108">
        <v>6.0756834317392503</v>
      </c>
      <c r="D108">
        <v>0.37177690876733499</v>
      </c>
      <c r="E108">
        <f t="shared" si="6"/>
        <v>0.73761597166522508</v>
      </c>
      <c r="H108" s="2"/>
      <c r="J108">
        <v>6.1121437586657201</v>
      </c>
      <c r="K108">
        <v>0.34057342254838402</v>
      </c>
      <c r="L108">
        <f t="shared" si="5"/>
        <v>0.76475746698474234</v>
      </c>
      <c r="O108">
        <v>260.7</v>
      </c>
      <c r="P108">
        <f>'nm to eV'!$G$14/O108</f>
        <v>4.7558013203670502</v>
      </c>
      <c r="Q108">
        <v>7116.5122270089996</v>
      </c>
      <c r="R108" s="2">
        <f t="shared" si="4"/>
        <v>0.34313615786195245</v>
      </c>
    </row>
    <row r="109" spans="3:18">
      <c r="C109">
        <v>6.1344765938153598</v>
      </c>
      <c r="D109">
        <v>0.37844506821020002</v>
      </c>
      <c r="E109">
        <f t="shared" si="6"/>
        <v>0.75084578984563721</v>
      </c>
      <c r="H109" s="2"/>
      <c r="J109">
        <v>6.1282975851207402</v>
      </c>
      <c r="K109">
        <v>0.35377868911432397</v>
      </c>
      <c r="L109">
        <f t="shared" si="5"/>
        <v>0.79440988711271587</v>
      </c>
      <c r="O109">
        <v>261.39999999999998</v>
      </c>
      <c r="P109">
        <f>'nm to eV'!$G$14/O109</f>
        <v>4.7430658156835888</v>
      </c>
      <c r="Q109">
        <v>7441.9139477989002</v>
      </c>
      <c r="R109" s="2">
        <f t="shared" si="4"/>
        <v>0.35882602006857484</v>
      </c>
    </row>
    <row r="110" spans="3:18">
      <c r="C110">
        <v>6.1932697558914702</v>
      </c>
      <c r="D110">
        <v>0.38352877828892901</v>
      </c>
      <c r="E110">
        <f t="shared" si="6"/>
        <v>0.76093201537755351</v>
      </c>
      <c r="H110" s="2"/>
      <c r="J110">
        <v>6.1444341116277501</v>
      </c>
      <c r="K110">
        <v>0.36581015420773599</v>
      </c>
      <c r="L110">
        <f t="shared" si="5"/>
        <v>0.82142653656264752</v>
      </c>
      <c r="O110">
        <v>262.10000000000002</v>
      </c>
      <c r="P110">
        <f>'nm to eV'!$G$14/O110</f>
        <v>4.7303983373509721</v>
      </c>
      <c r="Q110">
        <v>7771.8642555632996</v>
      </c>
      <c r="R110" s="2">
        <f t="shared" si="4"/>
        <v>0.37473520103814495</v>
      </c>
    </row>
    <row r="111" spans="3:18">
      <c r="C111">
        <v>6.2520629179675797</v>
      </c>
      <c r="D111">
        <v>0.39138527475489499</v>
      </c>
      <c r="E111">
        <f t="shared" si="6"/>
        <v>0.77651952804433544</v>
      </c>
      <c r="H111" s="2"/>
      <c r="J111">
        <v>6.1605663131477497</v>
      </c>
      <c r="K111">
        <v>0.37754816893301602</v>
      </c>
      <c r="L111">
        <f t="shared" si="5"/>
        <v>0.84778424334306857</v>
      </c>
      <c r="O111">
        <v>262.8</v>
      </c>
      <c r="P111">
        <f>'nm to eV'!$G$14/O111</f>
        <v>4.7177983417796421</v>
      </c>
      <c r="Q111">
        <v>8105.0967608699002</v>
      </c>
      <c r="R111" s="2">
        <f t="shared" si="4"/>
        <v>0.39080263939814019</v>
      </c>
    </row>
    <row r="112" spans="3:18">
      <c r="C112">
        <v>6.3028388306696703</v>
      </c>
      <c r="D112">
        <v>0.402103421225257</v>
      </c>
      <c r="E112">
        <f t="shared" si="6"/>
        <v>0.79778463579241765</v>
      </c>
      <c r="H112" s="2"/>
      <c r="J112">
        <v>6.1766920271872499</v>
      </c>
      <c r="K112">
        <v>0.38884600810609798</v>
      </c>
      <c r="L112">
        <f t="shared" si="5"/>
        <v>0.87315353611922375</v>
      </c>
      <c r="O112">
        <v>263.5</v>
      </c>
      <c r="P112">
        <f>'nm to eV'!$G$14/O112</f>
        <v>4.7052652911563184</v>
      </c>
      <c r="Q112">
        <v>8440.310556933</v>
      </c>
      <c r="R112" s="2">
        <f t="shared" si="4"/>
        <v>0.40696560945626314</v>
      </c>
    </row>
    <row r="113" spans="3:18">
      <c r="C113">
        <v>6.34025266108174</v>
      </c>
      <c r="D113">
        <v>0.41357622074642197</v>
      </c>
      <c r="E113">
        <f t="shared" si="6"/>
        <v>0.82054699667863507</v>
      </c>
      <c r="H113" s="2"/>
      <c r="J113">
        <v>6.1928026037722397</v>
      </c>
      <c r="K113">
        <v>0.39911677099071802</v>
      </c>
      <c r="L113">
        <f t="shared" si="5"/>
        <v>0.89621652955209219</v>
      </c>
      <c r="O113">
        <v>264.2</v>
      </c>
      <c r="P113">
        <f>'nm to eV'!$G$14/O113</f>
        <v>4.692798653367487</v>
      </c>
      <c r="Q113">
        <v>8776.1775655468991</v>
      </c>
      <c r="R113" s="2">
        <f t="shared" si="4"/>
        <v>0.42316007539857742</v>
      </c>
    </row>
    <row r="114" spans="3:18">
      <c r="C114">
        <v>6.3723216585777998</v>
      </c>
      <c r="D114">
        <v>0.42554976289246998</v>
      </c>
      <c r="E114">
        <f t="shared" si="6"/>
        <v>0.84430284518900856</v>
      </c>
      <c r="H114" s="2"/>
      <c r="J114">
        <v>6.2115903473119003</v>
      </c>
      <c r="K114">
        <v>0.41056133534786599</v>
      </c>
      <c r="L114">
        <f t="shared" si="5"/>
        <v>0.92191529366300262</v>
      </c>
      <c r="O114">
        <v>264.89999999999998</v>
      </c>
      <c r="P114">
        <f>'nm to eV'!$G$14/O114</f>
        <v>4.6803979019240849</v>
      </c>
      <c r="Q114">
        <v>9111.3502658804991</v>
      </c>
      <c r="R114" s="2">
        <f t="shared" si="4"/>
        <v>0.43932106394802373</v>
      </c>
    </row>
    <row r="115" spans="3:18">
      <c r="C115">
        <v>6.4017182396158496</v>
      </c>
      <c r="D115">
        <v>0.43864966228847502</v>
      </c>
      <c r="E115">
        <f t="shared" si="6"/>
        <v>0.87029341855123965</v>
      </c>
      <c r="H115" s="2"/>
      <c r="J115">
        <v>6.2330298485075701</v>
      </c>
      <c r="K115">
        <v>0.42145568026476699</v>
      </c>
      <c r="L115">
        <f t="shared" si="5"/>
        <v>0.94637854026858204</v>
      </c>
      <c r="O115">
        <v>265.60000000000002</v>
      </c>
      <c r="P115">
        <f>'nm to eV'!$G$14/O115</f>
        <v>4.6680625158873861</v>
      </c>
      <c r="Q115">
        <v>9444.4697360559003</v>
      </c>
      <c r="R115" s="2">
        <f t="shared" si="4"/>
        <v>0.45538305210440999</v>
      </c>
    </row>
    <row r="116" spans="3:18">
      <c r="C116">
        <v>6.4284424041959003</v>
      </c>
      <c r="D116">
        <v>0.45138719671938399</v>
      </c>
      <c r="E116">
        <f t="shared" si="6"/>
        <v>0.89556504950601212</v>
      </c>
      <c r="H116" s="2"/>
      <c r="J116">
        <v>6.2571246754735403</v>
      </c>
      <c r="K116">
        <v>0.43204190229512901</v>
      </c>
      <c r="L116">
        <f t="shared" si="5"/>
        <v>0.97014989707117461</v>
      </c>
      <c r="O116">
        <v>266.3</v>
      </c>
      <c r="P116">
        <f>'nm to eV'!$G$14/O116</f>
        <v>4.6557919797960565</v>
      </c>
      <c r="Q116">
        <v>9774.1739305069004</v>
      </c>
      <c r="R116" s="2">
        <f t="shared" si="4"/>
        <v>0.47128036625297781</v>
      </c>
    </row>
    <row r="117" spans="3:18">
      <c r="C117">
        <v>6.4551665687759501</v>
      </c>
      <c r="D117">
        <v>0.464778316512999</v>
      </c>
      <c r="E117">
        <f t="shared" si="6"/>
        <v>0.92213341242828895</v>
      </c>
      <c r="H117" s="2"/>
      <c r="J117">
        <v>6.29451548560783</v>
      </c>
      <c r="K117">
        <v>0.44240070029018802</v>
      </c>
      <c r="L117">
        <f t="shared" si="5"/>
        <v>0.9934105733048948</v>
      </c>
      <c r="O117">
        <v>267</v>
      </c>
      <c r="P117">
        <f>'nm to eV'!$G$14/O117</f>
        <v>4.6435857835943439</v>
      </c>
      <c r="Q117">
        <v>10099.1061106789</v>
      </c>
      <c r="R117" s="2">
        <f t="shared" si="4"/>
        <v>0.4869475886666163</v>
      </c>
    </row>
    <row r="118" spans="3:18">
      <c r="C118">
        <v>6.4818907333559999</v>
      </c>
      <c r="D118">
        <v>0.47806050541283002</v>
      </c>
      <c r="E118">
        <f t="shared" si="6"/>
        <v>0.94848565335598245</v>
      </c>
      <c r="H118" s="2"/>
      <c r="J118">
        <v>6.3477560756108504</v>
      </c>
      <c r="K118">
        <v>0.445335203971508</v>
      </c>
      <c r="L118">
        <f t="shared" si="5"/>
        <v>1</v>
      </c>
      <c r="O118">
        <v>267.7</v>
      </c>
      <c r="P118">
        <f>'nm to eV'!$G$14/O118</f>
        <v>4.6314434225614116</v>
      </c>
      <c r="Q118">
        <v>10417.9233427704</v>
      </c>
      <c r="R118" s="2">
        <f t="shared" si="4"/>
        <v>0.50231996724061312</v>
      </c>
    </row>
    <row r="119" spans="3:18">
      <c r="C119">
        <v>6.5086148979360496</v>
      </c>
      <c r="D119">
        <v>0.49112483252509198</v>
      </c>
      <c r="E119">
        <f t="shared" si="6"/>
        <v>0.97440565029450699</v>
      </c>
      <c r="H119" s="2"/>
      <c r="J119">
        <v>6.3928419026203098</v>
      </c>
      <c r="K119">
        <v>0.43638496774348201</v>
      </c>
      <c r="L119">
        <f t="shared" si="5"/>
        <v>0.97990224857992902</v>
      </c>
      <c r="O119">
        <v>268.39999999999998</v>
      </c>
      <c r="P119">
        <f>'nm to eV'!$G$14/O119</f>
        <v>4.6193643972417657</v>
      </c>
      <c r="Q119">
        <v>10729.304973971901</v>
      </c>
      <c r="R119" s="2">
        <f t="shared" si="4"/>
        <v>0.51733382419061757</v>
      </c>
    </row>
    <row r="120" spans="3:18">
      <c r="C120">
        <v>6.5380114789741004</v>
      </c>
      <c r="D120">
        <v>0.50402502528249205</v>
      </c>
      <c r="E120">
        <f t="shared" si="6"/>
        <v>1</v>
      </c>
      <c r="H120" s="2"/>
      <c r="J120">
        <v>6.4192854137780904</v>
      </c>
      <c r="K120">
        <v>0.42585743578674701</v>
      </c>
      <c r="L120">
        <f t="shared" si="5"/>
        <v>0.95626268031123995</v>
      </c>
      <c r="O120">
        <v>269.10000000000002</v>
      </c>
      <c r="P120">
        <f>'nm to eV'!$G$14/O120</f>
        <v>4.607348213376774</v>
      </c>
      <c r="Q120">
        <v>11031.9609980196</v>
      </c>
      <c r="R120" s="2">
        <f t="shared" si="4"/>
        <v>0.53192695941370571</v>
      </c>
    </row>
    <row r="121" spans="3:18">
      <c r="H121" s="2"/>
      <c r="J121">
        <v>6.4404086502991902</v>
      </c>
      <c r="K121">
        <v>0.41529322253399498</v>
      </c>
      <c r="L121">
        <f t="shared" si="5"/>
        <v>0.93254074420886102</v>
      </c>
      <c r="O121">
        <v>269.8</v>
      </c>
      <c r="P121">
        <f>'nm to eV'!$G$14/O121</f>
        <v>4.5953943818372496</v>
      </c>
      <c r="Q121">
        <v>11324.640221826399</v>
      </c>
      <c r="R121" s="2">
        <f t="shared" si="4"/>
        <v>0.54603904425801053</v>
      </c>
    </row>
    <row r="122" spans="3:18">
      <c r="H122" s="2"/>
      <c r="J122">
        <v>6.45885417924225</v>
      </c>
      <c r="K122">
        <v>0.40351852651269798</v>
      </c>
      <c r="L122">
        <f t="shared" si="5"/>
        <v>0.90610066959475</v>
      </c>
      <c r="O122">
        <v>270.5</v>
      </c>
      <c r="P122">
        <f>'nm to eV'!$G$14/O122</f>
        <v>4.583502418557079</v>
      </c>
      <c r="Q122">
        <v>11606.138147407</v>
      </c>
      <c r="R122" s="2">
        <f t="shared" si="4"/>
        <v>0.55961200156471547</v>
      </c>
    </row>
    <row r="123" spans="3:18">
      <c r="H123" s="2"/>
      <c r="J123">
        <v>6.4746576817500499</v>
      </c>
      <c r="K123">
        <v>0.39295431325994601</v>
      </c>
      <c r="L123">
        <f t="shared" si="5"/>
        <v>0.88237873349237117</v>
      </c>
      <c r="O123">
        <v>271.2</v>
      </c>
      <c r="P123">
        <f>'nm to eV'!$G$14/O123</f>
        <v>4.5716718444678834</v>
      </c>
      <c r="Q123">
        <v>11875.3044871812</v>
      </c>
      <c r="R123" s="2">
        <f t="shared" si="4"/>
        <v>0.57259036803268148</v>
      </c>
    </row>
    <row r="124" spans="3:18">
      <c r="H124" s="2"/>
      <c r="J124">
        <v>6.4904417218163397</v>
      </c>
      <c r="K124">
        <v>0.38106957335059999</v>
      </c>
      <c r="L124">
        <f t="shared" si="5"/>
        <v>0.85569155537719488</v>
      </c>
      <c r="O124">
        <v>271.89999999999998</v>
      </c>
      <c r="P124">
        <f>'nm to eV'!$G$14/O124</f>
        <v>4.559902185434682</v>
      </c>
      <c r="Q124">
        <v>12131.050235897799</v>
      </c>
      <c r="R124" s="2">
        <f t="shared" si="4"/>
        <v>0.58492163520469409</v>
      </c>
    </row>
    <row r="125" spans="3:18">
      <c r="H125" s="2"/>
      <c r="J125">
        <v>6.5062149494151296</v>
      </c>
      <c r="K125">
        <v>0.36845120752092397</v>
      </c>
      <c r="L125">
        <f t="shared" si="5"/>
        <v>0.82735702058824223</v>
      </c>
      <c r="O125">
        <v>272.60000000000002</v>
      </c>
      <c r="P125">
        <f>'nm to eV'!$G$14/O125</f>
        <v>4.5481929721925525</v>
      </c>
      <c r="Q125">
        <v>12372.354228738999</v>
      </c>
      <c r="R125" s="2">
        <f t="shared" si="4"/>
        <v>0.5965565656789269</v>
      </c>
    </row>
    <row r="126" spans="3:18">
      <c r="H126" s="2"/>
      <c r="J126">
        <v>6.5219773645463999</v>
      </c>
      <c r="K126">
        <v>0.35509921577091802</v>
      </c>
      <c r="L126">
        <f t="shared" si="5"/>
        <v>0.79737512912551334</v>
      </c>
      <c r="O126">
        <v>273.3</v>
      </c>
      <c r="P126">
        <f>'nm to eV'!$G$14/O126</f>
        <v>4.5365437402842659</v>
      </c>
      <c r="Q126">
        <v>12598.2691224601</v>
      </c>
      <c r="R126" s="2">
        <f t="shared" si="4"/>
        <v>0.60744948150095601</v>
      </c>
    </row>
    <row r="127" spans="3:18">
      <c r="H127" s="2"/>
      <c r="J127">
        <v>6.5351015376060397</v>
      </c>
      <c r="K127">
        <v>0.343214475861572</v>
      </c>
      <c r="L127">
        <f t="shared" si="5"/>
        <v>0.77068795101033705</v>
      </c>
      <c r="O127">
        <v>274</v>
      </c>
      <c r="P127">
        <f>'nm to eV'!$G$14/O127</f>
        <v>4.5249540299988684</v>
      </c>
      <c r="Q127">
        <v>12807.926744552</v>
      </c>
      <c r="R127" s="2">
        <f t="shared" si="4"/>
        <v>0.61755852208379269</v>
      </c>
    </row>
    <row r="128" spans="3:18">
      <c r="H128" s="2"/>
      <c r="J128">
        <v>6.5455982810615501</v>
      </c>
      <c r="K128">
        <v>0.33353061371321602</v>
      </c>
      <c r="L128">
        <f t="shared" si="5"/>
        <v>0.74894284291648971</v>
      </c>
      <c r="O128">
        <v>274.7</v>
      </c>
      <c r="P128">
        <f>'nm to eV'!$G$14/O128</f>
        <v>4.5134233863112119</v>
      </c>
      <c r="Q128">
        <v>13000.5427641762</v>
      </c>
      <c r="R128" s="2">
        <f t="shared" si="4"/>
        <v>0.62684586942588938</v>
      </c>
    </row>
    <row r="129" spans="8:18">
      <c r="H129" s="2"/>
      <c r="J129">
        <v>6.5560917807768098</v>
      </c>
      <c r="K129">
        <v>0.32362666378876098</v>
      </c>
      <c r="L129">
        <f t="shared" si="5"/>
        <v>0.7267035278205094</v>
      </c>
      <c r="O129">
        <v>275.39999999999998</v>
      </c>
      <c r="P129">
        <f>'nm to eV'!$G$14/O129</f>
        <v>4.5019513588224038</v>
      </c>
      <c r="Q129">
        <v>13175.4206478584</v>
      </c>
      <c r="R129" s="2">
        <f t="shared" si="4"/>
        <v>0.63527793884242145</v>
      </c>
    </row>
    <row r="130" spans="8:18">
      <c r="H130" s="2"/>
      <c r="J130">
        <v>6.5665820367518197</v>
      </c>
      <c r="K130">
        <v>0.313502626088207</v>
      </c>
      <c r="L130">
        <f t="shared" si="5"/>
        <v>0.70397000572239632</v>
      </c>
      <c r="O130">
        <v>276.10000000000002</v>
      </c>
      <c r="P130">
        <f>'nm to eV'!$G$14/O130</f>
        <v>4.4905375017011586</v>
      </c>
      <c r="Q130">
        <v>13331.9548724378</v>
      </c>
      <c r="R130" s="2">
        <f t="shared" si="4"/>
        <v>0.64282553388374275</v>
      </c>
    </row>
    <row r="131" spans="8:18">
      <c r="H131" s="2"/>
      <c r="J131">
        <v>6.5770722927268199</v>
      </c>
      <c r="K131">
        <v>0.30337858838765303</v>
      </c>
      <c r="L131">
        <f t="shared" si="5"/>
        <v>0.68123648362428324</v>
      </c>
      <c r="O131">
        <v>276.8</v>
      </c>
      <c r="P131">
        <f>'nm to eV'!$G$14/O131</f>
        <v>4.4791813736260471</v>
      </c>
      <c r="Q131">
        <v>13469.6333773927</v>
      </c>
      <c r="R131" s="2">
        <f t="shared" si="4"/>
        <v>0.64946396457892308</v>
      </c>
    </row>
    <row r="132" spans="8:18">
      <c r="H132" s="2"/>
      <c r="J132">
        <v>6.5875593049615802</v>
      </c>
      <c r="K132">
        <v>0.29303446291099999</v>
      </c>
      <c r="L132">
        <f t="shared" si="5"/>
        <v>0.65800875452403707</v>
      </c>
      <c r="O132">
        <v>277.5</v>
      </c>
      <c r="P132">
        <f>'nm to eV'!$G$14/O132</f>
        <v>4.4678825377286122</v>
      </c>
      <c r="Q132">
        <v>13588.0392482241</v>
      </c>
      <c r="R132" s="2">
        <f t="shared" si="4"/>
        <v>0.65517312860328691</v>
      </c>
    </row>
    <row r="133" spans="8:18">
      <c r="H133" s="2"/>
      <c r="J133">
        <v>6.5980463171963297</v>
      </c>
      <c r="K133">
        <v>0.28269033743434702</v>
      </c>
      <c r="L133">
        <f t="shared" si="5"/>
        <v>0.63478102542379111</v>
      </c>
      <c r="O133">
        <v>278.2</v>
      </c>
      <c r="P133">
        <f>'nm to eV'!$G$14/O133</f>
        <v>4.4566405615373474</v>
      </c>
      <c r="Q133">
        <v>13686.851631923601</v>
      </c>
      <c r="R133" s="2">
        <f t="shared" ref="R133:R196" si="7">Q133/LARGE($Q$5:$Q$307,1)</f>
        <v>0.65993755541943777</v>
      </c>
    </row>
    <row r="134" spans="8:18">
      <c r="H134" s="2"/>
      <c r="J134">
        <v>6.6085268419505798</v>
      </c>
      <c r="K134">
        <v>0.27190603640549599</v>
      </c>
      <c r="L134">
        <f t="shared" ref="L134:L170" si="8">K134/LARGE($K$5:$K$1000,1)</f>
        <v>0.61056488231927919</v>
      </c>
      <c r="O134">
        <v>278.89999999999998</v>
      </c>
      <c r="P134">
        <f>'nm to eV'!$G$14/O134</f>
        <v>4.4454550169225167</v>
      </c>
      <c r="Q134">
        <v>13765.845894537901</v>
      </c>
      <c r="R134" s="2">
        <f t="shared" si="7"/>
        <v>0.66374641387452982</v>
      </c>
    </row>
    <row r="135" spans="8:18">
      <c r="H135" s="2"/>
      <c r="J135">
        <v>6.6190106104450797</v>
      </c>
      <c r="K135">
        <v>0.26134182315274401</v>
      </c>
      <c r="L135">
        <f t="shared" si="8"/>
        <v>0.58684294621690036</v>
      </c>
      <c r="O135">
        <v>279.60000000000002</v>
      </c>
      <c r="P135">
        <f>'nm to eV'!$G$14/O135</f>
        <v>4.4343254800418093</v>
      </c>
      <c r="Q135">
        <v>13824.8930393338</v>
      </c>
      <c r="R135" s="2">
        <f t="shared" si="7"/>
        <v>0.66659348414598762</v>
      </c>
    </row>
    <row r="136" spans="8:18">
      <c r="H136" s="2"/>
      <c r="J136">
        <v>6.6294943789395804</v>
      </c>
      <c r="K136">
        <v>0.25077760989999198</v>
      </c>
      <c r="L136">
        <f t="shared" si="8"/>
        <v>0.56312101011452131</v>
      </c>
      <c r="O136">
        <v>280.3</v>
      </c>
      <c r="P136">
        <f>'nm to eV'!$G$14/O136</f>
        <v>4.423251531286799</v>
      </c>
      <c r="Q136">
        <v>13863.958411968801</v>
      </c>
      <c r="R136" s="2">
        <f t="shared" si="7"/>
        <v>0.66847709530884702</v>
      </c>
    </row>
    <row r="137" spans="8:18">
      <c r="H137" s="2"/>
      <c r="J137">
        <v>6.6399846349145903</v>
      </c>
      <c r="K137">
        <v>0.240653572199438</v>
      </c>
      <c r="L137">
        <f t="shared" si="8"/>
        <v>0.54038748801640824</v>
      </c>
      <c r="O137">
        <v>281</v>
      </c>
      <c r="P137">
        <f>'nm to eV'!$G$14/O137</f>
        <v>4.412232755230213</v>
      </c>
      <c r="Q137">
        <v>13883.099726267799</v>
      </c>
      <c r="R137" s="2">
        <f t="shared" si="7"/>
        <v>0.6694000301448273</v>
      </c>
    </row>
    <row r="138" spans="8:18">
      <c r="H138" s="2"/>
      <c r="J138">
        <v>6.6504748908896003</v>
      </c>
      <c r="K138">
        <v>0.230529534498884</v>
      </c>
      <c r="L138">
        <f t="shared" si="8"/>
        <v>0.51765396591829504</v>
      </c>
      <c r="O138">
        <v>281.7</v>
      </c>
      <c r="P138">
        <f>'nm to eV'!$G$14/O138</f>
        <v>4.401268740573979</v>
      </c>
      <c r="Q138">
        <v>13882.464450641401</v>
      </c>
      <c r="R138" s="2">
        <f t="shared" si="7"/>
        <v>0.66936939912352478</v>
      </c>
    </row>
    <row r="139" spans="8:18">
      <c r="H139" s="2"/>
      <c r="J139">
        <v>6.6609586593841001</v>
      </c>
      <c r="K139">
        <v>0.219965321246132</v>
      </c>
      <c r="L139">
        <f t="shared" si="8"/>
        <v>0.49393202981591616</v>
      </c>
      <c r="O139">
        <v>282.39999999999998</v>
      </c>
      <c r="P139">
        <f>'nm to eV'!$G$14/O139</f>
        <v>4.3903590800980528</v>
      </c>
      <c r="Q139">
        <v>13862.2866007824</v>
      </c>
      <c r="R139" s="2">
        <f t="shared" si="7"/>
        <v>0.66839648575617949</v>
      </c>
    </row>
    <row r="140" spans="8:18">
      <c r="H140" s="2"/>
      <c r="J140">
        <v>6.6714456716188497</v>
      </c>
      <c r="K140">
        <v>0.20962119576947899</v>
      </c>
      <c r="L140">
        <f t="shared" si="8"/>
        <v>0.4707043007156701</v>
      </c>
      <c r="O140">
        <v>283.10000000000002</v>
      </c>
      <c r="P140">
        <f>'nm to eV'!$G$14/O140</f>
        <v>4.3795033706099957</v>
      </c>
      <c r="Q140">
        <v>13822.882989014601</v>
      </c>
      <c r="R140" s="2">
        <f t="shared" si="7"/>
        <v>0.66649656575090332</v>
      </c>
    </row>
    <row r="141" spans="8:18">
      <c r="H141" s="2"/>
      <c r="J141">
        <v>6.68194241507436</v>
      </c>
      <c r="K141">
        <v>0.19993733362112301</v>
      </c>
      <c r="L141">
        <f t="shared" si="8"/>
        <v>0.44895919262182282</v>
      </c>
      <c r="O141">
        <v>283.8</v>
      </c>
      <c r="P141">
        <f>'nm to eV'!$G$14/O141</f>
        <v>4.3687012128953135</v>
      </c>
      <c r="Q141">
        <v>13764.648984515001</v>
      </c>
      <c r="R141" s="2">
        <f t="shared" si="7"/>
        <v>0.66368870258373691</v>
      </c>
    </row>
    <row r="142" spans="8:18">
      <c r="H142" s="2"/>
      <c r="J142">
        <v>6.69243267104937</v>
      </c>
      <c r="K142">
        <v>0.189813295920569</v>
      </c>
      <c r="L142">
        <f t="shared" si="8"/>
        <v>0.42622567052370963</v>
      </c>
      <c r="O142">
        <v>284.5</v>
      </c>
      <c r="P142">
        <f>'nm to eV'!$G$14/O142</f>
        <v>4.3579522116685059</v>
      </c>
      <c r="Q142">
        <v>13688.053841585501</v>
      </c>
      <c r="R142" s="2">
        <f t="shared" si="7"/>
        <v>0.65999552224239399</v>
      </c>
    </row>
    <row r="143" spans="8:18">
      <c r="H143" s="2"/>
      <c r="J143">
        <v>6.70555576286226</v>
      </c>
      <c r="K143">
        <v>0.17785519341919001</v>
      </c>
      <c r="L143">
        <f t="shared" si="8"/>
        <v>0.39937375674115577</v>
      </c>
      <c r="O143">
        <v>285.2</v>
      </c>
      <c r="P143">
        <f>'nm to eV'!$G$14/O143</f>
        <v>4.3472559755248597</v>
      </c>
      <c r="Q143">
        <v>13593.6356552173</v>
      </c>
      <c r="R143" s="2">
        <f t="shared" si="7"/>
        <v>0.65544296999921536</v>
      </c>
    </row>
    <row r="144" spans="8:18">
      <c r="H144" s="2"/>
      <c r="J144">
        <v>6.7213095280195301</v>
      </c>
      <c r="K144">
        <v>0.16391630093292001</v>
      </c>
      <c r="L144">
        <f t="shared" si="8"/>
        <v>0.36807397993940577</v>
      </c>
      <c r="O144">
        <v>285.89999999999998</v>
      </c>
      <c r="P144">
        <f>'nm to eV'!$G$14/O144</f>
        <v>4.336612116892935</v>
      </c>
      <c r="Q144">
        <v>13481.996004402001</v>
      </c>
      <c r="R144" s="2">
        <f t="shared" si="7"/>
        <v>0.65006005212823581</v>
      </c>
    </row>
    <row r="145" spans="8:18">
      <c r="H145" s="2"/>
      <c r="J145">
        <v>6.7344488385336803</v>
      </c>
      <c r="K145">
        <v>0.15305863731203601</v>
      </c>
      <c r="L145">
        <f t="shared" si="8"/>
        <v>0.34369310116751628</v>
      </c>
      <c r="O145">
        <v>286.60000000000002</v>
      </c>
      <c r="P145">
        <f>'nm to eV'!$G$14/O145</f>
        <v>4.3260202519877522</v>
      </c>
      <c r="Q145">
        <v>13353.7943440279</v>
      </c>
      <c r="R145" s="2">
        <f t="shared" si="7"/>
        <v>0.64387856549980893</v>
      </c>
    </row>
    <row r="146" spans="8:18">
      <c r="H146" s="2"/>
      <c r="J146">
        <v>6.7475859865543297</v>
      </c>
      <c r="K146">
        <v>0.14205424850708601</v>
      </c>
      <c r="L146">
        <f t="shared" si="8"/>
        <v>0.31898275106087159</v>
      </c>
      <c r="O146">
        <v>287.3</v>
      </c>
      <c r="P146">
        <f>'nm to eV'!$G$14/O146</f>
        <v>4.315480000764671</v>
      </c>
      <c r="Q146">
        <v>13209.742205808499</v>
      </c>
      <c r="R146" s="2">
        <f t="shared" si="7"/>
        <v>0.63693281796735812</v>
      </c>
    </row>
    <row r="147" spans="8:18">
      <c r="H147" s="2"/>
      <c r="J147">
        <v>6.7633657016336102</v>
      </c>
      <c r="K147">
        <v>0.12987605822960799</v>
      </c>
      <c r="L147">
        <f t="shared" si="8"/>
        <v>0.29163663027618475</v>
      </c>
      <c r="O147">
        <v>288</v>
      </c>
      <c r="P147">
        <f>'nm to eV'!$G$14/O147</f>
        <v>4.3049909868739231</v>
      </c>
      <c r="Q147">
        <v>13050.5972675761</v>
      </c>
      <c r="R147" s="2">
        <f t="shared" si="7"/>
        <v>0.62925934240709835</v>
      </c>
    </row>
    <row r="148" spans="8:18">
      <c r="H148" s="2"/>
      <c r="J148">
        <v>6.7791497416999</v>
      </c>
      <c r="K148">
        <v>0.117991318320262</v>
      </c>
      <c r="L148">
        <f t="shared" si="8"/>
        <v>0.26494945216100846</v>
      </c>
      <c r="O148">
        <v>288.7</v>
      </c>
      <c r="P148">
        <f>'nm to eV'!$G$14/O148</f>
        <v>4.2945528376158295</v>
      </c>
      <c r="Q148">
        <v>12877.157348507801</v>
      </c>
      <c r="R148" s="2">
        <f t="shared" si="7"/>
        <v>0.62089660718644979</v>
      </c>
    </row>
    <row r="149" spans="8:18">
      <c r="H149" s="2"/>
      <c r="J149">
        <v>6.7949467567272004</v>
      </c>
      <c r="K149">
        <v>0.106986929515312</v>
      </c>
      <c r="L149">
        <f t="shared" si="8"/>
        <v>0.24023910205436372</v>
      </c>
      <c r="O149">
        <v>289.39999999999998</v>
      </c>
      <c r="P149">
        <f>'nm to eV'!$G$14/O149</f>
        <v>4.2841651838966479</v>
      </c>
      <c r="Q149">
        <v>12690.254385488601</v>
      </c>
      <c r="R149" s="2">
        <f t="shared" si="7"/>
        <v>0.61188472572294006</v>
      </c>
    </row>
    <row r="150" spans="8:18">
      <c r="H150" s="2"/>
      <c r="J150">
        <v>6.8107502592350002</v>
      </c>
      <c r="K150">
        <v>9.6422716262560798E-2</v>
      </c>
      <c r="L150">
        <f t="shared" si="8"/>
        <v>0.21651716595198658</v>
      </c>
      <c r="O150">
        <v>290.10000000000002</v>
      </c>
      <c r="P150">
        <f>'nm to eV'!$G$14/O150</f>
        <v>4.2738276601850735</v>
      </c>
      <c r="Q150">
        <v>12490.7484429461</v>
      </c>
      <c r="R150" s="2">
        <f t="shared" si="7"/>
        <v>0.60226516765700344</v>
      </c>
    </row>
    <row r="151" spans="8:18">
      <c r="H151" s="2"/>
      <c r="J151">
        <v>6.82657322418431</v>
      </c>
      <c r="K151">
        <v>8.7179029666402896E-2</v>
      </c>
      <c r="L151">
        <f t="shared" si="8"/>
        <v>0.19576047186240525</v>
      </c>
      <c r="O151">
        <v>290.8</v>
      </c>
      <c r="P151">
        <f>'nm to eV'!$G$14/O151</f>
        <v>4.2635399044693596</v>
      </c>
      <c r="Q151">
        <v>12279.5218051798</v>
      </c>
      <c r="R151" s="2">
        <f t="shared" si="7"/>
        <v>0.59208047400241404</v>
      </c>
    </row>
    <row r="152" spans="8:18">
      <c r="H152" s="2"/>
      <c r="J152">
        <v>6.8450360530753898</v>
      </c>
      <c r="K152">
        <v>7.6578135117634297E-2</v>
      </c>
      <c r="L152">
        <f t="shared" si="8"/>
        <v>0.17195616792633728</v>
      </c>
      <c r="O152">
        <v>291.5</v>
      </c>
      <c r="P152">
        <f>'nm to eV'!$G$14/O152</f>
        <v>4.2533015582150595</v>
      </c>
      <c r="Q152">
        <v>12057.473196528101</v>
      </c>
      <c r="R152" s="2">
        <f t="shared" si="7"/>
        <v>0.5813739784606563</v>
      </c>
    </row>
    <row r="153" spans="8:18">
      <c r="H153" s="2"/>
      <c r="J153">
        <v>6.8661560458562398</v>
      </c>
      <c r="K153">
        <v>6.5793834088783296E-2</v>
      </c>
      <c r="L153">
        <f t="shared" si="8"/>
        <v>0.14774002482182547</v>
      </c>
      <c r="O153">
        <v>292.2</v>
      </c>
      <c r="P153">
        <f>'nm to eV'!$G$14/O153</f>
        <v>4.243112266323374</v>
      </c>
      <c r="Q153">
        <v>11825.5121707542</v>
      </c>
      <c r="R153" s="2">
        <f t="shared" si="7"/>
        <v>0.57018953689450635</v>
      </c>
    </row>
    <row r="154" spans="8:18">
      <c r="H154" s="2"/>
      <c r="J154">
        <v>6.8899381762619099</v>
      </c>
      <c r="K154">
        <v>5.5163594503201602E-2</v>
      </c>
      <c r="L154">
        <f t="shared" si="8"/>
        <v>0.12386982661880667</v>
      </c>
      <c r="O154">
        <v>292.89999999999998</v>
      </c>
      <c r="P154">
        <f>'nm to eV'!$G$14/O154</f>
        <v>4.2329716770900987</v>
      </c>
      <c r="Q154">
        <v>11584.553706852401</v>
      </c>
      <c r="R154" s="2">
        <f t="shared" si="7"/>
        <v>0.5585712667545657</v>
      </c>
    </row>
    <row r="155" spans="8:18">
      <c r="H155" s="2"/>
      <c r="J155">
        <v>6.91638503928462</v>
      </c>
      <c r="K155">
        <v>4.4863486581768398E-2</v>
      </c>
      <c r="L155">
        <f t="shared" si="8"/>
        <v>0.10074093891898721</v>
      </c>
      <c r="O155">
        <v>293.60000000000002</v>
      </c>
      <c r="P155">
        <f>'nm to eV'!$G$14/O155</f>
        <v>4.2228794421651559</v>
      </c>
      <c r="Q155">
        <v>11335.513044155099</v>
      </c>
      <c r="R155" s="2">
        <f t="shared" si="7"/>
        <v>0.54656329804413151</v>
      </c>
    </row>
    <row r="156" spans="8:18">
      <c r="H156" s="2"/>
      <c r="J156">
        <v>6.94550496052433</v>
      </c>
      <c r="K156">
        <v>3.5458402283137902E-2</v>
      </c>
      <c r="L156">
        <f t="shared" si="8"/>
        <v>7.9621826361175096E-2</v>
      </c>
      <c r="O156">
        <v>294.3</v>
      </c>
      <c r="P156">
        <f>'nm to eV'!$G$14/O156</f>
        <v>4.2128352165127074</v>
      </c>
      <c r="Q156">
        <v>11079.3007852214</v>
      </c>
      <c r="R156" s="2">
        <f t="shared" si="7"/>
        <v>0.53420953719566711</v>
      </c>
    </row>
    <row r="157" spans="8:18">
      <c r="H157" s="2"/>
      <c r="J157">
        <v>6.9825990224878902</v>
      </c>
      <c r="K157">
        <v>2.5682836894740602E-2</v>
      </c>
      <c r="L157">
        <f t="shared" si="8"/>
        <v>5.7670798683105588E-2</v>
      </c>
      <c r="O157">
        <v>295</v>
      </c>
      <c r="P157">
        <f>'nm to eV'!$G$14/O157</f>
        <v>4.2028386583718298</v>
      </c>
      <c r="Q157">
        <v>10816.8182905792</v>
      </c>
      <c r="R157" s="2">
        <f t="shared" si="7"/>
        <v>0.52155344501954237</v>
      </c>
    </row>
    <row r="158" spans="8:18">
      <c r="H158" s="2"/>
      <c r="J158">
        <v>7.0329979731611996</v>
      </c>
      <c r="K158">
        <v>1.6284088456330999E-2</v>
      </c>
      <c r="L158">
        <f t="shared" si="8"/>
        <v>3.6565913296566679E-2</v>
      </c>
      <c r="O158">
        <v>295.7</v>
      </c>
      <c r="P158">
        <f>'nm to eV'!$G$14/O158</f>
        <v>4.1928894292177548</v>
      </c>
      <c r="Q158">
        <v>10548.953385025099</v>
      </c>
      <c r="R158" s="2">
        <f t="shared" si="7"/>
        <v>0.50863782967512527</v>
      </c>
    </row>
    <row r="159" spans="8:18">
      <c r="H159" s="2"/>
      <c r="J159">
        <v>7.0914106578484803</v>
      </c>
      <c r="K159">
        <v>9.2012636618723498E-3</v>
      </c>
      <c r="L159">
        <f t="shared" si="8"/>
        <v>2.066143340974462E-2</v>
      </c>
      <c r="O159">
        <v>296.39999999999998</v>
      </c>
      <c r="P159">
        <f>'nm to eV'!$G$14/O159</f>
        <v>4.1829871937236502</v>
      </c>
      <c r="Q159">
        <v>10276.5763909171</v>
      </c>
      <c r="R159" s="2">
        <f t="shared" si="7"/>
        <v>0.49550465540845401</v>
      </c>
    </row>
    <row r="160" spans="8:18">
      <c r="H160" s="2"/>
      <c r="J160">
        <v>7.1498652162735503</v>
      </c>
      <c r="K160">
        <v>4.9595719770552096E-3</v>
      </c>
      <c r="L160">
        <f t="shared" si="8"/>
        <v>1.1136716641365089E-2</v>
      </c>
      <c r="O160">
        <v>297.10000000000002</v>
      </c>
      <c r="P160">
        <f>'nm to eV'!$G$14/O160</f>
        <v>4.1731316197229544</v>
      </c>
      <c r="Q160">
        <v>10000.5364997693</v>
      </c>
      <c r="R160" s="2">
        <f t="shared" si="7"/>
        <v>0.48219486760178043</v>
      </c>
    </row>
    <row r="161" spans="8:18">
      <c r="H161" s="2"/>
      <c r="J161">
        <v>7.20834474166905</v>
      </c>
      <c r="K161">
        <v>2.41188923554558E-3</v>
      </c>
      <c r="L161">
        <f t="shared" si="8"/>
        <v>5.4158961924328126E-3</v>
      </c>
      <c r="O161">
        <v>297.8</v>
      </c>
      <c r="P161">
        <f>'nm to eV'!$G$14/O161</f>
        <v>4.1633223781722295</v>
      </c>
      <c r="Q161">
        <v>9721.6584895126998</v>
      </c>
      <c r="R161" s="2">
        <f t="shared" si="7"/>
        <v>0.46874823449006375</v>
      </c>
    </row>
    <row r="162" spans="8:18">
      <c r="H162" s="2"/>
      <c r="J162">
        <v>7.2668474647221002</v>
      </c>
      <c r="K162">
        <v>1.4381675594712299E-3</v>
      </c>
      <c r="L162">
        <f t="shared" si="8"/>
        <v>3.2294046072388252E-3</v>
      </c>
      <c r="O162">
        <v>298.5</v>
      </c>
      <c r="P162">
        <f>'nm to eV'!$G$14/O162</f>
        <v>4.1535591431145393</v>
      </c>
      <c r="Q162">
        <v>9440.7397910622003</v>
      </c>
      <c r="R162" s="2">
        <f t="shared" si="7"/>
        <v>0.45520320571992445</v>
      </c>
    </row>
    <row r="163" spans="8:18">
      <c r="H163" s="2"/>
      <c r="J163">
        <v>7.3253551025331198</v>
      </c>
      <c r="K163">
        <v>7.9791221081954001E-4</v>
      </c>
      <c r="L163">
        <f t="shared" si="8"/>
        <v>1.7917115101248305E-3</v>
      </c>
      <c r="O163">
        <v>299.2</v>
      </c>
      <c r="P163">
        <f>'nm to eV'!$G$14/O163</f>
        <v>4.1438415916433486</v>
      </c>
      <c r="Q163">
        <v>9158.5479043469004</v>
      </c>
      <c r="R163" s="2">
        <f t="shared" si="7"/>
        <v>0.44159678775863609</v>
      </c>
    </row>
    <row r="164" spans="8:18">
      <c r="H164" s="2"/>
      <c r="J164">
        <v>7.3838680482827197</v>
      </c>
      <c r="K164">
        <v>5.1780049578453702E-4</v>
      </c>
      <c r="L164">
        <f t="shared" si="8"/>
        <v>1.1627207801377078E-3</v>
      </c>
      <c r="O164">
        <v>299.89999999999998</v>
      </c>
      <c r="P164">
        <f>'nm to eV'!$G$14/O164</f>
        <v>4.1341694038669221</v>
      </c>
      <c r="Q164">
        <v>8875.8181607478</v>
      </c>
      <c r="R164" s="2">
        <f t="shared" si="7"/>
        <v>0.4279644360058078</v>
      </c>
    </row>
    <row r="165" spans="8:18">
      <c r="H165" s="2"/>
      <c r="J165">
        <v>7.4423886610547498</v>
      </c>
      <c r="K165">
        <v>7.5789625152888895E-4</v>
      </c>
      <c r="L165">
        <f t="shared" si="8"/>
        <v>1.7018556915553845E-3</v>
      </c>
      <c r="O165">
        <v>300.60000000000002</v>
      </c>
      <c r="P165">
        <f>'nm to eV'!$G$14/O165</f>
        <v>4.12454226287322</v>
      </c>
      <c r="Q165">
        <v>8593.2518259580993</v>
      </c>
      <c r="R165" s="2">
        <f t="shared" si="7"/>
        <v>0.4143399633191891</v>
      </c>
    </row>
    <row r="166" spans="8:18">
      <c r="H166" s="2"/>
      <c r="J166">
        <v>7.50090573520104</v>
      </c>
      <c r="K166">
        <v>7.5789625152888895E-4</v>
      </c>
      <c r="L166">
        <f t="shared" si="8"/>
        <v>1.7018556915553845E-3</v>
      </c>
      <c r="O166">
        <v>301.3</v>
      </c>
      <c r="P166">
        <f>'nm to eV'!$G$14/O166</f>
        <v>4.1149598546952868</v>
      </c>
      <c r="Q166">
        <v>8311.5145346443005</v>
      </c>
      <c r="R166" s="2">
        <f t="shared" si="7"/>
        <v>0.40075546453888111</v>
      </c>
    </row>
    <row r="167" spans="8:18">
      <c r="H167" s="2"/>
      <c r="J167">
        <v>7.5594228093473301</v>
      </c>
      <c r="K167">
        <v>7.5789625152888895E-4</v>
      </c>
      <c r="L167">
        <f t="shared" si="8"/>
        <v>1.7018556915553845E-3</v>
      </c>
      <c r="O167">
        <v>302</v>
      </c>
      <c r="P167">
        <f>'nm to eV'!$G$14/O167</f>
        <v>4.1054218682771193</v>
      </c>
      <c r="Q167">
        <v>8031.2350459540003</v>
      </c>
      <c r="R167" s="2">
        <f t="shared" si="7"/>
        <v>0.3872412564817802</v>
      </c>
    </row>
    <row r="168" spans="8:18">
      <c r="H168" s="2"/>
      <c r="J168">
        <v>7.6179363448678998</v>
      </c>
      <c r="K168">
        <v>5.1780049578453702E-4</v>
      </c>
      <c r="L168">
        <f t="shared" si="8"/>
        <v>1.1627207801377078E-3</v>
      </c>
      <c r="O168">
        <v>302.7</v>
      </c>
      <c r="P168">
        <f>'nm to eV'!$G$14/O168</f>
        <v>4.0959279954400065</v>
      </c>
      <c r="Q168">
        <v>7753.0043068837003</v>
      </c>
      <c r="R168" s="2">
        <f t="shared" si="7"/>
        <v>0.37382583278007747</v>
      </c>
    </row>
    <row r="169" spans="8:18">
      <c r="H169" s="2"/>
      <c r="J169">
        <v>7.6764569576399202</v>
      </c>
      <c r="K169">
        <v>7.5789625152888895E-4</v>
      </c>
      <c r="L169">
        <f t="shared" si="8"/>
        <v>1.7018556915553845E-3</v>
      </c>
      <c r="O169">
        <v>303.39999999999998</v>
      </c>
      <c r="P169">
        <f>'nm to eV'!$G$14/O169</f>
        <v>4.0864779308493411</v>
      </c>
      <c r="Q169">
        <v>7477.3748087865997</v>
      </c>
      <c r="R169" s="2">
        <f t="shared" si="7"/>
        <v>0.36053583285405921</v>
      </c>
    </row>
    <row r="170" spans="8:18">
      <c r="H170" s="2"/>
      <c r="J170">
        <v>7.71900834226581</v>
      </c>
      <c r="K170">
        <v>3.1772069933089198E-4</v>
      </c>
      <c r="L170">
        <f t="shared" si="8"/>
        <v>7.1344168728960261E-4</v>
      </c>
      <c r="O170">
        <v>304.10000000000002</v>
      </c>
      <c r="P170">
        <f>'nm to eV'!$G$14/O170</f>
        <v>4.0770713719818801</v>
      </c>
      <c r="Q170">
        <v>7204.8602208641996</v>
      </c>
      <c r="R170" s="2">
        <f t="shared" si="7"/>
        <v>0.34739602424020866</v>
      </c>
    </row>
    <row r="171" spans="8:18">
      <c r="H171" s="2"/>
      <c r="O171">
        <v>304.8</v>
      </c>
      <c r="P171">
        <f>'nm to eV'!$G$14/O171</f>
        <v>4.0677080190934705</v>
      </c>
      <c r="Q171">
        <v>6935.9352833286002</v>
      </c>
      <c r="R171" s="2">
        <f t="shared" si="7"/>
        <v>0.3344292974398228</v>
      </c>
    </row>
    <row r="172" spans="8:18">
      <c r="H172" s="2"/>
      <c r="O172">
        <v>305.5</v>
      </c>
      <c r="P172">
        <f>'nm to eV'!$G$14/O172</f>
        <v>4.0583875751872007</v>
      </c>
      <c r="Q172">
        <v>6671.0359420387003</v>
      </c>
      <c r="R172" s="2">
        <f t="shared" si="7"/>
        <v>0.32165667241075274</v>
      </c>
    </row>
    <row r="173" spans="8:18">
      <c r="H173" s="2"/>
      <c r="O173">
        <v>306.2</v>
      </c>
      <c r="P173">
        <f>'nm to eV'!$G$14/O173</f>
        <v>4.0491097459820047</v>
      </c>
      <c r="Q173">
        <v>6410.5597057868999</v>
      </c>
      <c r="R173" s="2">
        <f t="shared" si="7"/>
        <v>0.30909731579466077</v>
      </c>
    </row>
    <row r="174" spans="8:18">
      <c r="H174" s="2"/>
      <c r="O174">
        <v>306.89999999999998</v>
      </c>
      <c r="P174">
        <f>'nm to eV'!$G$14/O174</f>
        <v>4.039874239881688</v>
      </c>
      <c r="Q174">
        <v>6154.8662070271002</v>
      </c>
      <c r="R174" s="2">
        <f t="shared" si="7"/>
        <v>0.29676856795358625</v>
      </c>
    </row>
    <row r="175" spans="8:18">
      <c r="H175" s="2"/>
      <c r="O175">
        <v>307.60000000000002</v>
      </c>
      <c r="P175">
        <f>'nm to eV'!$G$14/O175</f>
        <v>4.030680767944375</v>
      </c>
      <c r="Q175">
        <v>5904.2779466689999</v>
      </c>
      <c r="R175" s="2">
        <f t="shared" si="7"/>
        <v>0.28468597888161773</v>
      </c>
    </row>
    <row r="176" spans="8:18">
      <c r="O176">
        <v>308.3</v>
      </c>
      <c r="P176">
        <f>'nm to eV'!$G$14/O176</f>
        <v>4.0215290438523832</v>
      </c>
      <c r="Q176">
        <v>5659.0812036026</v>
      </c>
      <c r="R176" s="2">
        <f t="shared" si="7"/>
        <v>0.27286335205934498</v>
      </c>
    </row>
    <row r="177" spans="15:18">
      <c r="O177">
        <v>309</v>
      </c>
      <c r="P177">
        <f>'nm to eV'!$G$14/O177</f>
        <v>4.0124187838824916</v>
      </c>
      <c r="Q177">
        <v>5419.5270898414001</v>
      </c>
      <c r="R177" s="2">
        <f t="shared" si="7"/>
        <v>0.26131279532959267</v>
      </c>
    </row>
    <row r="178" spans="15:18">
      <c r="O178">
        <v>309.7</v>
      </c>
      <c r="P178">
        <f>'nm to eV'!$G$14/O178</f>
        <v>4.0033497068766222</v>
      </c>
      <c r="Q178">
        <v>5185.8327325577002</v>
      </c>
      <c r="R178" s="2">
        <f t="shared" si="7"/>
        <v>0.25004477789149859</v>
      </c>
    </row>
    <row r="179" spans="15:18">
      <c r="O179">
        <v>310.39999999999998</v>
      </c>
      <c r="P179">
        <f>'nm to eV'!$G$14/O179</f>
        <v>3.994321534212919</v>
      </c>
      <c r="Q179">
        <v>4958.1825648150998</v>
      </c>
      <c r="R179" s="2">
        <f t="shared" si="7"/>
        <v>0.23906819253563308</v>
      </c>
    </row>
    <row r="180" spans="15:18">
      <c r="O180">
        <v>311.10000000000002</v>
      </c>
      <c r="P180">
        <f>'nm to eV'!$G$14/O180</f>
        <v>3.9853339897772093</v>
      </c>
      <c r="Q180">
        <v>4736.7297074585003</v>
      </c>
      <c r="R180" s="2">
        <f t="shared" si="7"/>
        <v>0.22839042227445111</v>
      </c>
    </row>
    <row r="181" spans="15:18">
      <c r="O181">
        <v>311.8</v>
      </c>
      <c r="P181">
        <f>'nm to eV'!$G$14/O181</f>
        <v>3.9763867999348617</v>
      </c>
      <c r="Q181">
        <v>4521.5974253832001</v>
      </c>
      <c r="R181" s="2">
        <f t="shared" si="7"/>
        <v>0.2180174105590735</v>
      </c>
    </row>
    <row r="182" spans="15:18">
      <c r="O182">
        <v>312.5</v>
      </c>
      <c r="P182">
        <f>'nm to eV'!$G$14/O182</f>
        <v>3.9674796935030079</v>
      </c>
      <c r="Q182">
        <v>4312.8806422491998</v>
      </c>
      <c r="R182" s="2">
        <f t="shared" si="7"/>
        <v>0.20795373431411501</v>
      </c>
    </row>
    <row r="183" spans="15:18">
      <c r="O183">
        <v>313.2</v>
      </c>
      <c r="P183">
        <f>'nm to eV'!$G$14/O183</f>
        <v>3.9586124017231481</v>
      </c>
      <c r="Q183">
        <v>4110.6474986303001</v>
      </c>
      <c r="R183" s="2">
        <f t="shared" si="7"/>
        <v>0.19820267906680336</v>
      </c>
    </row>
    <row r="184" spans="15:18">
      <c r="O184">
        <v>313.89999999999998</v>
      </c>
      <c r="P184">
        <f>'nm to eV'!$G$14/O184</f>
        <v>3.949784658234119</v>
      </c>
      <c r="Q184">
        <v>3914.9409395490002</v>
      </c>
      <c r="R184" s="2">
        <f t="shared" si="7"/>
        <v>0.18876631549299064</v>
      </c>
    </row>
    <row r="185" spans="15:18">
      <c r="O185">
        <v>314.60000000000002</v>
      </c>
      <c r="P185">
        <f>'nm to eV'!$G$14/O185</f>
        <v>3.9409961990454221</v>
      </c>
      <c r="Q185">
        <v>3725.7803183634001</v>
      </c>
      <c r="R185" s="2">
        <f t="shared" si="7"/>
        <v>0.17964557675160761</v>
      </c>
    </row>
    <row r="186" spans="15:18">
      <c r="O186">
        <v>315.3</v>
      </c>
      <c r="P186">
        <f>'nm to eV'!$G$14/O186</f>
        <v>3.9322467625109097</v>
      </c>
      <c r="Q186">
        <v>3543.1630049983</v>
      </c>
      <c r="R186" s="2">
        <f t="shared" si="7"/>
        <v>0.17084033602858154</v>
      </c>
    </row>
    <row r="187" spans="15:18">
      <c r="O187">
        <v>316</v>
      </c>
      <c r="P187">
        <f>'nm to eV'!$G$14/O187</f>
        <v>3.9235360893028162</v>
      </c>
      <c r="Q187">
        <v>3367.0659875555002</v>
      </c>
      <c r="R187" s="2">
        <f t="shared" si="7"/>
        <v>0.16234948376151984</v>
      </c>
    </row>
    <row r="188" spans="15:18">
      <c r="O188">
        <v>316.7</v>
      </c>
      <c r="P188">
        <f>'nm to eV'!$G$14/O188</f>
        <v>3.9148639223861381</v>
      </c>
      <c r="Q188">
        <v>3197.4474573785001</v>
      </c>
      <c r="R188" s="2">
        <f t="shared" si="7"/>
        <v>0.15417100406661607</v>
      </c>
    </row>
    <row r="189" spans="15:18">
      <c r="O189">
        <v>317.39999999999998</v>
      </c>
      <c r="P189">
        <f>'nm to eV'!$G$14/O189</f>
        <v>3.9062300069933524</v>
      </c>
      <c r="Q189">
        <v>3034.2483686721998</v>
      </c>
      <c r="R189" s="2">
        <f t="shared" si="7"/>
        <v>0.14630204993867693</v>
      </c>
    </row>
    <row r="190" spans="15:18">
      <c r="O190">
        <v>318.10000000000002</v>
      </c>
      <c r="P190">
        <f>'nm to eV'!$G$14/O190</f>
        <v>3.8976340905994649</v>
      </c>
      <c r="Q190">
        <v>2877.3939647907</v>
      </c>
      <c r="R190" s="2">
        <f t="shared" si="7"/>
        <v>0.1387390168439884</v>
      </c>
    </row>
    <row r="191" spans="15:18">
      <c r="O191">
        <v>318.8</v>
      </c>
      <c r="P191">
        <f>'nm to eV'!$G$14/O191</f>
        <v>3.8890759228973959</v>
      </c>
      <c r="Q191">
        <v>2726.7952642764999</v>
      </c>
      <c r="R191" s="2">
        <f t="shared" si="7"/>
        <v>0.13147761437251898</v>
      </c>
    </row>
    <row r="192" spans="15:18">
      <c r="O192">
        <v>319.5</v>
      </c>
      <c r="P192">
        <f>'nm to eV'!$G$14/O192</f>
        <v>3.8805552557736775</v>
      </c>
      <c r="Q192">
        <v>2582.3505006854998</v>
      </c>
      <c r="R192" s="2">
        <f t="shared" si="7"/>
        <v>0.12451293566181786</v>
      </c>
    </row>
    <row r="193" spans="15:18">
      <c r="O193">
        <v>320.2</v>
      </c>
      <c r="P193">
        <f>'nm to eV'!$G$14/O193</f>
        <v>3.8720718432844783</v>
      </c>
      <c r="Q193">
        <v>2443.9465111263999</v>
      </c>
      <c r="R193" s="2">
        <f t="shared" si="7"/>
        <v>0.11783952434808004</v>
      </c>
    </row>
    <row r="194" spans="15:18">
      <c r="O194">
        <v>320.89999999999998</v>
      </c>
      <c r="P194">
        <f>'nm to eV'!$G$14/O194</f>
        <v>3.8636254416319415</v>
      </c>
      <c r="Q194">
        <v>2311.4600693039001</v>
      </c>
      <c r="R194" s="2">
        <f t="shared" si="7"/>
        <v>0.11145143884135698</v>
      </c>
    </row>
    <row r="195" spans="15:18">
      <c r="O195">
        <v>321.60000000000002</v>
      </c>
      <c r="P195">
        <f>'nm to eV'!$G$14/O195</f>
        <v>3.8552158091408266</v>
      </c>
      <c r="Q195">
        <v>2184.7591596571001</v>
      </c>
      <c r="R195" s="2">
        <f t="shared" si="7"/>
        <v>0.10534231376056023</v>
      </c>
    </row>
    <row r="196" spans="15:18">
      <c r="O196">
        <v>322.3</v>
      </c>
      <c r="P196">
        <f>'nm to eV'!$G$14/O196</f>
        <v>3.8468427062354635</v>
      </c>
      <c r="Q196">
        <v>2063.7041899433002</v>
      </c>
      <c r="R196" s="2">
        <f t="shared" si="7"/>
        <v>9.9505418400493317E-2</v>
      </c>
    </row>
    <row r="197" spans="15:18">
      <c r="O197">
        <v>323</v>
      </c>
      <c r="P197">
        <f>'nm to eV'!$G$14/O197</f>
        <v>3.8385058954169966</v>
      </c>
      <c r="Q197">
        <v>1948.1491403143</v>
      </c>
      <c r="R197" s="2">
        <f t="shared" ref="R197:R260" si="9">Q197/LARGE($Q$5:$Q$307,1)</f>
        <v>9.3933712136748546E-2</v>
      </c>
    </row>
    <row r="198" spans="15:18">
      <c r="O198">
        <v>323.7</v>
      </c>
      <c r="P198">
        <f>'nm to eV'!$G$14/O198</f>
        <v>3.830205141240933</v>
      </c>
      <c r="Q198">
        <v>1837.9426475810001</v>
      </c>
      <c r="R198" s="2">
        <f t="shared" si="9"/>
        <v>8.8619896705584816E-2</v>
      </c>
    </row>
    <row r="199" spans="15:18">
      <c r="O199">
        <v>324.39999999999998</v>
      </c>
      <c r="P199">
        <f>'nm to eV'!$G$14/O199</f>
        <v>3.8219402102949753</v>
      </c>
      <c r="Q199">
        <v>1732.9290239524</v>
      </c>
      <c r="R199" s="2">
        <f t="shared" si="9"/>
        <v>8.3556465324364004E-2</v>
      </c>
    </row>
    <row r="200" spans="15:18">
      <c r="O200">
        <v>325.10000000000002</v>
      </c>
      <c r="P200">
        <f>'nm to eV'!$G$14/O200</f>
        <v>3.813710871177145</v>
      </c>
      <c r="Q200">
        <v>1632.9492100724001</v>
      </c>
      <c r="R200" s="2">
        <f t="shared" si="9"/>
        <v>7.8735748644030976E-2</v>
      </c>
    </row>
    <row r="201" spans="15:18">
      <c r="O201">
        <v>325.8</v>
      </c>
      <c r="P201">
        <f>'nm to eV'!$G$14/O201</f>
        <v>3.8055168944741862</v>
      </c>
      <c r="Q201">
        <v>1537.8416626604001</v>
      </c>
      <c r="R201" s="2">
        <f t="shared" si="9"/>
        <v>7.4149957548391515E-2</v>
      </c>
    </row>
    <row r="202" spans="15:18">
      <c r="O202">
        <v>326.5</v>
      </c>
      <c r="P202">
        <f>'nm to eV'!$G$14/O202</f>
        <v>3.7973580527402446</v>
      </c>
      <c r="Q202">
        <v>1447.4431774939001</v>
      </c>
      <c r="R202" s="2">
        <f t="shared" si="9"/>
        <v>6.9791222835782096E-2</v>
      </c>
    </row>
    <row r="203" spans="15:18">
      <c r="O203">
        <v>327.2</v>
      </c>
      <c r="P203">
        <f>'nm to eV'!$G$14/O203</f>
        <v>3.7892341204758249</v>
      </c>
      <c r="Q203">
        <v>1361.5896488482999</v>
      </c>
      <c r="R203" s="2">
        <f t="shared" si="9"/>
        <v>6.5651631836902605E-2</v>
      </c>
    </row>
    <row r="204" spans="15:18">
      <c r="O204">
        <v>327.9</v>
      </c>
      <c r="P204">
        <f>'nm to eV'!$G$14/O204</f>
        <v>3.7811448741070142</v>
      </c>
      <c r="Q204">
        <v>1280.1167668457001</v>
      </c>
      <c r="R204" s="2">
        <f t="shared" si="9"/>
        <v>6.1723262038813731E-2</v>
      </c>
    </row>
    <row r="205" spans="15:18">
      <c r="O205">
        <v>328.6</v>
      </c>
      <c r="P205">
        <f>'nm to eV'!$G$14/O205</f>
        <v>3.7730900919649719</v>
      </c>
      <c r="Q205">
        <v>1202.8606544451</v>
      </c>
      <c r="R205" s="2">
        <f t="shared" si="9"/>
        <v>5.7998211798629615E-2</v>
      </c>
    </row>
    <row r="206" spans="15:18">
      <c r="O206">
        <v>329.3</v>
      </c>
      <c r="P206">
        <f>'nm to eV'!$G$14/O206</f>
        <v>3.7650695542656845</v>
      </c>
      <c r="Q206">
        <v>1129.6584460514</v>
      </c>
      <c r="R206" s="2">
        <f t="shared" si="9"/>
        <v>5.4468628242250176E-2</v>
      </c>
    </row>
    <row r="207" spans="15:18">
      <c r="O207">
        <v>330</v>
      </c>
      <c r="P207">
        <f>'nm to eV'!$G$14/O207</f>
        <v>3.7570830430899695</v>
      </c>
      <c r="Q207">
        <v>1060.3488099184999</v>
      </c>
      <c r="R207" s="2">
        <f t="shared" si="9"/>
        <v>5.112673245301904E-2</v>
      </c>
    </row>
    <row r="208" spans="15:18">
      <c r="O208">
        <v>330.7</v>
      </c>
      <c r="P208">
        <f>'nm to eV'!$G$14/O208</f>
        <v>3.7491303423637437</v>
      </c>
      <c r="Q208">
        <v>994.77241668789998</v>
      </c>
      <c r="R208" s="2">
        <f t="shared" si="9"/>
        <v>4.7964842063202368E-2</v>
      </c>
    </row>
    <row r="209" spans="15:18">
      <c r="O209">
        <v>331.4</v>
      </c>
      <c r="P209">
        <f>'nm to eV'!$G$14/O209</f>
        <v>3.7412112378385336</v>
      </c>
      <c r="Q209">
        <v>932.77235652640002</v>
      </c>
      <c r="R209" s="2">
        <f t="shared" si="9"/>
        <v>4.4975391367075561E-2</v>
      </c>
    </row>
    <row r="210" spans="15:18">
      <c r="O210">
        <v>332.1</v>
      </c>
      <c r="P210">
        <f>'nm to eV'!$G$14/O210</f>
        <v>3.7333255170722368</v>
      </c>
      <c r="Q210">
        <v>874.19450742460003</v>
      </c>
      <c r="R210" s="2">
        <f t="shared" si="9"/>
        <v>4.2150949079135192E-2</v>
      </c>
    </row>
    <row r="211" spans="15:18">
      <c r="O211">
        <v>332.8</v>
      </c>
      <c r="P211">
        <f>'nm to eV'!$G$14/O211</f>
        <v>3.7254729694101258</v>
      </c>
      <c r="Q211">
        <v>818.88785728079995</v>
      </c>
      <c r="R211" s="2">
        <f t="shared" si="9"/>
        <v>3.9484233863986196E-2</v>
      </c>
    </row>
    <row r="212" spans="15:18">
      <c r="O212">
        <v>333.5</v>
      </c>
      <c r="P212">
        <f>'nm to eV'!$G$14/O212</f>
        <v>3.7176533859660865</v>
      </c>
      <c r="Q212">
        <v>766.70478243180003</v>
      </c>
      <c r="R212" s="2">
        <f t="shared" si="9"/>
        <v>3.6968127766233566E-2</v>
      </c>
    </row>
    <row r="213" spans="15:18">
      <c r="O213">
        <v>334.2</v>
      </c>
      <c r="P213">
        <f>'nm to eV'!$G$14/O213</f>
        <v>3.7098665596040994</v>
      </c>
      <c r="Q213">
        <v>717.50128530649999</v>
      </c>
      <c r="R213" s="2">
        <f t="shared" si="9"/>
        <v>3.4595687669402166E-2</v>
      </c>
    </row>
    <row r="214" spans="15:18">
      <c r="O214">
        <v>334.9</v>
      </c>
      <c r="P214">
        <f>'nm to eV'!$G$14/O214</f>
        <v>3.7021122849199464</v>
      </c>
      <c r="Q214">
        <v>671.13719387009996</v>
      </c>
      <c r="R214" s="2">
        <f t="shared" si="9"/>
        <v>3.236015491251782E-2</v>
      </c>
    </row>
    <row r="215" spans="15:18">
      <c r="O215">
        <v>335.6</v>
      </c>
      <c r="P215">
        <f>'nm to eV'!$G$14/O215</f>
        <v>3.6943903582231519</v>
      </c>
      <c r="Q215">
        <v>627.47632549679997</v>
      </c>
      <c r="R215" s="2">
        <f t="shared" si="9"/>
        <v>3.0254963191540869E-2</v>
      </c>
    </row>
    <row r="216" spans="15:18">
      <c r="O216">
        <v>336.3</v>
      </c>
      <c r="P216">
        <f>'nm to eV'!$G$14/O216</f>
        <v>3.686700577519149</v>
      </c>
      <c r="Q216">
        <v>586.38661786820001</v>
      </c>
      <c r="R216" s="2">
        <f t="shared" si="9"/>
        <v>2.8273744870881204E-2</v>
      </c>
    </row>
    <row r="217" spans="15:18">
      <c r="O217">
        <v>337</v>
      </c>
      <c r="P217">
        <f>'nm to eV'!$G$14/O217</f>
        <v>3.6790427424916614</v>
      </c>
      <c r="Q217">
        <v>547.74022943329999</v>
      </c>
      <c r="R217" s="2">
        <f t="shared" si="9"/>
        <v>2.6410335827268046E-2</v>
      </c>
    </row>
    <row r="218" spans="15:18">
      <c r="O218">
        <v>337.7</v>
      </c>
      <c r="P218">
        <f>'nm to eV'!$G$14/O218</f>
        <v>3.6714166544853124</v>
      </c>
      <c r="Q218">
        <v>511.41361189610001</v>
      </c>
      <c r="R218" s="2">
        <f t="shared" si="9"/>
        <v>2.4658778944877311E-2</v>
      </c>
    </row>
    <row r="219" spans="15:18">
      <c r="O219">
        <v>338.4</v>
      </c>
      <c r="P219">
        <f>'nm to eV'!$G$14/O219</f>
        <v>3.6638221164884457</v>
      </c>
      <c r="Q219">
        <v>477.28755711629998</v>
      </c>
      <c r="R219" s="2">
        <f t="shared" si="9"/>
        <v>2.3013326376737954E-2</v>
      </c>
    </row>
    <row r="220" spans="15:18">
      <c r="O220">
        <v>339.1</v>
      </c>
      <c r="P220">
        <f>'nm to eV'!$G$14/O220</f>
        <v>3.6562589331161601</v>
      </c>
      <c r="Q220">
        <v>445.24722071920002</v>
      </c>
      <c r="R220" s="2">
        <f t="shared" si="9"/>
        <v>2.1468440683128164E-2</v>
      </c>
    </row>
    <row r="221" spans="15:18">
      <c r="O221">
        <v>339.8</v>
      </c>
      <c r="P221">
        <f>'nm to eV'!$G$14/O221</f>
        <v>3.6487269105935547</v>
      </c>
      <c r="Q221">
        <v>415.18212461209998</v>
      </c>
      <c r="R221" s="2">
        <f t="shared" si="9"/>
        <v>2.0018794952908356E-2</v>
      </c>
    </row>
    <row r="222" spans="15:18">
      <c r="O222">
        <v>340.5</v>
      </c>
      <c r="P222">
        <f>'nm to eV'!$G$14/O222</f>
        <v>3.6412258567391773</v>
      </c>
      <c r="Q222">
        <v>386.98614050750001</v>
      </c>
      <c r="R222" s="2">
        <f t="shared" si="9"/>
        <v>1.8659272009060979E-2</v>
      </c>
    </row>
    <row r="223" spans="15:18">
      <c r="O223">
        <v>341.2</v>
      </c>
      <c r="P223">
        <f>'nm to eV'!$G$14/O223</f>
        <v>3.633755580948681</v>
      </c>
      <c r="Q223">
        <v>360.55745644590002</v>
      </c>
      <c r="R223" s="2">
        <f t="shared" si="9"/>
        <v>1.7384962794523694E-2</v>
      </c>
    </row>
    <row r="224" spans="15:18">
      <c r="O224">
        <v>341.9</v>
      </c>
      <c r="P224">
        <f>'nm to eV'!$G$14/O224</f>
        <v>3.6263158941786782</v>
      </c>
      <c r="Q224">
        <v>335.79852820209999</v>
      </c>
      <c r="R224" s="2">
        <f t="shared" si="9"/>
        <v>1.61911640291518E-2</v>
      </c>
    </row>
    <row r="225" spans="15:18">
      <c r="O225">
        <v>342.6</v>
      </c>
      <c r="P225">
        <f>'nm to eV'!$G$14/O225</f>
        <v>3.6189066089307933</v>
      </c>
      <c r="Q225">
        <v>312.6160173545</v>
      </c>
      <c r="R225" s="2">
        <f t="shared" si="9"/>
        <v>1.5073375223611898E-2</v>
      </c>
    </row>
    <row r="226" spans="15:18">
      <c r="O226">
        <v>343.3</v>
      </c>
      <c r="P226">
        <f>'nm to eV'!$G$14/O226</f>
        <v>3.6115275392359156</v>
      </c>
      <c r="Q226">
        <v>290.92071768340003</v>
      </c>
      <c r="R226" s="2">
        <f t="shared" si="9"/>
        <v>1.4027295130536058E-2</v>
      </c>
    </row>
    <row r="227" spans="15:18">
      <c r="O227">
        <v>344</v>
      </c>
      <c r="P227">
        <f>'nm to eV'!$G$14/O227</f>
        <v>3.6041785006386333</v>
      </c>
      <c r="Q227">
        <v>270.62747145899999</v>
      </c>
      <c r="R227" s="2">
        <f t="shared" si="9"/>
        <v>1.3048817708188703E-2</v>
      </c>
    </row>
    <row r="228" spans="15:18">
      <c r="O228">
        <v>344.7</v>
      </c>
      <c r="P228">
        <f>'nm to eV'!$G$14/O228</f>
        <v>3.596859310181868</v>
      </c>
      <c r="Q228">
        <v>251.65507707180001</v>
      </c>
      <c r="R228" s="2">
        <f t="shared" si="9"/>
        <v>1.2134027666690859E-2</v>
      </c>
    </row>
    <row r="229" spans="15:18">
      <c r="O229">
        <v>345.4</v>
      </c>
      <c r="P229">
        <f>'nm to eV'!$G$14/O229</f>
        <v>3.5895697863916909</v>
      </c>
      <c r="Q229">
        <v>233.92618935269999</v>
      </c>
      <c r="R229" s="2">
        <f t="shared" si="9"/>
        <v>1.1279195661764376E-2</v>
      </c>
    </row>
    <row r="230" spans="15:18">
      <c r="O230">
        <v>346.1</v>
      </c>
      <c r="P230">
        <f>'nm to eV'!$G$14/O230</f>
        <v>3.5823097492623224</v>
      </c>
      <c r="Q230">
        <v>217.3672138286</v>
      </c>
      <c r="R230" s="2">
        <f t="shared" si="9"/>
        <v>1.048077319606479E-2</v>
      </c>
    </row>
    <row r="231" spans="15:18">
      <c r="O231">
        <v>346.8</v>
      </c>
      <c r="P231">
        <f>'nm to eV'!$G$14/O231</f>
        <v>3.5750790202413203</v>
      </c>
      <c r="Q231">
        <v>201.9081960609</v>
      </c>
      <c r="R231" s="2">
        <f t="shared" si="9"/>
        <v>9.7353872834268392E-3</v>
      </c>
    </row>
    <row r="232" spans="15:18">
      <c r="O232">
        <v>347.5</v>
      </c>
      <c r="P232">
        <f>'nm to eV'!$G$14/O232</f>
        <v>3.5678774222149352</v>
      </c>
      <c r="Q232">
        <v>187.48270711649999</v>
      </c>
      <c r="R232" s="2">
        <f t="shared" si="9"/>
        <v>9.0398349266311451E-3</v>
      </c>
    </row>
    <row r="233" spans="15:18">
      <c r="O233">
        <v>348.2</v>
      </c>
      <c r="P233">
        <f>'nm to eV'!$G$14/O233</f>
        <v>3.560704779493653</v>
      </c>
      <c r="Q233">
        <v>174.02772613190001</v>
      </c>
      <c r="R233" s="2">
        <f t="shared" si="9"/>
        <v>8.3910774550091643E-3</v>
      </c>
    </row>
    <row r="234" spans="15:18">
      <c r="O234">
        <v>348.9</v>
      </c>
      <c r="P234">
        <f>'nm to eV'!$G$14/O234</f>
        <v>3.5535609177979075</v>
      </c>
      <c r="Q234">
        <v>161.4835208408</v>
      </c>
      <c r="R234" s="2">
        <f t="shared" si="9"/>
        <v>7.7862347638544384E-3</v>
      </c>
    </row>
    <row r="235" spans="15:18">
      <c r="O235">
        <v>349.6</v>
      </c>
      <c r="P235">
        <f>'nm to eV'!$G$14/O235</f>
        <v>3.5464456642439641</v>
      </c>
      <c r="Q235">
        <v>149.79352685449999</v>
      </c>
      <c r="R235" s="2">
        <f t="shared" si="9"/>
        <v>7.222579493697724E-3</v>
      </c>
    </row>
    <row r="236" spans="15:18">
      <c r="O236">
        <v>350.3</v>
      </c>
      <c r="P236">
        <f>'nm to eV'!$G$14/O236</f>
        <v>3.5393588473299737</v>
      </c>
      <c r="Q236">
        <v>138.9042264032</v>
      </c>
      <c r="R236" s="2">
        <f t="shared" si="9"/>
        <v>6.697531183588388E-3</v>
      </c>
    </row>
    <row r="237" spans="15:18">
      <c r="O237">
        <v>351</v>
      </c>
      <c r="P237">
        <f>'nm to eV'!$G$14/O237</f>
        <v>3.5323002969221933</v>
      </c>
      <c r="Q237">
        <v>128.76502717330001</v>
      </c>
      <c r="R237" s="2">
        <f t="shared" si="9"/>
        <v>6.2086504290046231E-3</v>
      </c>
    </row>
    <row r="238" spans="15:18">
      <c r="O238">
        <v>351.7</v>
      </c>
      <c r="P238">
        <f>'nm to eV'!$G$14/O238</f>
        <v>3.5252698442413704</v>
      </c>
      <c r="Q238">
        <v>119.328141805</v>
      </c>
      <c r="R238" s="2">
        <f t="shared" si="9"/>
        <v>5.7536330716012902E-3</v>
      </c>
    </row>
    <row r="239" spans="15:18">
      <c r="O239">
        <v>352.4</v>
      </c>
      <c r="P239">
        <f>'nm to eV'!$G$14/O239</f>
        <v>3.5182673218492906</v>
      </c>
      <c r="Q239">
        <v>110.54846854829999</v>
      </c>
      <c r="R239" s="2">
        <f t="shared" si="9"/>
        <v>5.3303044448122167E-3</v>
      </c>
    </row>
    <row r="240" spans="15:18">
      <c r="O240">
        <v>353.1</v>
      </c>
      <c r="P240">
        <f>'nm to eV'!$G$14/O240</f>
        <v>3.511292563635485</v>
      </c>
      <c r="Q240">
        <v>102.3834735146</v>
      </c>
      <c r="R240" s="2">
        <f t="shared" si="9"/>
        <v>4.9366136963873708E-3</v>
      </c>
    </row>
    <row r="241" spans="15:18">
      <c r="O241">
        <v>353.8</v>
      </c>
      <c r="P241">
        <f>'nm to eV'!$G$14/O241</f>
        <v>3.5043454048040981</v>
      </c>
      <c r="Q241">
        <v>94.793074904999997</v>
      </c>
      <c r="R241" s="2">
        <f t="shared" si="9"/>
        <v>4.5706282062403921E-3</v>
      </c>
    </row>
    <row r="242" spans="15:18">
      <c r="O242">
        <v>354.5</v>
      </c>
      <c r="P242">
        <f>'nm to eV'!$G$14/O242</f>
        <v>3.4974256818609026</v>
      </c>
      <c r="Q242">
        <v>87.739529540999996</v>
      </c>
      <c r="R242" s="2">
        <f t="shared" si="9"/>
        <v>4.2305281153107114E-3</v>
      </c>
    </row>
    <row r="243" spans="15:18">
      <c r="O243">
        <v>355.2</v>
      </c>
      <c r="P243">
        <f>'nm to eV'!$G$14/O243</f>
        <v>3.4905332326004785</v>
      </c>
      <c r="Q243">
        <v>81.1873219772</v>
      </c>
      <c r="R243" s="2">
        <f t="shared" si="9"/>
        <v>3.9146009789216979E-3</v>
      </c>
    </row>
    <row r="244" spans="15:18">
      <c r="O244">
        <v>355.9</v>
      </c>
      <c r="P244">
        <f>'nm to eV'!$G$14/O244</f>
        <v>3.4836678960935377</v>
      </c>
      <c r="Q244">
        <v>75.103056428800002</v>
      </c>
      <c r="R244" s="2">
        <f t="shared" si="9"/>
        <v>3.6212365558597462E-3</v>
      </c>
    </row>
    <row r="245" spans="15:18">
      <c r="O245">
        <v>356.6</v>
      </c>
      <c r="P245">
        <f>'nm to eV'!$G$14/O245</f>
        <v>3.4768295126743967</v>
      </c>
      <c r="Q245">
        <v>69.455351707399998</v>
      </c>
      <c r="R245" s="2">
        <f t="shared" si="9"/>
        <v>3.3489217425042581E-3</v>
      </c>
    </row>
    <row r="246" spans="15:18">
      <c r="O246">
        <v>357.3</v>
      </c>
      <c r="P246">
        <f>'nm to eV'!$G$14/O246</f>
        <v>3.4700179239286029</v>
      </c>
      <c r="Q246">
        <v>64.214739317999999</v>
      </c>
      <c r="R246" s="2">
        <f t="shared" si="9"/>
        <v>3.0962356593808899E-3</v>
      </c>
    </row>
    <row r="247" spans="15:18">
      <c r="O247">
        <v>358</v>
      </c>
      <c r="P247">
        <f>'nm to eV'!$G$14/O247</f>
        <v>3.4632329726806983</v>
      </c>
      <c r="Q247">
        <v>59.353564840399997</v>
      </c>
      <c r="R247" s="2">
        <f t="shared" si="9"/>
        <v>2.8618448960783848E-3</v>
      </c>
    </row>
    <row r="248" spans="15:18">
      <c r="O248">
        <v>358.7</v>
      </c>
      <c r="P248">
        <f>'nm to eV'!$G$14/O248</f>
        <v>3.4564745029821298</v>
      </c>
      <c r="Q248">
        <v>54.845892683199999</v>
      </c>
      <c r="R248" s="2">
        <f t="shared" si="9"/>
        <v>2.6444989187817242E-3</v>
      </c>
    </row>
    <row r="249" spans="15:18">
      <c r="O249">
        <v>359.4</v>
      </c>
      <c r="P249">
        <f>'nm to eV'!$G$14/O249</f>
        <v>3.4497423600993042</v>
      </c>
      <c r="Q249">
        <v>50.6674142731</v>
      </c>
      <c r="R249" s="2">
        <f t="shared" si="9"/>
        <v>2.4430256434447911E-3</v>
      </c>
    </row>
    <row r="250" spans="15:18">
      <c r="O250">
        <v>360.1</v>
      </c>
      <c r="P250">
        <f>'nm to eV'!$G$14/O250</f>
        <v>3.4430363905017769</v>
      </c>
      <c r="Q250">
        <v>46.795359716900002</v>
      </c>
      <c r="R250" s="2">
        <f t="shared" si="9"/>
        <v>2.256327176405868E-3</v>
      </c>
    </row>
    <row r="251" spans="15:18">
      <c r="O251">
        <v>360.8</v>
      </c>
      <c r="P251">
        <f>'nm to eV'!$G$14/O251</f>
        <v>3.4363564418505819</v>
      </c>
      <c r="Q251">
        <v>43.208412950700001</v>
      </c>
      <c r="R251" s="2">
        <f t="shared" si="9"/>
        <v>2.0833757231451008E-3</v>
      </c>
    </row>
    <row r="252" spans="15:18">
      <c r="O252">
        <v>361.5</v>
      </c>
      <c r="P252">
        <f>'nm to eV'!$G$14/O252</f>
        <v>3.4297023629866943</v>
      </c>
      <c r="Q252">
        <v>39.886630372699997</v>
      </c>
      <c r="R252" s="2">
        <f t="shared" si="9"/>
        <v>1.9232096650103636E-3</v>
      </c>
    </row>
    <row r="253" spans="15:18">
      <c r="O253">
        <v>362.2</v>
      </c>
      <c r="P253">
        <f>'nm to eV'!$G$14/O253</f>
        <v>3.4230740039196301</v>
      </c>
      <c r="Q253">
        <v>36.811362935699997</v>
      </c>
      <c r="R253" s="2">
        <f t="shared" si="9"/>
        <v>1.7749298027591243E-3</v>
      </c>
    </row>
    <row r="254" spans="15:18">
      <c r="O254">
        <v>362.9</v>
      </c>
      <c r="P254">
        <f>'nm to eV'!$G$14/O254</f>
        <v>3.4164712158161752</v>
      </c>
      <c r="Q254">
        <v>33.965181664699998</v>
      </c>
      <c r="R254" s="2">
        <f t="shared" si="9"/>
        <v>1.6376957652480197E-3</v>
      </c>
    </row>
    <row r="255" spans="15:18">
      <c r="O255">
        <v>363.6</v>
      </c>
      <c r="P255">
        <f>'nm to eV'!$G$14/O255</f>
        <v>3.409893850989246</v>
      </c>
      <c r="Q255">
        <v>31.331806546100001</v>
      </c>
      <c r="R255" s="2">
        <f t="shared" si="9"/>
        <v>1.5107225806905271E-3</v>
      </c>
    </row>
    <row r="256" spans="15:18">
      <c r="O256">
        <v>364.3</v>
      </c>
      <c r="P256">
        <f>'nm to eV'!$G$14/O256</f>
        <v>3.4033417628868787</v>
      </c>
      <c r="Q256">
        <v>28.896038730099999</v>
      </c>
      <c r="R256" s="2">
        <f t="shared" si="9"/>
        <v>1.3932774076668704E-3</v>
      </c>
    </row>
    <row r="257" spans="15:18">
      <c r="O257">
        <v>365</v>
      </c>
      <c r="P257">
        <f>'nm to eV'!$G$14/O257</f>
        <v>3.3968148060813421</v>
      </c>
      <c r="Q257">
        <v>26.643695972100002</v>
      </c>
      <c r="R257" s="2">
        <f t="shared" si="9"/>
        <v>1.2846764223084658E-3</v>
      </c>
    </row>
    <row r="258" spans="15:18">
      <c r="O258">
        <v>365.7</v>
      </c>
      <c r="P258">
        <f>'nm to eV'!$G$14/O258</f>
        <v>3.390312836258381</v>
      </c>
      <c r="Q258">
        <v>24.561551236</v>
      </c>
      <c r="R258" s="2">
        <f t="shared" si="9"/>
        <v>1.1842818579393796E-3</v>
      </c>
    </row>
    <row r="259" spans="15:18">
      <c r="O259">
        <v>366.4</v>
      </c>
      <c r="P259">
        <f>'nm to eV'!$G$14/O259</f>
        <v>3.3838357102065775</v>
      </c>
      <c r="Q259">
        <v>22.6372743716</v>
      </c>
      <c r="R259" s="2">
        <f t="shared" si="9"/>
        <v>1.0914991929413635E-3</v>
      </c>
    </row>
    <row r="260" spans="15:18">
      <c r="O260">
        <v>367.1</v>
      </c>
      <c r="P260">
        <f>'nm to eV'!$G$14/O260</f>
        <v>3.3773832858068369</v>
      </c>
      <c r="Q260">
        <v>20.8593767759</v>
      </c>
      <c r="R260" s="2">
        <f t="shared" si="9"/>
        <v>1.0057744824932928E-3</v>
      </c>
    </row>
    <row r="261" spans="15:18">
      <c r="O261">
        <v>367.8</v>
      </c>
      <c r="P261">
        <f>'nm to eV'!$G$14/O261</f>
        <v>3.3709554220219955</v>
      </c>
      <c r="Q261">
        <v>19.217158942400001</v>
      </c>
      <c r="R261" s="2">
        <f t="shared" ref="R261:R307" si="10">Q261/LARGE($Q$5:$Q$307,1)</f>
        <v>9.2659182956101444E-4</v>
      </c>
    </row>
    <row r="262" spans="15:18">
      <c r="O262">
        <v>368.5</v>
      </c>
      <c r="P262">
        <f>'nm to eV'!$G$14/O262</f>
        <v>3.3645519788865399</v>
      </c>
      <c r="Q262">
        <v>17.700660798800001</v>
      </c>
      <c r="R262" s="2">
        <f t="shared" si="10"/>
        <v>8.5347099033519726E-4</v>
      </c>
    </row>
    <row r="263" spans="15:18">
      <c r="O263">
        <v>369.2</v>
      </c>
      <c r="P263">
        <f>'nm to eV'!$G$14/O263</f>
        <v>3.3581728174964516</v>
      </c>
      <c r="Q263">
        <v>16.3006147334</v>
      </c>
      <c r="R263" s="2">
        <f t="shared" si="10"/>
        <v>7.8596510930996214E-4</v>
      </c>
    </row>
    <row r="264" spans="15:18">
      <c r="O264">
        <v>369.9</v>
      </c>
      <c r="P264">
        <f>'nm to eV'!$G$14/O264</f>
        <v>3.3518177999991621</v>
      </c>
      <c r="Q264">
        <v>15.0084012066</v>
      </c>
      <c r="R264" s="2">
        <f t="shared" si="10"/>
        <v>7.2365857900701992E-4</v>
      </c>
    </row>
    <row r="265" spans="15:18">
      <c r="O265">
        <v>370.6</v>
      </c>
      <c r="P265">
        <f>'nm to eV'!$G$14/O265</f>
        <v>3.3454867895836209</v>
      </c>
      <c r="Q265">
        <v>13.8160068448</v>
      </c>
      <c r="R265" s="2">
        <f t="shared" si="10"/>
        <v>6.6616501939344077E-4</v>
      </c>
    </row>
    <row r="266" spans="15:18">
      <c r="O266">
        <v>371.3</v>
      </c>
      <c r="P266">
        <f>'nm to eV'!$G$14/O266</f>
        <v>3.3391796504704816</v>
      </c>
      <c r="Q266">
        <v>12.7159849139</v>
      </c>
      <c r="R266" s="2">
        <f t="shared" si="10"/>
        <v>6.1312537203635979E-4</v>
      </c>
    </row>
    <row r="267" spans="15:18">
      <c r="O267">
        <v>372</v>
      </c>
      <c r="P267">
        <f>'nm to eV'!$G$14/O267</f>
        <v>3.3328962479023923</v>
      </c>
      <c r="Q267">
        <v>11.701418068900001</v>
      </c>
      <c r="R267" s="2">
        <f t="shared" si="10"/>
        <v>5.6420610400416816E-4</v>
      </c>
    </row>
    <row r="268" spans="15:18">
      <c r="O268">
        <v>372.7</v>
      </c>
      <c r="P268">
        <f>'nm to eV'!$G$14/O268</f>
        <v>3.3266364481343973</v>
      </c>
      <c r="Q268">
        <v>10.765883278800001</v>
      </c>
      <c r="R268" s="2">
        <f t="shared" si="10"/>
        <v>5.1909751665392585E-4</v>
      </c>
    </row>
    <row r="269" spans="15:18">
      <c r="O269">
        <v>373.4</v>
      </c>
      <c r="P269">
        <f>'nm to eV'!$G$14/O269</f>
        <v>3.3204001184244509</v>
      </c>
      <c r="Q269">
        <v>9.9034188263999994</v>
      </c>
      <c r="R269" s="2">
        <f t="shared" si="10"/>
        <v>4.7751215446402195E-4</v>
      </c>
    </row>
    <row r="270" spans="15:18">
      <c r="O270">
        <v>374.1</v>
      </c>
      <c r="P270">
        <f>'nm to eV'!$G$14/O270</f>
        <v>3.3141871270240304</v>
      </c>
      <c r="Q270">
        <v>9.1084932845999997</v>
      </c>
      <c r="R270" s="2">
        <f t="shared" si="10"/>
        <v>4.3918330916753543E-4</v>
      </c>
    </row>
    <row r="271" spans="15:18">
      <c r="O271">
        <v>374.8</v>
      </c>
      <c r="P271">
        <f>'nm to eV'!$G$14/O271</f>
        <v>3.307997343168863</v>
      </c>
      <c r="Q271">
        <v>8.3759763733000003</v>
      </c>
      <c r="R271" s="2">
        <f t="shared" si="10"/>
        <v>4.0386361456229934E-4</v>
      </c>
    </row>
    <row r="272" spans="15:18">
      <c r="O272">
        <v>375.5</v>
      </c>
      <c r="P272">
        <f>'nm to eV'!$G$14/O272</f>
        <v>3.301830637069747</v>
      </c>
      <c r="Q272">
        <v>7.7011116030000002</v>
      </c>
      <c r="R272" s="2">
        <f t="shared" si="10"/>
        <v>3.7132372747009969E-4</v>
      </c>
    </row>
    <row r="273" spans="15:18">
      <c r="O273">
        <v>376.2</v>
      </c>
      <c r="P273">
        <f>'nm to eV'!$G$14/O273</f>
        <v>3.295686879903482</v>
      </c>
      <c r="Q273">
        <v>7.0794906139</v>
      </c>
      <c r="R273" s="2">
        <f t="shared" si="10"/>
        <v>3.4135109044762822E-4</v>
      </c>
    </row>
    <row r="274" spans="15:18">
      <c r="O274">
        <v>376.9</v>
      </c>
      <c r="P274">
        <f>'nm to eV'!$G$14/O274</f>
        <v>3.2895659438039</v>
      </c>
      <c r="Q274">
        <v>6.5070291222999996</v>
      </c>
      <c r="R274" s="2">
        <f t="shared" si="10"/>
        <v>3.1374877199645838E-4</v>
      </c>
    </row>
    <row r="275" spans="15:18">
      <c r="O275">
        <v>377.6</v>
      </c>
      <c r="P275">
        <f>'nm to eV'!$G$14/O275</f>
        <v>3.2834677018529921</v>
      </c>
      <c r="Q275">
        <v>5.9799443884999999</v>
      </c>
      <c r="R275" s="2">
        <f t="shared" si="10"/>
        <v>2.8833438013503435E-4</v>
      </c>
    </row>
    <row r="276" spans="15:18">
      <c r="O276">
        <v>378.3</v>
      </c>
      <c r="P276">
        <f>'nm to eV'!$G$14/O276</f>
        <v>3.2773920280721383</v>
      </c>
      <c r="Q276">
        <v>5.4947341246999999</v>
      </c>
      <c r="R276" s="2">
        <f t="shared" si="10"/>
        <v>2.6493904540299642E-4</v>
      </c>
    </row>
    <row r="277" spans="15:18">
      <c r="O277">
        <v>379</v>
      </c>
      <c r="P277">
        <f>'nm to eV'!$G$14/O277</f>
        <v>3.27133879741343</v>
      </c>
      <c r="Q277">
        <v>5.0481567618999996</v>
      </c>
      <c r="R277" s="2">
        <f t="shared" si="10"/>
        <v>2.4340646939227279E-4</v>
      </c>
    </row>
    <row r="278" spans="15:18">
      <c r="O278">
        <v>379.7</v>
      </c>
      <c r="P278">
        <f>'nm to eV'!$G$14/O278</f>
        <v>3.2653078857510929</v>
      </c>
      <c r="Q278">
        <v>4.6372130009000001</v>
      </c>
      <c r="R278" s="2">
        <f t="shared" si="10"/>
        <v>2.2359203519349319E-4</v>
      </c>
    </row>
    <row r="279" spans="15:18">
      <c r="O279">
        <v>380.4</v>
      </c>
      <c r="P279">
        <f>'nm to eV'!$G$14/O279</f>
        <v>3.2592991698730023</v>
      </c>
      <c r="Q279">
        <v>4.259128574</v>
      </c>
      <c r="R279" s="2">
        <f t="shared" si="10"/>
        <v>2.0536197621860255E-4</v>
      </c>
    </row>
    <row r="280" spans="15:18">
      <c r="O280">
        <v>381.1</v>
      </c>
      <c r="P280">
        <f>'nm to eV'!$G$14/O280</f>
        <v>3.2533125274722905</v>
      </c>
      <c r="Q280">
        <v>3.9113381464999999</v>
      </c>
      <c r="R280" s="2">
        <f t="shared" si="10"/>
        <v>1.8859259998109791E-4</v>
      </c>
    </row>
    <row r="281" spans="15:18">
      <c r="O281">
        <v>381.8</v>
      </c>
      <c r="P281">
        <f>'nm to eV'!$G$14/O281</f>
        <v>3.2473478371390514</v>
      </c>
      <c r="Q281">
        <v>3.5914702925999999</v>
      </c>
      <c r="R281" s="2">
        <f t="shared" si="10"/>
        <v>1.7316956368050202E-4</v>
      </c>
    </row>
    <row r="282" spans="15:18">
      <c r="O282">
        <v>382.5</v>
      </c>
      <c r="P282">
        <f>'nm to eV'!$G$14/O282</f>
        <v>3.2414049783521306</v>
      </c>
      <c r="Q282">
        <v>3.2973334801999998</v>
      </c>
      <c r="R282" s="2">
        <f t="shared" si="10"/>
        <v>1.589871984328676E-4</v>
      </c>
    </row>
    <row r="283" spans="15:18">
      <c r="O283">
        <v>383.2</v>
      </c>
      <c r="P283">
        <f>'nm to eV'!$G$14/O283</f>
        <v>3.235483831471007</v>
      </c>
      <c r="Q283">
        <v>3.0269030047999999</v>
      </c>
      <c r="R283" s="2">
        <f t="shared" si="10"/>
        <v>1.4594787926394123E-4</v>
      </c>
    </row>
    <row r="284" spans="15:18">
      <c r="O284">
        <v>383.9</v>
      </c>
      <c r="P284">
        <f>'nm to eV'!$G$14/O284</f>
        <v>3.2295842777277675</v>
      </c>
      <c r="Q284">
        <v>2.7783088148999999</v>
      </c>
      <c r="R284" s="2">
        <f t="shared" si="10"/>
        <v>1.3396143808769358E-4</v>
      </c>
    </row>
    <row r="285" spans="15:18">
      <c r="O285">
        <v>384.6</v>
      </c>
      <c r="P285">
        <f>'nm to eV'!$G$14/O285</f>
        <v>3.2237061992191625</v>
      </c>
      <c r="Q285">
        <v>2.5498241724000001</v>
      </c>
      <c r="R285" s="2">
        <f t="shared" si="10"/>
        <v>1.2294461694596092E-4</v>
      </c>
    </row>
    <row r="286" spans="15:18">
      <c r="O286">
        <v>385.3</v>
      </c>
      <c r="P286">
        <f>'nm to eV'!$G$14/O286</f>
        <v>3.2178494788987537</v>
      </c>
      <c r="Q286">
        <v>2.3398550980000001</v>
      </c>
      <c r="R286" s="2">
        <f t="shared" si="10"/>
        <v>1.1282055909835325E-4</v>
      </c>
    </row>
    <row r="287" spans="15:18">
      <c r="O287">
        <v>386</v>
      </c>
      <c r="P287">
        <f>'nm to eV'!$G$14/O287</f>
        <v>3.2120140005691447</v>
      </c>
      <c r="Q287">
        <v>2.1469305499</v>
      </c>
      <c r="R287" s="2">
        <f t="shared" si="10"/>
        <v>1.0351833546961504E-4</v>
      </c>
    </row>
    <row r="288" spans="15:18">
      <c r="O288">
        <v>386.7</v>
      </c>
      <c r="P288">
        <f>'nm to eV'!$G$14/O288</f>
        <v>3.206199648874295</v>
      </c>
      <c r="Q288">
        <v>1.9696932909</v>
      </c>
      <c r="R288" s="2">
        <f t="shared" si="10"/>
        <v>9.4972504289499954E-5</v>
      </c>
    </row>
    <row r="289" spans="15:18">
      <c r="O289">
        <v>387.4</v>
      </c>
      <c r="P289">
        <f>'nm to eV'!$G$14/O289</f>
        <v>3.2004063092919206</v>
      </c>
      <c r="Q289">
        <v>1.8068913982000001</v>
      </c>
      <c r="R289" s="2">
        <f t="shared" si="10"/>
        <v>8.7122701721647054E-5</v>
      </c>
    </row>
    <row r="290" spans="15:18">
      <c r="O290">
        <v>388.1</v>
      </c>
      <c r="P290">
        <f>'nm to eV'!$G$14/O290</f>
        <v>3.1946338681259725</v>
      </c>
      <c r="Q290">
        <v>1.6573703756</v>
      </c>
      <c r="R290" s="2">
        <f t="shared" si="10"/>
        <v>7.9913261538317579E-5</v>
      </c>
    </row>
    <row r="291" spans="15:18">
      <c r="O291">
        <v>388.8</v>
      </c>
      <c r="P291">
        <f>'nm to eV'!$G$14/O291</f>
        <v>3.1888822124992022</v>
      </c>
      <c r="Q291">
        <v>1.520065827</v>
      </c>
      <c r="R291" s="2">
        <f t="shared" si="10"/>
        <v>7.32928618592777E-5</v>
      </c>
    </row>
    <row r="292" spans="15:18">
      <c r="O292">
        <v>389.5</v>
      </c>
      <c r="P292">
        <f>'nm to eV'!$G$14/O292</f>
        <v>3.1831512303458021</v>
      </c>
      <c r="Q292">
        <v>1.3939966549</v>
      </c>
      <c r="R292" s="2">
        <f t="shared" si="10"/>
        <v>6.7214197204553642E-5</v>
      </c>
    </row>
    <row r="293" spans="15:18">
      <c r="O293">
        <v>390.2</v>
      </c>
      <c r="P293">
        <f>'nm to eV'!$G$14/O293</f>
        <v>3.1774408104041258</v>
      </c>
      <c r="Q293">
        <v>1.2782587497</v>
      </c>
      <c r="R293" s="2">
        <f t="shared" si="10"/>
        <v>6.1633674212041296E-5</v>
      </c>
    </row>
    <row r="294" spans="15:18">
      <c r="O294">
        <v>390.9</v>
      </c>
      <c r="P294">
        <f>'nm to eV'!$G$14/O294</f>
        <v>3.1717508422094909</v>
      </c>
      <c r="Q294">
        <v>1.1720191351</v>
      </c>
      <c r="R294" s="2">
        <f t="shared" si="10"/>
        <v>5.6511129346844028E-5</v>
      </c>
    </row>
    <row r="295" spans="15:18">
      <c r="O295">
        <v>391.6</v>
      </c>
      <c r="P295">
        <f>'nm to eV'!$G$14/O295</f>
        <v>3.1660812160870528</v>
      </c>
      <c r="Q295">
        <v>1.0745105399999999</v>
      </c>
      <c r="R295" s="2">
        <f t="shared" si="10"/>
        <v>5.1809567175118054E-5</v>
      </c>
    </row>
    <row r="296" spans="15:18">
      <c r="O296">
        <v>392.3</v>
      </c>
      <c r="P296">
        <f>'nm to eV'!$G$14/O296</f>
        <v>3.1604318231447612</v>
      </c>
      <c r="Q296">
        <v>0.98502636700000001</v>
      </c>
      <c r="R296" s="2">
        <f t="shared" si="10"/>
        <v>4.7494917760740624E-5</v>
      </c>
    </row>
    <row r="297" spans="15:18">
      <c r="O297">
        <v>393</v>
      </c>
      <c r="P297">
        <f>'nm to eV'!$G$14/O297</f>
        <v>3.1548025552663868</v>
      </c>
      <c r="Q297">
        <v>0.9029160316</v>
      </c>
      <c r="R297" s="2">
        <f t="shared" si="10"/>
        <v>4.3535811935982704E-5</v>
      </c>
    </row>
    <row r="298" spans="15:18">
      <c r="O298">
        <v>393.7</v>
      </c>
      <c r="P298">
        <f>'nm to eV'!$G$14/O298</f>
        <v>3.1491933051046228</v>
      </c>
      <c r="Q298">
        <v>0.82758064389999997</v>
      </c>
      <c r="R298" s="2">
        <f t="shared" si="10"/>
        <v>3.9903373086470152E-5</v>
      </c>
    </row>
    <row r="299" spans="15:18">
      <c r="O299">
        <v>394.4</v>
      </c>
      <c r="P299">
        <f>'nm to eV'!$G$14/O299</f>
        <v>3.1436039660742647</v>
      </c>
      <c r="Q299">
        <v>0.75846901200000005</v>
      </c>
      <c r="R299" s="2">
        <f t="shared" si="10"/>
        <v>3.6571024447521406E-5</v>
      </c>
    </row>
    <row r="300" spans="15:18">
      <c r="O300">
        <v>395.1</v>
      </c>
      <c r="P300">
        <f>'nm to eV'!$G$14/O300</f>
        <v>3.1380344323454565</v>
      </c>
      <c r="Q300">
        <v>0.69507394239999998</v>
      </c>
      <c r="R300" s="2">
        <f t="shared" si="10"/>
        <v>3.351431072090455E-5</v>
      </c>
    </row>
    <row r="301" spans="15:18">
      <c r="O301">
        <v>395.8</v>
      </c>
      <c r="P301">
        <f>'nm to eV'!$G$14/O301</f>
        <v>3.1324845988370131</v>
      </c>
      <c r="Q301">
        <v>0.63692881649999999</v>
      </c>
      <c r="R301" s="2">
        <f t="shared" si="10"/>
        <v>3.0710733004280438E-5</v>
      </c>
    </row>
    <row r="302" spans="15:18">
      <c r="O302">
        <v>396.5</v>
      </c>
      <c r="P302">
        <f>'nm to eV'!$G$14/O302</f>
        <v>3.1269543612098105</v>
      </c>
      <c r="Q302">
        <v>0.58360442580000005</v>
      </c>
      <c r="R302" s="2">
        <f t="shared" si="10"/>
        <v>2.8139596194357764E-5</v>
      </c>
    </row>
    <row r="303" spans="15:18">
      <c r="O303">
        <v>397.2</v>
      </c>
      <c r="P303">
        <f>'nm to eV'!$G$14/O303</f>
        <v>3.1214436158602465</v>
      </c>
      <c r="Q303">
        <v>0.53470604359999996</v>
      </c>
      <c r="R303" s="2">
        <f t="shared" si="10"/>
        <v>2.5781867793345056E-5</v>
      </c>
    </row>
    <row r="304" spans="15:18">
      <c r="O304">
        <v>397.9</v>
      </c>
      <c r="P304">
        <f>'nm to eV'!$G$14/O304</f>
        <v>3.1159522599137723</v>
      </c>
      <c r="Q304">
        <v>0.48987072009999999</v>
      </c>
      <c r="R304" s="2">
        <f t="shared" si="10"/>
        <v>2.3620047487058066E-5</v>
      </c>
    </row>
    <row r="305" spans="15:18">
      <c r="O305">
        <v>398.6</v>
      </c>
      <c r="P305">
        <f>'nm to eV'!$G$14/O305</f>
        <v>3.1104801912184894</v>
      </c>
      <c r="Q305">
        <v>0.4487647823</v>
      </c>
      <c r="R305" s="2">
        <f t="shared" si="10"/>
        <v>2.1638046597848246E-5</v>
      </c>
    </row>
    <row r="306" spans="15:18">
      <c r="O306">
        <v>399.3</v>
      </c>
      <c r="P306">
        <f>'nm to eV'!$G$14/O306</f>
        <v>3.1050273083388178</v>
      </c>
      <c r="Q306">
        <v>0.41108152419999999</v>
      </c>
      <c r="R306" s="2">
        <f t="shared" si="10"/>
        <v>1.9821076713207318E-5</v>
      </c>
    </row>
    <row r="307" spans="15:18">
      <c r="O307">
        <v>400</v>
      </c>
      <c r="P307">
        <f>'nm to eV'!$G$14/O307</f>
        <v>3.0995935105492247</v>
      </c>
      <c r="Q307">
        <v>0.37653907419999999</v>
      </c>
      <c r="R307" s="2">
        <f t="shared" si="10"/>
        <v>1.8155546858406491E-5</v>
      </c>
    </row>
  </sheetData>
  <mergeCells count="4">
    <mergeCell ref="J2:L3"/>
    <mergeCell ref="F5:H5"/>
    <mergeCell ref="C2:E3"/>
    <mergeCell ref="O2:R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8AC9-D34B-485E-A62A-76020BDDE171}">
  <sheetPr>
    <tabColor theme="9" tint="0.39997558519241921"/>
  </sheetPr>
  <dimension ref="A1"/>
  <sheetViews>
    <sheetView showGridLines="0" zoomScale="70" zoomScaleNormal="70" workbookViewId="0">
      <selection activeCell="K50" sqref="K50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201-9DE4-4520-A19A-1C05F363513A}">
  <sheetPr>
    <tabColor theme="9" tint="-0.249977111117893"/>
  </sheetPr>
  <dimension ref="C2:T310"/>
  <sheetViews>
    <sheetView workbookViewId="0">
      <selection activeCell="B1" sqref="B1:J1048576"/>
    </sheetView>
  </sheetViews>
  <sheetFormatPr defaultRowHeight="15"/>
  <cols>
    <col min="3" max="3" width="14.85546875" bestFit="1" customWidth="1"/>
    <col min="4" max="4" width="12.28515625" bestFit="1" customWidth="1"/>
    <col min="5" max="5" width="14" bestFit="1" customWidth="1"/>
    <col min="6" max="6" width="18.28515625" bestFit="1" customWidth="1"/>
    <col min="7" max="7" width="36.7109375" bestFit="1" customWidth="1"/>
  </cols>
  <sheetData>
    <row r="2" spans="3:20" ht="15" customHeight="1">
      <c r="C2" s="109" t="s">
        <v>92</v>
      </c>
      <c r="D2" s="110"/>
      <c r="E2" s="110"/>
      <c r="F2" s="111"/>
      <c r="G2" t="s">
        <v>42</v>
      </c>
      <c r="K2" s="101" t="s">
        <v>49</v>
      </c>
      <c r="L2" s="102"/>
      <c r="M2" s="102"/>
      <c r="O2" s="101" t="s">
        <v>98</v>
      </c>
      <c r="P2" s="102"/>
      <c r="Q2" s="102"/>
      <c r="R2" s="102"/>
    </row>
    <row r="3" spans="3:20" ht="15" customHeight="1" thickBot="1">
      <c r="C3" s="112"/>
      <c r="D3" s="113"/>
      <c r="E3" s="113"/>
      <c r="F3" s="114"/>
      <c r="G3">
        <f>LARGE(D7:D1000,1)</f>
        <v>0.40860378132099101</v>
      </c>
      <c r="K3" s="101"/>
      <c r="L3" s="102"/>
      <c r="M3" s="102"/>
      <c r="O3" s="101"/>
      <c r="P3" s="102"/>
      <c r="Q3" s="102"/>
      <c r="R3" s="102"/>
    </row>
    <row r="4" spans="3:20" ht="29.25" thickBot="1">
      <c r="C4" s="107" t="s">
        <v>43</v>
      </c>
      <c r="D4" s="108"/>
      <c r="E4" s="22">
        <v>10.372999999999999</v>
      </c>
      <c r="F4" s="23" t="s">
        <v>14</v>
      </c>
      <c r="K4" s="37" t="s">
        <v>44</v>
      </c>
      <c r="L4" s="30" t="s">
        <v>6</v>
      </c>
      <c r="M4" s="37" t="s">
        <v>2</v>
      </c>
      <c r="O4" s="30" t="s">
        <v>99</v>
      </c>
      <c r="P4" s="37" t="s">
        <v>100</v>
      </c>
      <c r="Q4" s="30" t="s">
        <v>6</v>
      </c>
      <c r="R4" s="37" t="s">
        <v>2</v>
      </c>
    </row>
    <row r="5" spans="3:20" ht="28.5" customHeight="1">
      <c r="C5" s="21"/>
      <c r="D5" s="21"/>
      <c r="E5" s="21"/>
      <c r="F5" s="21"/>
      <c r="K5">
        <v>2.5863904348961002</v>
      </c>
      <c r="L5">
        <v>-9.0670835896172698E-4</v>
      </c>
      <c r="M5">
        <f>L5/LARGE($L$5:$L$1000,1)</f>
        <v>-1.9444751927039741E-3</v>
      </c>
      <c r="O5">
        <v>186.5</v>
      </c>
      <c r="P5">
        <f>'nm to eV'!$G$14/O5</f>
        <v>6.6479217384433777</v>
      </c>
      <c r="Q5">
        <v>15800.029407674099</v>
      </c>
      <c r="R5" s="2">
        <f t="shared" ref="R5:R68" si="0">Q5/LARGE($Q$5:$Q$310,1)</f>
        <v>1</v>
      </c>
    </row>
    <row r="6" spans="3:20" ht="15.75" thickBot="1">
      <c r="C6" t="s">
        <v>44</v>
      </c>
      <c r="D6" t="s">
        <v>6</v>
      </c>
      <c r="F6" t="s">
        <v>2</v>
      </c>
      <c r="G6" s="100" t="s">
        <v>46</v>
      </c>
      <c r="H6" s="100"/>
      <c r="I6" s="100"/>
      <c r="K6">
        <v>2.6434340908005001</v>
      </c>
      <c r="L6">
        <v>-5.46090292991019E-5</v>
      </c>
      <c r="M6">
        <f t="shared" ref="M6:M69" si="1">L6/LARGE($L$5:$L$1000,1)</f>
        <v>-1.1711141925650906E-4</v>
      </c>
      <c r="O6">
        <v>187.2</v>
      </c>
      <c r="P6">
        <f>'nm to eV'!$G$14/O6</f>
        <v>6.6230630567291131</v>
      </c>
      <c r="Q6">
        <v>15103.6138165341</v>
      </c>
      <c r="R6" s="2">
        <f t="shared" si="0"/>
        <v>0.95592314588973171</v>
      </c>
    </row>
    <row r="7" spans="3:20" ht="15.75" thickBot="1">
      <c r="C7" s="1">
        <v>2.9771231921409198</v>
      </c>
      <c r="D7" s="1">
        <v>1.1417394185305699E-3</v>
      </c>
      <c r="E7" s="1"/>
      <c r="F7" s="1">
        <f>D7/$G$3</f>
        <v>2.7942458457907468E-3</v>
      </c>
      <c r="G7" s="29" t="s">
        <v>14</v>
      </c>
      <c r="H7" s="30" t="s">
        <v>6</v>
      </c>
      <c r="I7" s="29" t="s">
        <v>50</v>
      </c>
      <c r="K7">
        <v>2.70466595967476</v>
      </c>
      <c r="L7">
        <v>-6.8493806821612297E-5</v>
      </c>
      <c r="M7">
        <f t="shared" si="1"/>
        <v>-1.4688792366598794E-4</v>
      </c>
      <c r="O7">
        <v>187.9</v>
      </c>
      <c r="P7">
        <f>'nm to eV'!$G$14/O7</f>
        <v>6.5983895913767423</v>
      </c>
      <c r="Q7">
        <v>14429.510265635399</v>
      </c>
      <c r="R7" s="2">
        <f t="shared" si="0"/>
        <v>0.91325844359675457</v>
      </c>
      <c r="T7" t="e">
        <f>'nm to eV'!$G$14/#REF!</f>
        <v>#REF!</v>
      </c>
    </row>
    <row r="8" spans="3:20">
      <c r="C8" s="1">
        <v>3.0971923228525502</v>
      </c>
      <c r="D8" s="1">
        <v>1.0869133314476099E-3</v>
      </c>
      <c r="E8" s="1"/>
      <c r="F8" s="1">
        <f t="shared" ref="F8:F48" si="2">D8/$G$3</f>
        <v>2.660066747139945E-3</v>
      </c>
      <c r="G8" s="1">
        <v>3.7697665787284</v>
      </c>
      <c r="H8" s="2">
        <v>2.3500082767074998E-6</v>
      </c>
      <c r="I8" s="2">
        <f>H8/$G$3</f>
        <v>5.7513130914013255E-6</v>
      </c>
      <c r="K8">
        <v>2.7658978285490301</v>
      </c>
      <c r="L8">
        <v>-8.2378584344122694E-5</v>
      </c>
      <c r="M8">
        <f t="shared" si="1"/>
        <v>-1.766644280754668E-4</v>
      </c>
      <c r="O8">
        <v>188.6</v>
      </c>
      <c r="P8">
        <f>'nm to eV'!$G$14/O8</f>
        <v>6.5738992800619824</v>
      </c>
      <c r="Q8">
        <v>13780.040285987399</v>
      </c>
      <c r="R8" s="2">
        <f t="shared" si="0"/>
        <v>0.87215282518995896</v>
      </c>
    </row>
    <row r="9" spans="3:20">
      <c r="C9" s="1">
        <v>3.2172614535641699</v>
      </c>
      <c r="D9" s="1">
        <v>1.0320872443646499E-3</v>
      </c>
      <c r="E9" s="1"/>
      <c r="F9" s="1">
        <f t="shared" si="2"/>
        <v>2.5258876484891427E-3</v>
      </c>
      <c r="G9" s="36">
        <f>G8+0.0002</f>
        <v>3.7699665787284</v>
      </c>
      <c r="I9" s="2">
        <f t="shared" ref="I9:I36" si="3">H9/$G$3</f>
        <v>0</v>
      </c>
      <c r="K9">
        <v>2.8271335702434799</v>
      </c>
      <c r="L9">
        <v>-3.4791061068367702E-4</v>
      </c>
      <c r="M9">
        <f t="shared" si="1"/>
        <v>-7.4610931405503459E-4</v>
      </c>
      <c r="O9">
        <v>189.3</v>
      </c>
      <c r="P9">
        <f>'nm to eV'!$G$14/O9</f>
        <v>6.549590090965081</v>
      </c>
      <c r="Q9">
        <v>13155.889734066601</v>
      </c>
      <c r="R9" s="2">
        <f t="shared" si="0"/>
        <v>0.83264969922630427</v>
      </c>
    </row>
    <row r="10" spans="3:20">
      <c r="C10" s="1">
        <v>3.3373305842757901</v>
      </c>
      <c r="D10" s="1">
        <v>9.7726115728180509E-4</v>
      </c>
      <c r="E10" s="1"/>
      <c r="F10" s="1">
        <f t="shared" si="2"/>
        <v>2.3917085498386228E-3</v>
      </c>
      <c r="G10" s="36">
        <f>G11-0.0002</f>
        <v>4.3763765415911999</v>
      </c>
      <c r="I10" s="2">
        <f t="shared" si="3"/>
        <v>0</v>
      </c>
      <c r="K10">
        <v>2.8883615662975699</v>
      </c>
      <c r="L10">
        <v>-1.10148139389143E-4</v>
      </c>
      <c r="M10">
        <f t="shared" si="1"/>
        <v>-2.3621743689442349E-4</v>
      </c>
      <c r="O10">
        <v>190</v>
      </c>
      <c r="P10">
        <f>'nm to eV'!$G$14/O10</f>
        <v>6.5254600222088941</v>
      </c>
      <c r="Q10">
        <v>12556.459662605601</v>
      </c>
      <c r="R10" s="2">
        <f t="shared" si="0"/>
        <v>0.79471115772144751</v>
      </c>
    </row>
    <row r="11" spans="3:20">
      <c r="C11" s="1">
        <v>3.4573997149874098</v>
      </c>
      <c r="D11" s="1">
        <v>1.4571026962969501E-3</v>
      </c>
      <c r="E11" s="1"/>
      <c r="F11" s="1">
        <f t="shared" si="2"/>
        <v>3.5660528925753605E-3</v>
      </c>
      <c r="G11" s="32">
        <v>4.3765765415912004</v>
      </c>
      <c r="H11">
        <v>0.40820824061923999</v>
      </c>
      <c r="I11" s="2">
        <f t="shared" si="3"/>
        <v>0.99903197004082478</v>
      </c>
      <c r="K11">
        <v>2.94959343517184</v>
      </c>
      <c r="L11">
        <v>-1.2403291691165299E-4</v>
      </c>
      <c r="M11">
        <f t="shared" si="1"/>
        <v>-2.6599394130390148E-4</v>
      </c>
      <c r="O11">
        <v>190.7</v>
      </c>
      <c r="P11">
        <f>'nm to eV'!$G$14/O11</f>
        <v>6.5015071013093344</v>
      </c>
      <c r="Q11">
        <v>11980.2275005949</v>
      </c>
      <c r="R11" s="2">
        <f t="shared" si="0"/>
        <v>0.7582408356009821</v>
      </c>
    </row>
    <row r="12" spans="3:20">
      <c r="C12" s="1">
        <v>3.57746884569903</v>
      </c>
      <c r="D12" s="1">
        <v>7.4172874028166601E-3</v>
      </c>
      <c r="E12" s="1"/>
      <c r="F12" s="1">
        <f t="shared" si="2"/>
        <v>1.8152762509531909E-2</v>
      </c>
      <c r="G12" s="36">
        <f>G11+0.0002</f>
        <v>4.3767765415912008</v>
      </c>
      <c r="I12" s="2">
        <f t="shared" si="3"/>
        <v>0</v>
      </c>
      <c r="K12">
        <v>3.0108265949861601</v>
      </c>
      <c r="L12">
        <v>-2.2180011070654899E-4</v>
      </c>
      <c r="M12">
        <f t="shared" si="1"/>
        <v>-4.7565990623682399E-4</v>
      </c>
      <c r="O12">
        <v>191.4</v>
      </c>
      <c r="P12">
        <f>'nm to eV'!$G$14/O12</f>
        <v>6.4777293846378781</v>
      </c>
      <c r="Q12">
        <v>11425.0959603023</v>
      </c>
      <c r="R12" s="2">
        <f t="shared" si="0"/>
        <v>0.72310599338208281</v>
      </c>
    </row>
    <row r="13" spans="3:20">
      <c r="C13" s="1">
        <v>3.69753797641066</v>
      </c>
      <c r="D13" s="1">
        <v>2.2734155566051701E-2</v>
      </c>
      <c r="E13" s="1"/>
      <c r="F13" s="1">
        <f t="shared" si="2"/>
        <v>5.5638632350766722E-2</v>
      </c>
      <c r="G13" s="36">
        <f>G14-0.0002</f>
        <v>4.4400330580384999</v>
      </c>
      <c r="I13" s="2">
        <f t="shared" si="3"/>
        <v>0</v>
      </c>
      <c r="K13">
        <v>3.0720423271096999</v>
      </c>
      <c r="L13">
        <v>8.12845315175336E-4</v>
      </c>
      <c r="M13">
        <f t="shared" si="1"/>
        <v>1.743181845895832E-3</v>
      </c>
      <c r="O13">
        <v>192.1</v>
      </c>
      <c r="P13">
        <f>'nm to eV'!$G$14/O13</f>
        <v>6.4541249568958357</v>
      </c>
      <c r="Q13">
        <v>10888.7114314848</v>
      </c>
      <c r="R13" s="2">
        <f t="shared" si="0"/>
        <v>0.68915766866839734</v>
      </c>
    </row>
    <row r="14" spans="3:20">
      <c r="C14" s="1">
        <v>3.80123404384342</v>
      </c>
      <c r="D14" s="1">
        <v>5.1492024119601701E-2</v>
      </c>
      <c r="E14" s="1"/>
      <c r="F14" s="1">
        <f t="shared" si="2"/>
        <v>0.12601945080667423</v>
      </c>
      <c r="G14" s="1">
        <v>4.4402330580385003</v>
      </c>
      <c r="H14" s="2">
        <v>4.8802586814034E-4</v>
      </c>
      <c r="I14" s="2">
        <f t="shared" si="3"/>
        <v>1.1943743314429989E-3</v>
      </c>
      <c r="K14">
        <v>3.1332516045329299</v>
      </c>
      <c r="L14">
        <v>2.2669028224190299E-3</v>
      </c>
      <c r="M14">
        <f t="shared" si="1"/>
        <v>4.8614709006454511E-3</v>
      </c>
      <c r="O14">
        <v>192.8</v>
      </c>
      <c r="P14">
        <f>'nm to eV'!$G$14/O14</f>
        <v>6.4306919306000507</v>
      </c>
      <c r="Q14">
        <v>10368.738415827</v>
      </c>
      <c r="R14" s="2">
        <f t="shared" si="0"/>
        <v>0.6562480453859717</v>
      </c>
    </row>
    <row r="15" spans="3:20">
      <c r="C15" s="1">
        <v>3.8776416724780902</v>
      </c>
      <c r="D15" s="1">
        <v>8.6255086123337404E-2</v>
      </c>
      <c r="E15" s="1"/>
      <c r="F15" s="1">
        <f t="shared" si="2"/>
        <v>0.21109713141782485</v>
      </c>
      <c r="G15" s="36">
        <f>G14+0.0002</f>
        <v>4.4404330580385007</v>
      </c>
      <c r="I15" s="2">
        <f t="shared" si="3"/>
        <v>0</v>
      </c>
      <c r="K15">
        <v>3.1944415178552901</v>
      </c>
      <c r="L15">
        <v>4.97919657374801E-3</v>
      </c>
      <c r="M15">
        <f t="shared" si="1"/>
        <v>1.0678101863245658E-2</v>
      </c>
      <c r="O15">
        <v>193.5</v>
      </c>
      <c r="P15">
        <f>'nm to eV'!$G$14/O15</f>
        <v>6.407428445579793</v>
      </c>
      <c r="Q15">
        <v>9863.0813923123005</v>
      </c>
      <c r="R15" s="2">
        <f t="shared" si="0"/>
        <v>0.62424449586921571</v>
      </c>
    </row>
    <row r="16" spans="3:20">
      <c r="C16" s="1">
        <v>3.9376762378338999</v>
      </c>
      <c r="D16" s="1">
        <v>0.12274101637873901</v>
      </c>
      <c r="E16" s="1"/>
      <c r="F16" s="1">
        <f t="shared" si="2"/>
        <v>0.30039128855324054</v>
      </c>
      <c r="G16" s="36">
        <f>G17-0.0002</f>
        <v>4.7603857244062997</v>
      </c>
      <c r="I16" s="2">
        <f t="shared" si="3"/>
        <v>0</v>
      </c>
      <c r="K16">
        <v>3.2555998031461999</v>
      </c>
      <c r="L16">
        <v>9.7466095237495002E-3</v>
      </c>
      <c r="M16">
        <f t="shared" si="1"/>
        <v>2.0902024608668222E-2</v>
      </c>
      <c r="O16">
        <v>194.2</v>
      </c>
      <c r="P16">
        <f>'nm to eV'!$G$14/O16</f>
        <v>6.3843326684845003</v>
      </c>
      <c r="Q16">
        <v>9370.0500524072995</v>
      </c>
      <c r="R16" s="2">
        <f t="shared" si="0"/>
        <v>0.59304003876450073</v>
      </c>
    </row>
    <row r="17" spans="3:18">
      <c r="C17" s="1">
        <v>3.98679542767047</v>
      </c>
      <c r="D17" s="1">
        <v>0.15837423484034399</v>
      </c>
      <c r="E17" s="1"/>
      <c r="F17" s="1">
        <f t="shared" si="2"/>
        <v>0.38759855410131006</v>
      </c>
      <c r="G17" s="1">
        <v>4.7605857244063001</v>
      </c>
      <c r="H17">
        <v>2.1710440222655E-2</v>
      </c>
      <c r="I17" s="2">
        <f t="shared" si="3"/>
        <v>5.3133233746556326E-2</v>
      </c>
      <c r="K17">
        <v>3.3167090327148698</v>
      </c>
      <c r="L17">
        <v>1.7701554292100401E-2</v>
      </c>
      <c r="M17">
        <f t="shared" si="1"/>
        <v>3.7961746853978982E-2</v>
      </c>
      <c r="O17">
        <v>194.9</v>
      </c>
      <c r="P17">
        <f>'nm to eV'!$G$14/O17</f>
        <v>6.3614027923021546</v>
      </c>
      <c r="Q17">
        <v>8888.4678515689993</v>
      </c>
      <c r="R17" s="2">
        <f t="shared" si="0"/>
        <v>0.56256020936593043</v>
      </c>
    </row>
    <row r="18" spans="3:18">
      <c r="C18" s="1">
        <v>4.0304569297474302</v>
      </c>
      <c r="D18" s="1">
        <v>0.19474511338270101</v>
      </c>
      <c r="E18" s="1"/>
      <c r="F18" s="1">
        <f t="shared" si="2"/>
        <v>0.47661113843122543</v>
      </c>
      <c r="G18" s="36">
        <f>G17+0.0002</f>
        <v>4.7607857244063005</v>
      </c>
      <c r="I18" s="2">
        <f t="shared" si="3"/>
        <v>0</v>
      </c>
      <c r="K18">
        <v>3.3694371566860699</v>
      </c>
      <c r="L18">
        <v>2.7692541033808998E-2</v>
      </c>
      <c r="M18">
        <f t="shared" si="1"/>
        <v>5.9387848949401176E-2</v>
      </c>
      <c r="O18">
        <v>195.6</v>
      </c>
      <c r="P18">
        <f>'nm to eV'!$G$14/O18</f>
        <v>6.3386370358879853</v>
      </c>
      <c r="Q18">
        <v>8417.7271256634995</v>
      </c>
      <c r="R18" s="2">
        <f t="shared" si="0"/>
        <v>0.53276654798977752</v>
      </c>
    </row>
    <row r="19" spans="3:18">
      <c r="C19" s="1">
        <v>4.0741184318243802</v>
      </c>
      <c r="D19" s="1">
        <v>0.232218743903886</v>
      </c>
      <c r="E19" s="1"/>
      <c r="F19" s="1">
        <f t="shared" si="2"/>
        <v>0.5683225523590042</v>
      </c>
      <c r="G19" s="36">
        <f>G20-0.0002</f>
        <v>5.6137417825076996</v>
      </c>
      <c r="I19" s="2">
        <f t="shared" si="3"/>
        <v>0</v>
      </c>
      <c r="K19">
        <v>3.4082455043154001</v>
      </c>
      <c r="L19">
        <v>3.7910369850165597E-2</v>
      </c>
      <c r="M19">
        <f t="shared" si="1"/>
        <v>8.1300423660251364E-2</v>
      </c>
      <c r="O19">
        <v>196.3</v>
      </c>
      <c r="P19">
        <f>'nm to eV'!$G$14/O19</f>
        <v>6.3160336435032596</v>
      </c>
      <c r="Q19">
        <v>7957.7965336980997</v>
      </c>
      <c r="R19" s="2">
        <f t="shared" si="0"/>
        <v>0.50365707103260104</v>
      </c>
    </row>
    <row r="20" spans="3:18">
      <c r="C20" s="1">
        <v>4.1177799339013301</v>
      </c>
      <c r="D20" s="1">
        <v>0.27116271039683898</v>
      </c>
      <c r="E20" s="1"/>
      <c r="F20" s="1">
        <f t="shared" si="2"/>
        <v>0.66363240575059423</v>
      </c>
      <c r="G20" s="1">
        <v>5.6139417825077</v>
      </c>
      <c r="H20">
        <v>1.5160392125642E-2</v>
      </c>
      <c r="I20" s="2">
        <f t="shared" si="3"/>
        <v>3.7102916856592422E-2</v>
      </c>
      <c r="K20">
        <v>3.44148258496381</v>
      </c>
      <c r="L20">
        <v>4.8437029778689598E-2</v>
      </c>
      <c r="M20">
        <f t="shared" si="1"/>
        <v>0.10387530001463371</v>
      </c>
      <c r="O20">
        <v>197</v>
      </c>
      <c r="P20">
        <f>'nm to eV'!$G$14/O20</f>
        <v>6.2935908843639083</v>
      </c>
      <c r="Q20">
        <v>7509.1882992609999</v>
      </c>
      <c r="R20" s="2">
        <f t="shared" si="0"/>
        <v>0.47526419764850408</v>
      </c>
    </row>
    <row r="21" spans="3:18">
      <c r="C21" s="1">
        <v>4.1614414359782899</v>
      </c>
      <c r="D21" s="1">
        <v>0.30937150890390802</v>
      </c>
      <c r="E21" s="1"/>
      <c r="F21" s="1">
        <f t="shared" si="2"/>
        <v>0.75714303941027872</v>
      </c>
      <c r="G21" s="36">
        <f>G20+0.0002</f>
        <v>5.6141417825077005</v>
      </c>
      <c r="I21" s="2">
        <f t="shared" si="3"/>
        <v>0</v>
      </c>
      <c r="K21">
        <v>3.4719231451939399</v>
      </c>
      <c r="L21">
        <v>5.9825513640527503E-2</v>
      </c>
      <c r="M21">
        <f t="shared" si="1"/>
        <v>0.1282983949745293</v>
      </c>
      <c r="O21">
        <v>197.7</v>
      </c>
      <c r="P21">
        <f>'nm to eV'!$G$14/O21</f>
        <v>6.2713070521987353</v>
      </c>
      <c r="Q21">
        <v>7072.8936772216002</v>
      </c>
      <c r="R21" s="2">
        <f t="shared" si="0"/>
        <v>0.44765066537067866</v>
      </c>
    </row>
    <row r="22" spans="3:18">
      <c r="C22" s="1">
        <v>4.2051029380552398</v>
      </c>
      <c r="D22" s="1">
        <v>0.343536883488611</v>
      </c>
      <c r="E22" s="1"/>
      <c r="F22" s="1">
        <f t="shared" si="2"/>
        <v>0.84075796454447216</v>
      </c>
      <c r="G22" s="36">
        <f>G23-0.0002</f>
        <v>5.6950400584577991</v>
      </c>
      <c r="I22" s="2">
        <f t="shared" si="3"/>
        <v>0</v>
      </c>
      <c r="K22">
        <v>3.4968088871710798</v>
      </c>
      <c r="L22">
        <v>7.0454026827195704E-2</v>
      </c>
      <c r="M22">
        <f t="shared" si="1"/>
        <v>0.15109170003512129</v>
      </c>
      <c r="O22">
        <v>198.4</v>
      </c>
      <c r="P22">
        <f>'nm to eV'!$G$14/O22</f>
        <v>6.2491804648169849</v>
      </c>
      <c r="Q22">
        <v>6650.2953568875</v>
      </c>
      <c r="R22" s="2">
        <f t="shared" si="0"/>
        <v>0.42090398601773749</v>
      </c>
    </row>
    <row r="23" spans="3:18">
      <c r="C23" s="1">
        <v>4.2542221278918104</v>
      </c>
      <c r="D23" s="1">
        <v>0.37578832921514599</v>
      </c>
      <c r="E23" s="1"/>
      <c r="F23" s="1">
        <f t="shared" si="2"/>
        <v>0.91968881932576674</v>
      </c>
      <c r="G23" s="1">
        <v>5.6952400584577996</v>
      </c>
      <c r="H23">
        <v>2.4772012533263001E-3</v>
      </c>
      <c r="I23" s="2">
        <f t="shared" si="3"/>
        <v>6.0625999233723683E-3</v>
      </c>
      <c r="K23">
        <v>3.51891526747489</v>
      </c>
      <c r="L23">
        <v>8.0829426830891102E-2</v>
      </c>
      <c r="M23">
        <f t="shared" si="1"/>
        <v>0.17334219295510331</v>
      </c>
      <c r="O23">
        <v>199.1</v>
      </c>
      <c r="P23">
        <f>'nm to eV'!$G$14/O23</f>
        <v>6.2272094636850328</v>
      </c>
      <c r="Q23">
        <v>6243.0652424645996</v>
      </c>
      <c r="R23" s="2">
        <f t="shared" si="0"/>
        <v>0.39512997611462247</v>
      </c>
    </row>
    <row r="24" spans="3:18">
      <c r="C24" s="1">
        <v>4.3415451320457201</v>
      </c>
      <c r="D24" s="1">
        <v>0.40860378132099101</v>
      </c>
      <c r="E24" s="1"/>
      <c r="F24" s="1">
        <f t="shared" si="2"/>
        <v>1</v>
      </c>
      <c r="G24" s="36">
        <f>G23+0.0002</f>
        <v>5.6954400584578</v>
      </c>
      <c r="I24" s="2">
        <f t="shared" si="3"/>
        <v>0</v>
      </c>
      <c r="K24">
        <v>3.5382448895011498</v>
      </c>
      <c r="L24">
        <v>9.0782550778797697E-2</v>
      </c>
      <c r="M24">
        <f t="shared" si="1"/>
        <v>0.19468709665575304</v>
      </c>
      <c r="O24">
        <v>199.8</v>
      </c>
      <c r="P24">
        <f>'nm to eV'!$G$14/O24</f>
        <v>6.2053924135119614</v>
      </c>
      <c r="Q24">
        <v>5853.0553540395003</v>
      </c>
      <c r="R24" s="2">
        <f t="shared" si="0"/>
        <v>0.37044585190434282</v>
      </c>
    </row>
    <row r="25" spans="3:18">
      <c r="C25" s="1">
        <v>4.4506988872380999</v>
      </c>
      <c r="D25" s="1">
        <v>0.40154385277035798</v>
      </c>
      <c r="E25" s="1"/>
      <c r="F25" s="1">
        <f t="shared" si="2"/>
        <v>0.98272182276970443</v>
      </c>
      <c r="G25" s="36">
        <f>G26-0.0002</f>
        <v>6.0677993285891993</v>
      </c>
      <c r="I25" s="2">
        <f t="shared" si="3"/>
        <v>0</v>
      </c>
      <c r="K25">
        <v>3.5575597195059001</v>
      </c>
      <c r="L25">
        <v>0.101696827413158</v>
      </c>
      <c r="M25">
        <f t="shared" si="1"/>
        <v>0.21809323375823236</v>
      </c>
      <c r="O25">
        <v>200.5</v>
      </c>
      <c r="P25">
        <f>'nm to eV'!$G$14/O25</f>
        <v>6.1837277018438401</v>
      </c>
      <c r="Q25">
        <v>5482.1885964329003</v>
      </c>
      <c r="R25" s="2">
        <f t="shared" si="0"/>
        <v>0.34697331599713305</v>
      </c>
    </row>
    <row r="26" spans="3:18">
      <c r="C26" s="1">
        <v>4.5271065158727701</v>
      </c>
      <c r="D26" s="1">
        <v>0.36478323828068099</v>
      </c>
      <c r="E26" s="1"/>
      <c r="F26" s="1">
        <f t="shared" si="2"/>
        <v>0.89275541479660103</v>
      </c>
      <c r="G26" s="32">
        <v>6.0679993285891998</v>
      </c>
      <c r="H26">
        <v>0.29873529543857003</v>
      </c>
      <c r="I26" s="2">
        <f t="shared" si="3"/>
        <v>0.7311124103472002</v>
      </c>
      <c r="K26">
        <v>3.57687454951065</v>
      </c>
      <c r="L26">
        <v>0.11261110404751901</v>
      </c>
      <c r="M26">
        <f t="shared" si="1"/>
        <v>0.24149937086071321</v>
      </c>
      <c r="O26">
        <v>201.2</v>
      </c>
      <c r="P26">
        <f>'nm to eV'!$G$14/O26</f>
        <v>6.1622137386664511</v>
      </c>
      <c r="Q26">
        <v>5132.3549701466</v>
      </c>
      <c r="R26" s="2">
        <f t="shared" si="0"/>
        <v>0.32483198845527511</v>
      </c>
    </row>
    <row r="27" spans="3:18">
      <c r="C27" s="1">
        <v>4.5762257057093398</v>
      </c>
      <c r="D27" s="1">
        <v>0.33013439729170202</v>
      </c>
      <c r="E27" s="1"/>
      <c r="F27" s="1">
        <f t="shared" si="2"/>
        <v>0.80795727397430761</v>
      </c>
      <c r="G27" s="36">
        <f>G26+0.0002</f>
        <v>6.0681993285892002</v>
      </c>
      <c r="I27" s="2">
        <f t="shared" si="3"/>
        <v>0</v>
      </c>
      <c r="K27">
        <v>3.5934155796421501</v>
      </c>
      <c r="L27">
        <v>0.1229108740888</v>
      </c>
      <c r="M27">
        <f t="shared" si="1"/>
        <v>0.26358767206349487</v>
      </c>
      <c r="O27">
        <v>201.9</v>
      </c>
      <c r="P27">
        <f>'nm to eV'!$G$14/O27</f>
        <v>6.1408489560162947</v>
      </c>
      <c r="Q27">
        <v>4805.3175544942997</v>
      </c>
      <c r="R27" s="2">
        <f t="shared" si="0"/>
        <v>0.30413345636941341</v>
      </c>
    </row>
    <row r="28" spans="3:18">
      <c r="C28" s="1">
        <v>4.6198872077862996</v>
      </c>
      <c r="D28" s="1">
        <v>0.29482639721029302</v>
      </c>
      <c r="E28" s="1"/>
      <c r="F28" s="1">
        <f t="shared" si="2"/>
        <v>0.72154593444323334</v>
      </c>
      <c r="G28" s="36">
        <f>G29-0.0002</f>
        <v>6.4865975294915996</v>
      </c>
      <c r="I28" s="2">
        <f t="shared" si="3"/>
        <v>0</v>
      </c>
      <c r="K28">
        <v>3.6099613432205402</v>
      </c>
      <c r="L28">
        <v>0.132903075270416</v>
      </c>
      <c r="M28">
        <f t="shared" si="1"/>
        <v>0.28501637857769146</v>
      </c>
      <c r="O28">
        <v>202.6</v>
      </c>
      <c r="P28">
        <f>'nm to eV'!$G$14/O28</f>
        <v>6.1196318075996539</v>
      </c>
      <c r="Q28">
        <v>4502.6313653159004</v>
      </c>
      <c r="R28" s="2">
        <f t="shared" si="0"/>
        <v>0.28497613828041141</v>
      </c>
    </row>
    <row r="29" spans="3:18">
      <c r="C29" s="1">
        <v>4.6635487098632504</v>
      </c>
      <c r="D29" s="1">
        <v>0.258783229143</v>
      </c>
      <c r="E29" s="1"/>
      <c r="F29" s="1">
        <f t="shared" si="2"/>
        <v>0.63333537518025329</v>
      </c>
      <c r="G29" s="1">
        <v>6.4867975294916</v>
      </c>
      <c r="H29">
        <v>1.7724015532623999E-3</v>
      </c>
      <c r="I29" s="2">
        <f t="shared" si="3"/>
        <v>4.3377022785553625E-3</v>
      </c>
      <c r="K29">
        <v>3.6264881730113898</v>
      </c>
      <c r="L29">
        <v>0.14412555189069301</v>
      </c>
      <c r="M29">
        <f t="shared" si="1"/>
        <v>0.30908346384623048</v>
      </c>
      <c r="O29">
        <v>203.3</v>
      </c>
      <c r="P29">
        <f>'nm to eV'!$G$14/O29</f>
        <v>6.0985607684195271</v>
      </c>
      <c r="Q29">
        <v>4225.5770453147998</v>
      </c>
      <c r="R29" s="2">
        <f t="shared" si="0"/>
        <v>0.26744108737306721</v>
      </c>
    </row>
    <row r="30" spans="3:18">
      <c r="C30" s="1">
        <v>4.7072102119402004</v>
      </c>
      <c r="D30" s="1">
        <v>0.22090214111099499</v>
      </c>
      <c r="E30" s="1"/>
      <c r="F30" s="1">
        <f t="shared" si="2"/>
        <v>0.54062676658750408</v>
      </c>
      <c r="G30" s="36">
        <f>G29+0.0002</f>
        <v>6.4869975294916005</v>
      </c>
      <c r="I30" s="2">
        <f t="shared" si="3"/>
        <v>0</v>
      </c>
      <c r="K30">
        <v>3.64301736952569</v>
      </c>
      <c r="L30">
        <v>0.15519424408113699</v>
      </c>
      <c r="M30">
        <f t="shared" si="1"/>
        <v>0.33282075177047582</v>
      </c>
      <c r="O30">
        <v>204</v>
      </c>
      <c r="P30">
        <f>'nm to eV'!$G$14/O30</f>
        <v>6.077634334410245</v>
      </c>
      <c r="Q30">
        <v>3975.1103304738999</v>
      </c>
      <c r="R30" s="2">
        <f t="shared" si="0"/>
        <v>0.25158879315396604</v>
      </c>
    </row>
    <row r="31" spans="3:18">
      <c r="C31" s="1">
        <v>4.7508717140171601</v>
      </c>
      <c r="D31" s="1">
        <v>0.185961725022529</v>
      </c>
      <c r="E31" s="1"/>
      <c r="F31" s="1">
        <f t="shared" si="2"/>
        <v>0.45511503692238514</v>
      </c>
      <c r="G31" s="36">
        <f>G32-0.0002</f>
        <v>6.5207081052340996</v>
      </c>
      <c r="I31" s="2">
        <f t="shared" si="3"/>
        <v>0</v>
      </c>
      <c r="K31">
        <v>3.6595465660399902</v>
      </c>
      <c r="L31">
        <v>0.16626293627158101</v>
      </c>
      <c r="M31">
        <f t="shared" si="1"/>
        <v>0.35655803969472127</v>
      </c>
      <c r="O31">
        <v>204.7</v>
      </c>
      <c r="P31">
        <f>'nm to eV'!$G$14/O31</f>
        <v>6.0568510220795799</v>
      </c>
      <c r="Q31">
        <v>3751.8273788566999</v>
      </c>
      <c r="R31" s="2">
        <f t="shared" si="0"/>
        <v>0.23745698707588681</v>
      </c>
    </row>
    <row r="32" spans="3:18">
      <c r="C32" s="1">
        <v>4.7999909038537298</v>
      </c>
      <c r="D32" s="1">
        <v>0.14940144727024901</v>
      </c>
      <c r="E32" s="1"/>
      <c r="F32" s="1">
        <f t="shared" si="2"/>
        <v>0.36563892479713056</v>
      </c>
      <c r="G32" s="1">
        <v>6.5209081052341</v>
      </c>
      <c r="H32">
        <v>1.1710225283361001E-2</v>
      </c>
      <c r="I32" s="2">
        <f t="shared" si="3"/>
        <v>2.8659121179697749E-2</v>
      </c>
      <c r="K32">
        <v>3.6760710291073999</v>
      </c>
      <c r="L32">
        <v>0.17763919732169101</v>
      </c>
      <c r="M32">
        <f t="shared" si="1"/>
        <v>0.3809549223075539</v>
      </c>
      <c r="O32">
        <v>205.4</v>
      </c>
      <c r="P32">
        <f>'nm to eV'!$G$14/O32</f>
        <v>6.036209368158179</v>
      </c>
      <c r="Q32">
        <v>3555.9453597926999</v>
      </c>
      <c r="R32" s="2">
        <f t="shared" si="0"/>
        <v>0.22505941400751897</v>
      </c>
    </row>
    <row r="33" spans="3:18">
      <c r="C33" s="1">
        <v>4.8545677814499202</v>
      </c>
      <c r="D33" s="1">
        <v>0.11408846299910599</v>
      </c>
      <c r="E33" s="1"/>
      <c r="F33" s="1">
        <f t="shared" si="2"/>
        <v>0.27921538716618083</v>
      </c>
      <c r="G33" s="36">
        <f>G32+0.0002</f>
        <v>6.5211081052341004</v>
      </c>
      <c r="I33" s="2">
        <f t="shared" si="3"/>
        <v>0</v>
      </c>
      <c r="K33">
        <v>3.6925907587279299</v>
      </c>
      <c r="L33">
        <v>0.18932302723146599</v>
      </c>
      <c r="M33">
        <f t="shared" si="1"/>
        <v>0.40601139960897153</v>
      </c>
      <c r="O33">
        <v>206.1</v>
      </c>
      <c r="P33">
        <f>'nm to eV'!$G$14/O33</f>
        <v>6.0157079292561377</v>
      </c>
      <c r="Q33">
        <v>3387.2971803152</v>
      </c>
      <c r="R33" s="2">
        <f t="shared" si="0"/>
        <v>0.21438549846432464</v>
      </c>
    </row>
    <row r="34" spans="3:18">
      <c r="C34" s="1">
        <v>4.92006003456535</v>
      </c>
      <c r="D34" s="1">
        <v>7.9652696121289696E-2</v>
      </c>
      <c r="E34" s="1"/>
      <c r="F34" s="1">
        <f t="shared" si="2"/>
        <v>0.19493871511364239</v>
      </c>
      <c r="G34" s="36">
        <f>G35-0.0002</f>
        <v>6.6094106373222994</v>
      </c>
      <c r="I34" s="2">
        <f t="shared" si="3"/>
        <v>0</v>
      </c>
      <c r="K34">
        <v>3.7091175885187901</v>
      </c>
      <c r="L34">
        <v>0.200545503851743</v>
      </c>
      <c r="M34">
        <f t="shared" si="1"/>
        <v>0.43007848487751055</v>
      </c>
      <c r="O34">
        <v>206.8</v>
      </c>
      <c r="P34">
        <f>'nm to eV'!$G$14/O34</f>
        <v>5.9953452815265464</v>
      </c>
      <c r="Q34">
        <v>3245.3388603655999</v>
      </c>
      <c r="R34" s="2">
        <f t="shared" si="0"/>
        <v>0.20540081139275182</v>
      </c>
    </row>
    <row r="35" spans="3:18">
      <c r="C35" s="1">
        <v>5.0182984142385001</v>
      </c>
      <c r="D35" s="1">
        <v>4.4988109623829702E-2</v>
      </c>
      <c r="E35" s="1"/>
      <c r="F35" s="1">
        <f t="shared" si="2"/>
        <v>0.11010203938491685</v>
      </c>
      <c r="G35" s="1">
        <v>6.6096106373222998</v>
      </c>
      <c r="H35">
        <v>5.2771803668168003E-3</v>
      </c>
      <c r="I35" s="2">
        <f t="shared" si="3"/>
        <v>1.2915153035921497E-2</v>
      </c>
      <c r="K35">
        <v>3.7256373181393201</v>
      </c>
      <c r="L35">
        <v>0.21222933376151801</v>
      </c>
      <c r="M35">
        <f t="shared" si="1"/>
        <v>0.45513496217892829</v>
      </c>
      <c r="O35">
        <v>207.5</v>
      </c>
      <c r="P35">
        <f>'nm to eV'!$G$14/O35</f>
        <v>5.9751200203358552</v>
      </c>
      <c r="Q35">
        <v>3129.1678407468999</v>
      </c>
      <c r="R35" s="2">
        <f t="shared" si="0"/>
        <v>0.19804822889931192</v>
      </c>
    </row>
    <row r="36" spans="3:18">
      <c r="C36" s="1">
        <v>5.1383675449501203</v>
      </c>
      <c r="D36" s="1">
        <v>2.3279244679777E-2</v>
      </c>
      <c r="E36" s="1"/>
      <c r="F36" s="1">
        <f t="shared" si="2"/>
        <v>5.6972660910079263E-2</v>
      </c>
      <c r="G36" s="36">
        <f>G35+0.0002</f>
        <v>6.6098106373223002</v>
      </c>
      <c r="I36" s="2">
        <f t="shared" si="3"/>
        <v>0</v>
      </c>
      <c r="K36">
        <v>3.7421641479301799</v>
      </c>
      <c r="L36">
        <v>0.22345181038179501</v>
      </c>
      <c r="M36">
        <f t="shared" si="1"/>
        <v>0.47920204744746731</v>
      </c>
      <c r="O36">
        <v>208.2</v>
      </c>
      <c r="P36">
        <f>'nm to eV'!$G$14/O36</f>
        <v>5.9550307599408745</v>
      </c>
      <c r="Q36">
        <v>3037.5503965188</v>
      </c>
      <c r="R36" s="2">
        <f t="shared" si="0"/>
        <v>0.1922496672723569</v>
      </c>
    </row>
    <row r="37" spans="3:18">
      <c r="C37" s="1">
        <v>5.2584366756617396</v>
      </c>
      <c r="D37" s="1">
        <v>1.8679743770860999E-2</v>
      </c>
      <c r="E37" s="1"/>
      <c r="F37" s="1">
        <f t="shared" si="2"/>
        <v>4.5716032559636452E-2</v>
      </c>
      <c r="G37" s="36"/>
      <c r="I37" s="2"/>
      <c r="K37">
        <v>3.7587075447851199</v>
      </c>
      <c r="L37">
        <v>0.23359779599324301</v>
      </c>
      <c r="M37">
        <f t="shared" si="1"/>
        <v>0.5009605513059554</v>
      </c>
      <c r="O37">
        <v>208.9</v>
      </c>
      <c r="P37">
        <f>'nm to eV'!$G$14/O37</f>
        <v>5.9350761331722826</v>
      </c>
      <c r="Q37">
        <v>2968.9563106772998</v>
      </c>
      <c r="R37" s="2">
        <f t="shared" si="0"/>
        <v>0.18790827751467812</v>
      </c>
    </row>
    <row r="38" spans="3:18">
      <c r="C38" s="1">
        <v>5.3785058063733597</v>
      </c>
      <c r="D38" s="1">
        <v>2.8649935673115901E-2</v>
      </c>
      <c r="E38" s="1"/>
      <c r="F38" s="1">
        <f t="shared" si="2"/>
        <v>7.0116667986998102E-2</v>
      </c>
      <c r="G38" s="1"/>
      <c r="H38" s="2"/>
      <c r="I38" s="2"/>
      <c r="K38">
        <v>3.7752367412994201</v>
      </c>
      <c r="L38">
        <v>0.244666488183688</v>
      </c>
      <c r="M38">
        <f t="shared" si="1"/>
        <v>0.52469783923020286</v>
      </c>
      <c r="O38">
        <v>209.6</v>
      </c>
      <c r="P38">
        <f>'nm to eV'!$G$14/O38</f>
        <v>5.9152547911244753</v>
      </c>
      <c r="Q38">
        <v>2921.5990163956999</v>
      </c>
      <c r="R38" s="2">
        <f t="shared" si="0"/>
        <v>0.18491098598694219</v>
      </c>
    </row>
    <row r="39" spans="3:18">
      <c r="C39" s="1">
        <v>5.4931172493253602</v>
      </c>
      <c r="D39" s="1">
        <v>5.3219045862714198E-2</v>
      </c>
      <c r="E39" s="1"/>
      <c r="F39" s="1">
        <f t="shared" si="2"/>
        <v>0.13024609241417268</v>
      </c>
      <c r="G39" s="36"/>
      <c r="I39" s="2"/>
      <c r="K39">
        <v>3.7917896050481299</v>
      </c>
      <c r="L39">
        <v>0.25419733607580602</v>
      </c>
      <c r="M39">
        <f t="shared" si="1"/>
        <v>0.54513715371152083</v>
      </c>
      <c r="O39">
        <v>210.3</v>
      </c>
      <c r="P39">
        <f>'nm to eV'!$G$14/O39</f>
        <v>5.8955654028515925</v>
      </c>
      <c r="Q39">
        <v>2893.4795206784001</v>
      </c>
      <c r="R39" s="2">
        <f t="shared" si="0"/>
        <v>0.18313127438060542</v>
      </c>
    </row>
    <row r="40" spans="3:18">
      <c r="C40" s="1">
        <v>5.5858979412388896</v>
      </c>
      <c r="D40" s="1">
        <v>8.5650100426478498E-2</v>
      </c>
      <c r="E40" s="1"/>
      <c r="F40" s="1">
        <f t="shared" si="2"/>
        <v>0.20961651443747525</v>
      </c>
      <c r="G40" s="36"/>
      <c r="I40" s="2"/>
      <c r="K40">
        <v>3.8111050267337401</v>
      </c>
      <c r="L40">
        <v>0.26507316660270802</v>
      </c>
      <c r="M40">
        <f t="shared" si="1"/>
        <v>0.56846084147792664</v>
      </c>
      <c r="O40">
        <v>211</v>
      </c>
      <c r="P40">
        <f>'nm to eV'!$G$14/O40</f>
        <v>5.8760066550696202</v>
      </c>
      <c r="Q40">
        <v>2882.4325606804</v>
      </c>
      <c r="R40" s="2">
        <f t="shared" si="0"/>
        <v>0.18243210099852081</v>
      </c>
    </row>
    <row r="41" spans="3:18">
      <c r="C41" s="1">
        <v>5.6568478821139401</v>
      </c>
      <c r="D41" s="1">
        <v>0.119015334551967</v>
      </c>
      <c r="E41" s="1"/>
      <c r="F41" s="1">
        <f t="shared" si="2"/>
        <v>0.29127320889492925</v>
      </c>
      <c r="G41" s="32"/>
      <c r="I41" s="2"/>
      <c r="K41">
        <v>3.8332025318246399</v>
      </c>
      <c r="L41">
        <v>0.276025258218276</v>
      </c>
      <c r="M41">
        <f t="shared" si="1"/>
        <v>0.59194807443900721</v>
      </c>
      <c r="O41">
        <v>211.7</v>
      </c>
      <c r="P41">
        <f>'nm to eV'!$G$14/O41</f>
        <v>5.8565772518643833</v>
      </c>
      <c r="Q41">
        <v>2886.1736020650001</v>
      </c>
      <c r="R41" s="2">
        <f t="shared" si="0"/>
        <v>0.18266887532900294</v>
      </c>
    </row>
    <row r="42" spans="3:18">
      <c r="C42" s="1">
        <v>5.7168824474697502</v>
      </c>
      <c r="D42" s="1">
        <v>0.15280564885912501</v>
      </c>
      <c r="E42" s="1"/>
      <c r="F42" s="1">
        <f t="shared" si="2"/>
        <v>0.37397022701335192</v>
      </c>
      <c r="G42" s="36"/>
      <c r="I42" s="2"/>
      <c r="K42">
        <v>3.8580815286399699</v>
      </c>
      <c r="L42">
        <v>0.28709205702996698</v>
      </c>
      <c r="M42">
        <f t="shared" si="1"/>
        <v>0.61568130193083326</v>
      </c>
      <c r="O42">
        <v>212.4</v>
      </c>
      <c r="P42">
        <f>'nm to eV'!$G$14/O42</f>
        <v>5.8372759144053195</v>
      </c>
      <c r="Q42">
        <v>2902.3454557588002</v>
      </c>
      <c r="R42" s="2">
        <f t="shared" si="0"/>
        <v>0.18369240846786819</v>
      </c>
    </row>
    <row r="43" spans="3:18">
      <c r="C43" s="1">
        <v>5.7714593250659396</v>
      </c>
      <c r="D43" s="1">
        <v>0.18601032087244301</v>
      </c>
      <c r="E43" s="1"/>
      <c r="F43" s="1">
        <f t="shared" si="2"/>
        <v>0.45523396839618818</v>
      </c>
      <c r="G43" s="36"/>
      <c r="I43" s="2"/>
      <c r="K43">
        <v>3.8913133686864798</v>
      </c>
      <c r="L43">
        <v>0.29795923962454901</v>
      </c>
      <c r="M43">
        <f t="shared" si="1"/>
        <v>0.63898644383329262</v>
      </c>
      <c r="O43">
        <v>213.1</v>
      </c>
      <c r="P43">
        <f>'nm to eV'!$G$14/O43</f>
        <v>5.8181013806648991</v>
      </c>
      <c r="Q43">
        <v>2928.5634574682999</v>
      </c>
      <c r="R43" s="2">
        <f t="shared" si="0"/>
        <v>0.18535177257618851</v>
      </c>
    </row>
    <row r="44" spans="3:18">
      <c r="C44" s="1">
        <v>5.82603620266213</v>
      </c>
      <c r="D44" s="1">
        <v>0.218920925691407</v>
      </c>
      <c r="E44" s="1"/>
      <c r="F44" s="1">
        <f t="shared" si="2"/>
        <v>0.53577802188626122</v>
      </c>
      <c r="G44" s="1"/>
      <c r="H44" s="2"/>
      <c r="I44" s="2"/>
      <c r="K44">
        <v>3.9427024235870798</v>
      </c>
      <c r="L44">
        <v>0.30453502968680801</v>
      </c>
      <c r="M44">
        <f t="shared" si="1"/>
        <v>0.65308850931235551</v>
      </c>
      <c r="O44">
        <v>213.8</v>
      </c>
      <c r="P44">
        <f>'nm to eV'!$G$14/O44</f>
        <v>5.799052405143545</v>
      </c>
      <c r="Q44">
        <v>2962.4583181036</v>
      </c>
      <c r="R44" s="2">
        <f t="shared" si="0"/>
        <v>0.18749701292737653</v>
      </c>
    </row>
    <row r="45" spans="3:18">
      <c r="C45" s="1">
        <v>5.8860707680179498</v>
      </c>
      <c r="D45" s="1">
        <v>0.25271123999856498</v>
      </c>
      <c r="E45" s="1"/>
      <c r="F45" s="1">
        <f t="shared" si="2"/>
        <v>0.61847504000468378</v>
      </c>
      <c r="G45" s="36"/>
      <c r="I45" s="2"/>
      <c r="K45">
        <v>3.9997810478303202</v>
      </c>
      <c r="L45">
        <v>0.30311496406569299</v>
      </c>
      <c r="M45">
        <f t="shared" si="1"/>
        <v>0.65004311732387554</v>
      </c>
      <c r="O45">
        <v>214.5</v>
      </c>
      <c r="P45">
        <f>'nm to eV'!$G$14/O45</f>
        <v>5.7801277585999529</v>
      </c>
      <c r="Q45">
        <v>3001.7159096478999</v>
      </c>
      <c r="R45" s="2">
        <f t="shared" si="0"/>
        <v>0.18998166599550514</v>
      </c>
    </row>
    <row r="46" spans="3:18">
      <c r="C46" s="1">
        <v>5.96793608441223</v>
      </c>
      <c r="D46" s="1">
        <v>0.28845203388861301</v>
      </c>
      <c r="E46" s="1"/>
      <c r="F46" s="1">
        <f t="shared" si="2"/>
        <v>0.7059455812084392</v>
      </c>
      <c r="G46" s="36"/>
      <c r="I46" s="2"/>
      <c r="K46">
        <v>4.0416848330485697</v>
      </c>
      <c r="L46">
        <v>0.29304799546087301</v>
      </c>
      <c r="M46">
        <f t="shared" si="1"/>
        <v>0.62845406884502675</v>
      </c>
      <c r="O46">
        <v>215.2</v>
      </c>
      <c r="P46">
        <f>'nm to eV'!$G$14/O46</f>
        <v>5.7613262277866637</v>
      </c>
      <c r="Q46">
        <v>3044.1133984366002</v>
      </c>
      <c r="R46" s="2">
        <f t="shared" si="0"/>
        <v>0.19266504636744977</v>
      </c>
    </row>
    <row r="47" spans="3:18">
      <c r="C47" s="1">
        <v>6.0770898396046196</v>
      </c>
      <c r="D47" s="1">
        <v>0.30635811310105698</v>
      </c>
      <c r="E47" s="1"/>
      <c r="F47" s="1">
        <f t="shared" si="2"/>
        <v>0.7497681791162577</v>
      </c>
      <c r="G47" s="1"/>
      <c r="I47" s="2"/>
      <c r="K47">
        <v>4.06687801240074</v>
      </c>
      <c r="L47">
        <v>0.283699911212281</v>
      </c>
      <c r="M47">
        <f t="shared" si="1"/>
        <v>0.60840669888197862</v>
      </c>
      <c r="O47">
        <v>215.9</v>
      </c>
      <c r="P47">
        <f>'nm to eV'!$G$14/O47</f>
        <v>5.7426466151907825</v>
      </c>
      <c r="Q47">
        <v>3087.5512757214001</v>
      </c>
      <c r="R47" s="2">
        <f t="shared" si="0"/>
        <v>0.19541427399000735</v>
      </c>
    </row>
    <row r="48" spans="3:18">
      <c r="C48" s="1">
        <v>6.1862435947970003</v>
      </c>
      <c r="D48" s="1">
        <v>0.28802560876685701</v>
      </c>
      <c r="E48" s="1"/>
      <c r="F48" s="1">
        <f t="shared" si="2"/>
        <v>0.70490196599671162</v>
      </c>
      <c r="G48" s="36"/>
      <c r="I48" s="2"/>
      <c r="K48">
        <v>4.0893003502839598</v>
      </c>
      <c r="L48">
        <v>0.27354508983331799</v>
      </c>
      <c r="M48">
        <f t="shared" si="1"/>
        <v>0.58662924633886493</v>
      </c>
      <c r="O48">
        <v>216.6</v>
      </c>
      <c r="P48">
        <f>'nm to eV'!$G$14/O48</f>
        <v>5.7240877387797324</v>
      </c>
      <c r="Q48">
        <v>3130.0809638752999</v>
      </c>
      <c r="R48" s="2">
        <f t="shared" si="0"/>
        <v>0.19810602139480921</v>
      </c>
    </row>
    <row r="49" spans="3:18">
      <c r="C49" s="1"/>
      <c r="D49" s="1"/>
      <c r="E49" s="1"/>
      <c r="F49" s="1"/>
      <c r="G49" s="36"/>
      <c r="I49" s="2"/>
      <c r="K49">
        <v>4.1117386635504198</v>
      </c>
      <c r="L49">
        <v>0.26235222355298499</v>
      </c>
      <c r="M49">
        <f t="shared" si="1"/>
        <v>0.56262566172177519</v>
      </c>
      <c r="O49">
        <v>217.3</v>
      </c>
      <c r="P49">
        <f>'nm to eV'!$G$14/O49</f>
        <v>5.7056484317519089</v>
      </c>
      <c r="Q49">
        <v>3169.9277959921001</v>
      </c>
      <c r="R49" s="2">
        <f t="shared" si="0"/>
        <v>0.20062796810064551</v>
      </c>
    </row>
    <row r="50" spans="3:18">
      <c r="C50" s="1"/>
      <c r="D50" s="1"/>
      <c r="E50" s="1"/>
      <c r="F50" s="1"/>
      <c r="G50" s="1"/>
      <c r="I50" s="2"/>
      <c r="K50">
        <v>4.1341982773278403</v>
      </c>
      <c r="L50">
        <v>0.24977529740415799</v>
      </c>
      <c r="M50">
        <f t="shared" si="1"/>
        <v>0.53565390100604959</v>
      </c>
      <c r="O50">
        <v>218</v>
      </c>
      <c r="P50">
        <f>'nm to eV'!$G$14/O50</f>
        <v>5.6873275422921559</v>
      </c>
      <c r="Q50">
        <v>3205.5092772859998</v>
      </c>
      <c r="R50" s="2">
        <f t="shared" si="0"/>
        <v>0.20287995639609879</v>
      </c>
    </row>
    <row r="51" spans="3:18">
      <c r="C51" s="1"/>
      <c r="D51" s="1"/>
      <c r="E51" s="1"/>
      <c r="F51" s="1"/>
      <c r="G51" s="36"/>
      <c r="I51" s="2"/>
      <c r="K51">
        <v>4.1538604239976102</v>
      </c>
      <c r="L51">
        <v>0.23812170896057799</v>
      </c>
      <c r="M51">
        <f t="shared" si="1"/>
        <v>0.51066227783355433</v>
      </c>
      <c r="O51">
        <v>218.7</v>
      </c>
      <c r="P51">
        <f>'nm to eV'!$G$14/O51</f>
        <v>5.6691239333319157</v>
      </c>
      <c r="Q51">
        <v>3235.4486387912998</v>
      </c>
      <c r="R51" s="2">
        <f t="shared" si="0"/>
        <v>0.20477484916704253</v>
      </c>
    </row>
    <row r="52" spans="3:18">
      <c r="C52" s="1"/>
      <c r="D52" s="1"/>
      <c r="E52" s="1"/>
      <c r="F52" s="1"/>
      <c r="I52" s="2"/>
      <c r="K52">
        <v>4.1707185950702499</v>
      </c>
      <c r="L52">
        <v>0.22781436540428401</v>
      </c>
      <c r="M52">
        <f t="shared" si="1"/>
        <v>0.48855773490109328</v>
      </c>
      <c r="O52">
        <v>219.4</v>
      </c>
      <c r="P52">
        <f>'nm to eV'!$G$14/O52</f>
        <v>5.6510364823139918</v>
      </c>
      <c r="Q52">
        <v>3258.5837873421001</v>
      </c>
      <c r="R52" s="2">
        <f t="shared" si="0"/>
        <v>0.20623909634999799</v>
      </c>
    </row>
    <row r="53" spans="3:18">
      <c r="C53" s="1"/>
      <c r="D53" s="1"/>
      <c r="E53" s="1"/>
      <c r="F53" s="1"/>
      <c r="G53" s="1"/>
      <c r="I53" s="2"/>
      <c r="K53">
        <v>4.1875862330366598</v>
      </c>
      <c r="L53">
        <v>0.21689188412866001</v>
      </c>
      <c r="M53">
        <f t="shared" si="1"/>
        <v>0.46513400259146198</v>
      </c>
      <c r="O53">
        <v>220.1</v>
      </c>
      <c r="P53">
        <f>'nm to eV'!$G$14/O53</f>
        <v>5.6330640809617902</v>
      </c>
      <c r="Q53">
        <v>3273.9718403617999</v>
      </c>
      <c r="R53" s="2">
        <f t="shared" si="0"/>
        <v>0.20721302194359376</v>
      </c>
    </row>
    <row r="54" spans="3:18">
      <c r="C54" s="1"/>
      <c r="D54" s="1"/>
      <c r="E54" s="1"/>
      <c r="F54" s="1"/>
      <c r="G54" s="1"/>
      <c r="I54" s="2"/>
      <c r="K54">
        <v>4.20445623772651</v>
      </c>
      <c r="L54">
        <v>0.20581561842320301</v>
      </c>
      <c r="M54">
        <f t="shared" si="1"/>
        <v>0.44138047293753713</v>
      </c>
      <c r="O54">
        <v>220.8</v>
      </c>
      <c r="P54">
        <f>'nm to eV'!$G$14/O54</f>
        <v>5.6152056350529431</v>
      </c>
      <c r="Q54">
        <v>3280.8895090947999</v>
      </c>
      <c r="R54" s="2">
        <f t="shared" si="0"/>
        <v>0.20765084826369162</v>
      </c>
    </row>
    <row r="55" spans="3:18">
      <c r="C55" s="1"/>
      <c r="D55" s="1"/>
      <c r="E55" s="1"/>
      <c r="F55" s="1"/>
      <c r="G55" s="1"/>
      <c r="I55" s="2"/>
      <c r="K55">
        <v>4.2213262424163602</v>
      </c>
      <c r="L55">
        <v>0.19473935271774701</v>
      </c>
      <c r="M55">
        <f t="shared" si="1"/>
        <v>0.41762694328361444</v>
      </c>
      <c r="O55">
        <v>221.5</v>
      </c>
      <c r="P55">
        <f>'nm to eV'!$G$14/O55</f>
        <v>5.5974600641972456</v>
      </c>
      <c r="Q55">
        <v>3278.8296589183001</v>
      </c>
      <c r="R55" s="2">
        <f t="shared" si="0"/>
        <v>0.20752047824200678</v>
      </c>
    </row>
    <row r="56" spans="3:18">
      <c r="C56" s="1"/>
      <c r="D56" s="1"/>
      <c r="E56" s="1"/>
      <c r="F56" s="1"/>
      <c r="G56" s="1"/>
      <c r="I56" s="2"/>
      <c r="K56">
        <v>4.2381938803827701</v>
      </c>
      <c r="L56">
        <v>0.183816871442123</v>
      </c>
      <c r="M56">
        <f t="shared" si="1"/>
        <v>0.3942032109739832</v>
      </c>
      <c r="O56">
        <v>222.2</v>
      </c>
      <c r="P56">
        <f>'nm to eV'!$G$14/O56</f>
        <v>5.579826301618767</v>
      </c>
      <c r="Q56">
        <v>3267.4944295939999</v>
      </c>
      <c r="R56" s="2">
        <f t="shared" si="0"/>
        <v>0.20680305999981069</v>
      </c>
    </row>
    <row r="57" spans="3:18">
      <c r="C57" s="1"/>
      <c r="D57" s="1"/>
      <c r="E57" s="1"/>
      <c r="F57" s="1"/>
      <c r="G57" s="1"/>
      <c r="I57" s="2"/>
      <c r="K57">
        <v>4.2550662517960598</v>
      </c>
      <c r="L57">
        <v>0.172586821306834</v>
      </c>
      <c r="M57">
        <f t="shared" si="1"/>
        <v>0.37011988397576689</v>
      </c>
      <c r="O57">
        <v>222.9</v>
      </c>
      <c r="P57">
        <f>'nm to eV'!$G$14/O57</f>
        <v>5.5623032939420813</v>
      </c>
      <c r="Q57">
        <v>3246.7853411366</v>
      </c>
      <c r="R57" s="2">
        <f t="shared" si="0"/>
        <v>0.20549236063824231</v>
      </c>
    </row>
    <row r="58" spans="3:18">
      <c r="C58" s="1"/>
      <c r="D58" s="1"/>
      <c r="E58" s="1"/>
      <c r="F58" s="1"/>
      <c r="G58" s="1"/>
      <c r="I58" s="2"/>
      <c r="K58">
        <v>4.27193625648591</v>
      </c>
      <c r="L58">
        <v>0.161510555601377</v>
      </c>
      <c r="M58">
        <f t="shared" si="1"/>
        <v>0.34636635432184204</v>
      </c>
      <c r="O58">
        <v>223.6</v>
      </c>
      <c r="P58">
        <f>'nm to eV'!$G$14/O58</f>
        <v>5.5448900009825133</v>
      </c>
      <c r="Q58">
        <v>3216.7908419290002</v>
      </c>
      <c r="R58" s="2">
        <f t="shared" si="0"/>
        <v>0.20359397814580016</v>
      </c>
    </row>
    <row r="59" spans="3:18">
      <c r="C59" s="1"/>
      <c r="D59" s="1"/>
      <c r="E59" s="1"/>
      <c r="F59" s="1"/>
      <c r="G59" s="1"/>
      <c r="I59" s="2"/>
      <c r="K59">
        <v>4.2887944275585497</v>
      </c>
      <c r="L59">
        <v>0.151203212045083</v>
      </c>
      <c r="M59">
        <f t="shared" si="1"/>
        <v>0.32426181138938093</v>
      </c>
      <c r="O59">
        <v>224.3</v>
      </c>
      <c r="P59">
        <f>'nm to eV'!$G$14/O59</f>
        <v>5.5275853955403029</v>
      </c>
      <c r="Q59">
        <v>3177.7717745632999</v>
      </c>
      <c r="R59" s="2">
        <f t="shared" si="0"/>
        <v>0.20112442151657334</v>
      </c>
    </row>
    <row r="60" spans="3:18">
      <c r="C60" s="1"/>
      <c r="D60" s="1"/>
      <c r="E60" s="1"/>
      <c r="F60" s="1"/>
      <c r="G60" s="1"/>
      <c r="I60" s="2"/>
      <c r="K60">
        <v>4.3056596988015201</v>
      </c>
      <c r="L60">
        <v>0.14043451519929201</v>
      </c>
      <c r="M60">
        <f t="shared" si="1"/>
        <v>0.3011678764240433</v>
      </c>
      <c r="O60">
        <v>225</v>
      </c>
      <c r="P60">
        <f>'nm to eV'!$G$14/O60</f>
        <v>5.5103884631986215</v>
      </c>
      <c r="Q60">
        <v>3130.1452416980001</v>
      </c>
      <c r="R60" s="2">
        <f t="shared" si="0"/>
        <v>0.19811008960386386</v>
      </c>
    </row>
    <row r="61" spans="3:18">
      <c r="C61" s="1"/>
      <c r="D61" s="1"/>
      <c r="E61" s="1"/>
      <c r="F61" s="1"/>
      <c r="G61" s="1"/>
      <c r="I61" s="2"/>
      <c r="K61">
        <v>4.3225107697038396</v>
      </c>
      <c r="L61">
        <v>0.13058852493249701</v>
      </c>
      <c r="M61">
        <f t="shared" si="1"/>
        <v>0.28005272552446303</v>
      </c>
      <c r="O61">
        <v>225.7</v>
      </c>
      <c r="P61">
        <f>'nm to eV'!$G$14/O61</f>
        <v>5.4932982021253434</v>
      </c>
      <c r="Q61">
        <v>3074.4673493378</v>
      </c>
      <c r="R61" s="2">
        <f t="shared" si="0"/>
        <v>0.19458617892473834</v>
      </c>
    </row>
    <row r="62" spans="3:18">
      <c r="C62" s="1"/>
      <c r="D62" s="1"/>
      <c r="E62" s="1"/>
      <c r="F62" s="1"/>
      <c r="G62" s="1"/>
      <c r="I62" s="2"/>
      <c r="K62">
        <v>4.3393594738827099</v>
      </c>
      <c r="L62">
        <v>0.120896319095534</v>
      </c>
      <c r="M62">
        <f t="shared" si="1"/>
        <v>0.25926737196917421</v>
      </c>
      <c r="O62">
        <v>226.4</v>
      </c>
      <c r="P62">
        <f>'nm to eV'!$G$14/O62</f>
        <v>5.4763136228784886</v>
      </c>
      <c r="Q62">
        <v>3011.4152890639998</v>
      </c>
      <c r="R62" s="2">
        <f t="shared" si="0"/>
        <v>0.19059554962608807</v>
      </c>
    </row>
    <row r="63" spans="3:18">
      <c r="C63" s="1"/>
      <c r="D63" s="1"/>
      <c r="E63" s="1"/>
      <c r="F63" s="1"/>
      <c r="G63" s="1"/>
      <c r="I63" s="2"/>
      <c r="K63">
        <v>4.3590109702969899</v>
      </c>
      <c r="L63">
        <v>0.109934760586201</v>
      </c>
      <c r="M63">
        <f t="shared" si="1"/>
        <v>0.235759836845997</v>
      </c>
      <c r="O63">
        <v>227.1</v>
      </c>
      <c r="P63">
        <f>'nm to eV'!$G$14/O63</f>
        <v>5.4594337482152797</v>
      </c>
      <c r="Q63">
        <v>2941.7691948264001</v>
      </c>
      <c r="R63" s="2">
        <f t="shared" si="0"/>
        <v>0.18618757718245627</v>
      </c>
    </row>
    <row r="64" spans="3:18">
      <c r="C64" s="1"/>
      <c r="D64" s="1"/>
      <c r="E64" s="1"/>
      <c r="F64" s="1"/>
      <c r="G64" s="1"/>
      <c r="I64" s="2"/>
      <c r="K64">
        <v>4.38144928356345</v>
      </c>
      <c r="L64">
        <v>9.8741894305867994E-2</v>
      </c>
      <c r="M64">
        <f t="shared" si="1"/>
        <v>0.21175625222890732</v>
      </c>
      <c r="O64">
        <v>227.8</v>
      </c>
      <c r="P64">
        <f>'nm to eV'!$G$14/O64</f>
        <v>5.4426576129046964</v>
      </c>
      <c r="Q64">
        <v>2866.3941751992002</v>
      </c>
      <c r="R64" s="2">
        <f t="shared" si="0"/>
        <v>0.18141701519916084</v>
      </c>
    </row>
    <row r="65" spans="3:18">
      <c r="C65" s="1"/>
      <c r="D65" s="1"/>
      <c r="E65" s="1"/>
      <c r="F65" s="1"/>
      <c r="G65" s="1"/>
      <c r="I65" s="2"/>
      <c r="K65">
        <v>4.4038769465744201</v>
      </c>
      <c r="L65">
        <v>8.8241057959781696E-2</v>
      </c>
      <c r="M65">
        <f t="shared" si="1"/>
        <v>0.18923675566113504</v>
      </c>
      <c r="O65">
        <v>228.5</v>
      </c>
      <c r="P65">
        <f>'nm to eV'!$G$14/O65</f>
        <v>5.4259842635435005</v>
      </c>
      <c r="Q65">
        <v>2786.2228799344002</v>
      </c>
      <c r="R65" s="2">
        <f t="shared" si="0"/>
        <v>0.17634289203165202</v>
      </c>
    </row>
    <row r="66" spans="3:18">
      <c r="C66" s="1"/>
      <c r="D66" s="1"/>
      <c r="E66" s="1"/>
      <c r="F66" s="1"/>
      <c r="G66" s="1"/>
      <c r="I66" s="2"/>
      <c r="K66">
        <v>4.4290942665056896</v>
      </c>
      <c r="L66">
        <v>7.7324372526896307E-2</v>
      </c>
      <c r="M66">
        <f t="shared" si="1"/>
        <v>0.16582545278629907</v>
      </c>
      <c r="O66">
        <v>229.2</v>
      </c>
      <c r="P66">
        <f>'nm to eV'!$G$14/O66</f>
        <v>5.4094127583756109</v>
      </c>
      <c r="Q66">
        <v>2702.2389118187002</v>
      </c>
      <c r="R66" s="2">
        <f t="shared" si="0"/>
        <v>0.17102746090499163</v>
      </c>
    </row>
    <row r="67" spans="3:18">
      <c r="C67" s="1"/>
      <c r="D67" s="1"/>
      <c r="E67" s="1"/>
      <c r="F67" s="1"/>
      <c r="G67" s="1"/>
      <c r="I67" s="2"/>
      <c r="K67">
        <v>4.4570859779910696</v>
      </c>
      <c r="L67">
        <v>6.69837475796322E-2</v>
      </c>
      <c r="M67">
        <f t="shared" si="1"/>
        <v>0.14364953647508788</v>
      </c>
      <c r="O67">
        <v>229.9</v>
      </c>
      <c r="P67">
        <f>'nm to eV'!$G$14/O67</f>
        <v>5.3929421671147884</v>
      </c>
      <c r="Q67">
        <v>2615.4613429195001</v>
      </c>
      <c r="R67" s="2">
        <f t="shared" si="0"/>
        <v>0.16553521993124687</v>
      </c>
    </row>
    <row r="68" spans="3:18">
      <c r="C68" s="1"/>
      <c r="D68" s="1"/>
      <c r="E68" s="1"/>
      <c r="F68" s="1"/>
      <c r="G68" s="1"/>
      <c r="I68" s="2"/>
      <c r="K68">
        <v>4.4906468602165903</v>
      </c>
      <c r="L68">
        <v>5.6470500586624103E-2</v>
      </c>
      <c r="M68">
        <f t="shared" si="1"/>
        <v>0.1211034247395758</v>
      </c>
      <c r="O68">
        <v>230.6</v>
      </c>
      <c r="P68">
        <f>'nm to eV'!$G$14/O68</f>
        <v>5.3765715707705546</v>
      </c>
      <c r="Q68">
        <v>2526.9305399856999</v>
      </c>
      <c r="R68" s="2">
        <f t="shared" si="0"/>
        <v>0.15993201498462817</v>
      </c>
    </row>
    <row r="69" spans="3:18">
      <c r="C69" s="1"/>
      <c r="D69" s="1"/>
      <c r="E69" s="1"/>
      <c r="F69" s="1"/>
      <c r="G69" s="1"/>
      <c r="I69" s="2"/>
      <c r="K69">
        <v>4.5353446864285702</v>
      </c>
      <c r="L69">
        <v>4.5702815546409703E-2</v>
      </c>
      <c r="M69">
        <f t="shared" si="1"/>
        <v>9.8011659634948164E-2</v>
      </c>
      <c r="O69">
        <v>231.3</v>
      </c>
      <c r="P69">
        <f>'nm to eV'!$G$14/O69</f>
        <v>5.3603000614772585</v>
      </c>
      <c r="Q69">
        <v>2437.6954487121998</v>
      </c>
      <c r="R69" s="2">
        <f t="shared" ref="R69:R132" si="4">Q69/LARGE($Q$5:$Q$310,1)</f>
        <v>0.15428423490960133</v>
      </c>
    </row>
    <row r="70" spans="3:18">
      <c r="C70" s="1"/>
      <c r="D70" s="1"/>
      <c r="E70" s="1"/>
      <c r="F70" s="1"/>
      <c r="G70" s="1"/>
      <c r="I70" s="2"/>
      <c r="K70">
        <v>4.5911399046825103</v>
      </c>
      <c r="L70">
        <v>3.7250689917543198E-2</v>
      </c>
      <c r="M70">
        <f t="shared" ref="M70:M133" si="5">L70/LARGE($L$5:$L$1000,1)</f>
        <v>7.9885711585050312E-2</v>
      </c>
      <c r="O70">
        <v>232</v>
      </c>
      <c r="P70">
        <f>'nm to eV'!$G$14/O70</f>
        <v>5.3441267423262495</v>
      </c>
      <c r="Q70">
        <v>2348.8024323295999</v>
      </c>
      <c r="R70" s="2">
        <f t="shared" si="4"/>
        <v>0.14865810510382865</v>
      </c>
    </row>
    <row r="71" spans="3:18">
      <c r="C71" s="1"/>
      <c r="D71" s="1"/>
      <c r="E71" s="1"/>
      <c r="F71" s="1"/>
      <c r="G71" s="1"/>
      <c r="I71" s="2"/>
      <c r="K71">
        <v>4.6524356750897002</v>
      </c>
      <c r="L71">
        <v>3.3084625534539197E-2</v>
      </c>
      <c r="M71">
        <f t="shared" si="5"/>
        <v>7.09514067847338E-2</v>
      </c>
      <c r="O71">
        <v>232.7</v>
      </c>
      <c r="P71">
        <f>'nm to eV'!$G$14/O71</f>
        <v>5.3280507272010746</v>
      </c>
      <c r="Q71">
        <v>2261.2857079638002</v>
      </c>
      <c r="R71" s="2">
        <f t="shared" si="4"/>
        <v>0.14311908222559955</v>
      </c>
    </row>
    <row r="72" spans="3:18">
      <c r="C72" s="1"/>
      <c r="D72" s="1"/>
      <c r="E72" s="1"/>
      <c r="F72" s="1"/>
      <c r="G72" s="1"/>
      <c r="I72" s="2"/>
      <c r="K72">
        <v>4.7136649620838504</v>
      </c>
      <c r="L72">
        <v>3.3238505589561401E-2</v>
      </c>
      <c r="M72">
        <f t="shared" si="5"/>
        <v>7.128140920137109E-2</v>
      </c>
      <c r="O72">
        <v>233.4</v>
      </c>
      <c r="P72">
        <f>'nm to eV'!$G$14/O72</f>
        <v>5.3120711406156378</v>
      </c>
      <c r="Q72">
        <v>2176.1593756761999</v>
      </c>
      <c r="R72" s="2">
        <f t="shared" si="4"/>
        <v>0.1377313497036427</v>
      </c>
    </row>
    <row r="73" spans="3:18">
      <c r="C73" s="1"/>
      <c r="D73" s="1"/>
      <c r="E73" s="1"/>
      <c r="F73" s="1"/>
      <c r="G73" s="1"/>
      <c r="I73" s="2"/>
      <c r="K73">
        <v>4.7748413205355797</v>
      </c>
      <c r="L73">
        <v>3.6831564711750003E-2</v>
      </c>
      <c r="M73">
        <f t="shared" si="5"/>
        <v>7.8986879499466534E-2</v>
      </c>
      <c r="O73">
        <v>234.1</v>
      </c>
      <c r="P73">
        <f>'nm to eV'!$G$14/O73</f>
        <v>5.2961871175552755</v>
      </c>
      <c r="Q73">
        <v>2094.4109910674001</v>
      </c>
      <c r="R73" s="2">
        <f t="shared" si="4"/>
        <v>0.13255741094064935</v>
      </c>
    </row>
    <row r="74" spans="3:18">
      <c r="C74" s="1"/>
      <c r="D74" s="1"/>
      <c r="E74" s="1"/>
      <c r="F74" s="1"/>
      <c r="G74" s="1"/>
      <c r="I74" s="2"/>
      <c r="K74">
        <v>4.8359892783060197</v>
      </c>
      <c r="L74">
        <v>4.2270036991930403E-2</v>
      </c>
      <c r="M74">
        <f t="shared" si="5"/>
        <v>9.0649917929076271E-2</v>
      </c>
      <c r="O74">
        <v>234.8</v>
      </c>
      <c r="P74">
        <f>'nm to eV'!$G$14/O74</f>
        <v>5.2803978033206551</v>
      </c>
      <c r="Q74">
        <v>2016.9965936531</v>
      </c>
      <c r="R74" s="2">
        <f t="shared" si="4"/>
        <v>0.12765777465410549</v>
      </c>
    </row>
    <row r="75" spans="3:18">
      <c r="C75" s="1"/>
      <c r="D75" s="1"/>
      <c r="E75" s="1"/>
      <c r="F75" s="1"/>
      <c r="G75" s="1"/>
      <c r="I75" s="2"/>
      <c r="K75">
        <v>4.8971243266758702</v>
      </c>
      <c r="L75">
        <v>4.8547333434834299E-2</v>
      </c>
      <c r="M75">
        <f t="shared" si="5"/>
        <v>0.10411185096391967</v>
      </c>
      <c r="O75">
        <v>235.5</v>
      </c>
      <c r="P75">
        <f>'nm to eV'!$G$14/O75</f>
        <v>5.2647023533744797</v>
      </c>
      <c r="Q75">
        <v>1944.8370704914</v>
      </c>
      <c r="R75" s="2">
        <f t="shared" si="4"/>
        <v>0.12309072472654953</v>
      </c>
    </row>
    <row r="76" spans="3:18">
      <c r="C76" s="1"/>
      <c r="D76" s="1"/>
      <c r="E76" s="1"/>
      <c r="F76" s="1"/>
      <c r="G76" s="1"/>
      <c r="I76" s="2"/>
      <c r="K76">
        <v>4.9582658297460203</v>
      </c>
      <c r="L76">
        <v>5.4405217796376401E-2</v>
      </c>
      <c r="M76">
        <f t="shared" si="5"/>
        <v>0.11667433669614616</v>
      </c>
      <c r="O76">
        <v>236.2</v>
      </c>
      <c r="P76">
        <f>'nm to eV'!$G$14/O76</f>
        <v>5.2490999331908972</v>
      </c>
      <c r="Q76">
        <v>1878.815708158</v>
      </c>
      <c r="R76" s="2">
        <f t="shared" si="4"/>
        <v>0.11891216526758211</v>
      </c>
    </row>
    <row r="77" spans="3:18">
      <c r="C77" s="1"/>
      <c r="D77" s="1"/>
      <c r="E77" s="1"/>
      <c r="F77" s="1"/>
      <c r="G77" s="1"/>
      <c r="I77" s="2"/>
      <c r="K77">
        <v>5.0194286333271299</v>
      </c>
      <c r="L77">
        <v>5.8879042289424803E-2</v>
      </c>
      <c r="M77">
        <f t="shared" si="5"/>
        <v>0.12626864632973722</v>
      </c>
      <c r="O77">
        <v>236.9</v>
      </c>
      <c r="P77">
        <f>'nm to eV'!$G$14/O77</f>
        <v>5.2335897181075977</v>
      </c>
      <c r="Q77">
        <v>1819.7767663008001</v>
      </c>
      <c r="R77" s="2">
        <f t="shared" si="4"/>
        <v>0.11517553033267974</v>
      </c>
    </row>
    <row r="78" spans="3:18">
      <c r="C78" s="1"/>
      <c r="D78" s="1"/>
      <c r="E78" s="1"/>
      <c r="F78" s="1"/>
      <c r="G78" s="1"/>
      <c r="I78" s="2"/>
      <c r="K78">
        <v>5.08063613570779</v>
      </c>
      <c r="L78">
        <v>6.0448438119042901E-2</v>
      </c>
      <c r="M78">
        <f t="shared" si="5"/>
        <v>0.1296342833927063</v>
      </c>
      <c r="O78">
        <v>237.6</v>
      </c>
      <c r="P78">
        <f>'nm to eV'!$G$14/O78</f>
        <v>5.2181708931805133</v>
      </c>
      <c r="Q78">
        <v>1768.5248926597999</v>
      </c>
      <c r="R78" s="2">
        <f t="shared" si="4"/>
        <v>0.11193174689920669</v>
      </c>
    </row>
    <row r="79" spans="3:18">
      <c r="C79" s="1"/>
      <c r="D79" s="1"/>
      <c r="E79" s="1"/>
      <c r="F79" s="1"/>
      <c r="G79" s="1"/>
      <c r="I79" s="2"/>
      <c r="K79">
        <v>5.1418723615047597</v>
      </c>
      <c r="L79">
        <v>6.0151450186601202E-2</v>
      </c>
      <c r="M79">
        <f t="shared" si="5"/>
        <v>0.12899737995903046</v>
      </c>
      <c r="O79">
        <v>238.3</v>
      </c>
      <c r="P79">
        <f>'nm to eV'!$G$14/O79</f>
        <v>5.2028426530410821</v>
      </c>
      <c r="Q79">
        <v>1725.8251924249</v>
      </c>
      <c r="R79" s="2">
        <f t="shared" si="4"/>
        <v>0.10922923925614113</v>
      </c>
    </row>
    <row r="80" spans="3:18">
      <c r="C80" s="1"/>
      <c r="D80" s="1"/>
      <c r="E80" s="1"/>
      <c r="F80" s="1"/>
      <c r="G80" s="1"/>
      <c r="I80" s="2"/>
      <c r="K80">
        <v>5.2031565134514102</v>
      </c>
      <c r="L80">
        <v>5.6740327550048597E-2</v>
      </c>
      <c r="M80">
        <f t="shared" si="5"/>
        <v>0.12168208030342477</v>
      </c>
      <c r="O80">
        <v>239</v>
      </c>
      <c r="P80">
        <f>'nm to eV'!$G$14/O80</f>
        <v>5.1876042017560247</v>
      </c>
      <c r="Q80">
        <v>1692.4037637954</v>
      </c>
      <c r="R80" s="2">
        <f t="shared" si="4"/>
        <v>0.10711396290018275</v>
      </c>
    </row>
    <row r="81" spans="3:18">
      <c r="C81" s="1"/>
      <c r="D81" s="1"/>
      <c r="E81" s="1"/>
      <c r="F81" s="1"/>
      <c r="G81" s="1"/>
      <c r="I81" s="2"/>
      <c r="K81">
        <v>5.2644742298395997</v>
      </c>
      <c r="L81">
        <v>5.1148262090414599E-2</v>
      </c>
      <c r="M81">
        <f t="shared" si="5"/>
        <v>0.10968965467421091</v>
      </c>
      <c r="O81">
        <v>239.7</v>
      </c>
      <c r="P81">
        <f>'nm to eV'!$G$14/O81</f>
        <v>5.1724547526895703</v>
      </c>
      <c r="Q81">
        <v>1668.9485161415</v>
      </c>
      <c r="R81" s="2">
        <f t="shared" si="4"/>
        <v>0.10562945631802996</v>
      </c>
    </row>
    <row r="82" spans="3:18">
      <c r="C82" s="1"/>
      <c r="D82" s="1"/>
      <c r="E82" s="1"/>
      <c r="F82" s="1"/>
      <c r="G82" s="1"/>
      <c r="I82" s="2"/>
      <c r="K82">
        <v>5.3258126012687201</v>
      </c>
      <c r="L82">
        <v>4.4214077970423003E-2</v>
      </c>
      <c r="M82">
        <f t="shared" si="5"/>
        <v>9.4818997676623176E-2</v>
      </c>
      <c r="O82">
        <v>240.4</v>
      </c>
      <c r="P82">
        <f>'nm to eV'!$G$14/O82</f>
        <v>5.1573935283680941</v>
      </c>
      <c r="Q82">
        <v>1656.1100967034999</v>
      </c>
      <c r="R82" s="2">
        <f t="shared" si="4"/>
        <v>0.10481689963811869</v>
      </c>
    </row>
    <row r="83" spans="3:18">
      <c r="C83" s="1"/>
      <c r="D83" s="1"/>
      <c r="E83" s="1"/>
      <c r="F83" s="1"/>
      <c r="G83" s="1"/>
      <c r="I83" s="2"/>
      <c r="K83">
        <v>5.3871535545779698</v>
      </c>
      <c r="L83">
        <v>3.71121290178867E-2</v>
      </c>
      <c r="M83">
        <f t="shared" si="5"/>
        <v>7.9588561757988688E-2</v>
      </c>
      <c r="O83">
        <v>241.1</v>
      </c>
      <c r="P83">
        <f>'nm to eV'!$G$14/O83</f>
        <v>5.1424197603471171</v>
      </c>
      <c r="Q83">
        <v>1654.5027656518</v>
      </c>
      <c r="R83" s="2">
        <f t="shared" si="4"/>
        <v>0.10471517001406373</v>
      </c>
    </row>
    <row r="84" spans="3:18">
      <c r="C84" s="1"/>
      <c r="D84" s="1"/>
      <c r="E84" s="1"/>
      <c r="F84" s="1"/>
      <c r="G84" s="1"/>
      <c r="I84" s="2"/>
      <c r="K84">
        <v>5.4484835348967096</v>
      </c>
      <c r="L84">
        <v>3.0723180603665499E-2</v>
      </c>
      <c r="M84">
        <f t="shared" si="5"/>
        <v>6.5887186253803104E-2</v>
      </c>
      <c r="O84">
        <v>241.8</v>
      </c>
      <c r="P84">
        <f>'nm to eV'!$G$14/O84</f>
        <v>5.1275326890806028</v>
      </c>
      <c r="Q84">
        <v>1664.7050768956999</v>
      </c>
      <c r="R84" s="2">
        <f t="shared" si="4"/>
        <v>0.105360884713743</v>
      </c>
    </row>
    <row r="85" spans="3:18">
      <c r="C85" s="1"/>
      <c r="D85" s="1"/>
      <c r="E85" s="1"/>
      <c r="F85" s="1"/>
      <c r="G85" s="1"/>
      <c r="K85">
        <v>5.5097864054742196</v>
      </c>
      <c r="L85">
        <v>2.6095762931163599E-2</v>
      </c>
      <c r="M85">
        <f t="shared" si="5"/>
        <v>5.5963489420608123E-2</v>
      </c>
      <c r="O85">
        <v>242.5</v>
      </c>
      <c r="P85">
        <f>'nm to eV'!$G$14/O85</f>
        <v>5.1127315637925355</v>
      </c>
      <c r="Q85">
        <v>1687.2602425441</v>
      </c>
      <c r="R85" s="2">
        <f t="shared" si="4"/>
        <v>0.10678842418638759</v>
      </c>
    </row>
    <row r="86" spans="3:18">
      <c r="K86">
        <v>5.5710505478499597</v>
      </c>
      <c r="L86">
        <v>2.3984817746832199E-2</v>
      </c>
      <c r="M86">
        <f t="shared" si="5"/>
        <v>5.1436476403114162E-2</v>
      </c>
      <c r="O86">
        <v>243.2</v>
      </c>
      <c r="P86">
        <f>'nm to eV'!$G$14/O86</f>
        <v>5.098015642350699</v>
      </c>
      <c r="Q86">
        <v>1722.6760816558001</v>
      </c>
      <c r="R86" s="2">
        <f t="shared" si="4"/>
        <v>0.10902992881893585</v>
      </c>
    </row>
    <row r="87" spans="3:18">
      <c r="K87">
        <v>5.6322707982636997</v>
      </c>
      <c r="L87">
        <v>2.47258747157609E-2</v>
      </c>
      <c r="M87">
        <f t="shared" si="5"/>
        <v>5.3025705043415125E-2</v>
      </c>
      <c r="O87">
        <v>243.9</v>
      </c>
      <c r="P87">
        <f>'nm to eV'!$G$14/O87</f>
        <v>5.0833841911426401</v>
      </c>
      <c r="Q87">
        <v>1771.424478146</v>
      </c>
      <c r="R87" s="2">
        <f t="shared" si="4"/>
        <v>0.11211526462638204</v>
      </c>
    </row>
    <row r="88" spans="3:18">
      <c r="K88">
        <v>5.6934400565451098</v>
      </c>
      <c r="L88">
        <v>2.8780287127447499E-2</v>
      </c>
      <c r="M88">
        <f t="shared" si="5"/>
        <v>6.1720567374389246E-2</v>
      </c>
      <c r="O88">
        <v>244.6</v>
      </c>
      <c r="P88">
        <f>'nm to eV'!$G$14/O88</f>
        <v>5.0688364849537608</v>
      </c>
      <c r="Q88">
        <v>1833.9402977252</v>
      </c>
      <c r="R88" s="2">
        <f t="shared" si="4"/>
        <v>0.11607195470373316</v>
      </c>
    </row>
    <row r="89" spans="3:18">
      <c r="K89">
        <v>5.75456413192446</v>
      </c>
      <c r="L89">
        <v>3.5770584108666403E-2</v>
      </c>
      <c r="M89">
        <f t="shared" si="5"/>
        <v>7.6711560823681343E-2</v>
      </c>
      <c r="O89">
        <v>245.3</v>
      </c>
      <c r="P89">
        <f>'nm to eV'!$G$14/O89</f>
        <v>5.0543718068474925</v>
      </c>
      <c r="Q89">
        <v>1910.6197388640001</v>
      </c>
      <c r="R89" s="2">
        <f t="shared" si="4"/>
        <v>0.1209250748568866</v>
      </c>
    </row>
    <row r="90" spans="3:18">
      <c r="K90">
        <v>5.8128706015312304</v>
      </c>
      <c r="L90">
        <v>4.4992784488980898E-2</v>
      </c>
      <c r="M90">
        <f t="shared" si="5"/>
        <v>9.6488967400368289E-2</v>
      </c>
      <c r="O90">
        <v>246</v>
      </c>
      <c r="P90">
        <f>'nm to eV'!$G$14/O90</f>
        <v>5.0399894480475202</v>
      </c>
      <c r="Q90">
        <v>2001.8181173749999</v>
      </c>
      <c r="R90" s="2">
        <f t="shared" si="4"/>
        <v>0.1266971133865557</v>
      </c>
    </row>
    <row r="91" spans="3:18">
      <c r="K91">
        <v>5.8628199447521299</v>
      </c>
      <c r="L91">
        <v>5.4692910960393998E-2</v>
      </c>
      <c r="M91">
        <f t="shared" si="5"/>
        <v>0.11729130709794472</v>
      </c>
      <c r="O91">
        <v>246.7</v>
      </c>
      <c r="P91">
        <f>'nm to eV'!$G$14/O91</f>
        <v>5.0256887078220105</v>
      </c>
      <c r="Q91">
        <v>2107.8471076927999</v>
      </c>
      <c r="R91" s="2">
        <f t="shared" si="4"/>
        <v>0.13340779648606321</v>
      </c>
    </row>
    <row r="92" spans="3:18">
      <c r="K92">
        <v>5.9071995593623603</v>
      </c>
      <c r="L92">
        <v>6.4601908664583305E-2</v>
      </c>
      <c r="M92">
        <f t="shared" si="5"/>
        <v>0.138541580165263</v>
      </c>
      <c r="O92">
        <v>247.4</v>
      </c>
      <c r="P92">
        <f>'nm to eV'!$G$14/O92</f>
        <v>5.0114688933698055</v>
      </c>
      <c r="Q92">
        <v>2228.9714858124998</v>
      </c>
      <c r="R92" s="2">
        <f t="shared" si="4"/>
        <v>0.14107388209859184</v>
      </c>
    </row>
    <row r="93" spans="3:18">
      <c r="K93">
        <v>5.9487915963878804</v>
      </c>
      <c r="L93">
        <v>7.4791644849361696E-2</v>
      </c>
      <c r="M93">
        <f t="shared" si="5"/>
        <v>0.16039390901573075</v>
      </c>
      <c r="O93">
        <v>248.1</v>
      </c>
      <c r="P93">
        <f>'nm to eV'!$G$14/O93</f>
        <v>4.9973293197085447</v>
      </c>
      <c r="Q93">
        <v>2365.4054386552002</v>
      </c>
      <c r="R93" s="2">
        <f t="shared" si="4"/>
        <v>0.14970892633315727</v>
      </c>
    </row>
    <row r="94" spans="3:18">
      <c r="K94">
        <v>5.9875990987588299</v>
      </c>
      <c r="L94">
        <v>8.5064396676372805E-2</v>
      </c>
      <c r="M94">
        <f t="shared" si="5"/>
        <v>0.18242426849239979</v>
      </c>
      <c r="O94">
        <v>248.8</v>
      </c>
      <c r="P94">
        <f>'nm to eV'!$G$14/O94</f>
        <v>4.9832693095646698</v>
      </c>
      <c r="Q94">
        <v>2517.3085219960999</v>
      </c>
      <c r="R94" s="2">
        <f t="shared" si="4"/>
        <v>0.15932302763774853</v>
      </c>
    </row>
    <row r="95" spans="3:18">
      <c r="K95">
        <v>6.0236169103991397</v>
      </c>
      <c r="L95">
        <v>9.5755194510609307E-2</v>
      </c>
      <c r="M95">
        <f t="shared" si="5"/>
        <v>0.20535114566676554</v>
      </c>
      <c r="O95">
        <v>249.5</v>
      </c>
      <c r="P95">
        <f>'nm to eV'!$G$14/O95</f>
        <v>4.9692881932652906</v>
      </c>
      <c r="Q95">
        <v>2684.7813637071999</v>
      </c>
      <c r="R95" s="2">
        <f t="shared" si="4"/>
        <v>0.16992255485316993</v>
      </c>
    </row>
    <row r="96" spans="3:18">
      <c r="K96">
        <v>6.0568551744092698</v>
      </c>
      <c r="L96">
        <v>0.10620496222421601</v>
      </c>
      <c r="M96">
        <f t="shared" si="5"/>
        <v>0.22776112334899937</v>
      </c>
      <c r="O96">
        <v>250.2</v>
      </c>
      <c r="P96">
        <f>'nm to eV'!$G$14/O96</f>
        <v>4.955385308631854</v>
      </c>
      <c r="Q96">
        <v>2867.8612207135998</v>
      </c>
      <c r="R96" s="2">
        <f t="shared" si="4"/>
        <v>0.18150986600826674</v>
      </c>
    </row>
    <row r="97" spans="11:18">
      <c r="K97">
        <v>6.0873035448267601</v>
      </c>
      <c r="L97">
        <v>0.117085957467607</v>
      </c>
      <c r="M97">
        <f t="shared" si="5"/>
        <v>0.25109588707273034</v>
      </c>
      <c r="O97">
        <v>250.9</v>
      </c>
      <c r="P97">
        <f>'nm to eV'!$G$14/O97</f>
        <v>4.9415600008756071</v>
      </c>
      <c r="Q97">
        <v>3066.5175065786998</v>
      </c>
      <c r="R97" s="2">
        <f t="shared" si="4"/>
        <v>0.19408302525622437</v>
      </c>
    </row>
    <row r="98" spans="11:18">
      <c r="K98">
        <v>6.1149729085794302</v>
      </c>
      <c r="L98">
        <v>0.12769077186354899</v>
      </c>
      <c r="M98">
        <f t="shared" si="5"/>
        <v>0.27383836905420461</v>
      </c>
      <c r="O98">
        <v>251.6</v>
      </c>
      <c r="P98">
        <f>'nm to eV'!$G$14/O98</f>
        <v>4.9278116224947928</v>
      </c>
      <c r="Q98">
        <v>3280.6474119547001</v>
      </c>
      <c r="R98" s="2">
        <f t="shared" si="4"/>
        <v>0.2076355256884069</v>
      </c>
    </row>
    <row r="99" spans="11:18">
      <c r="K99">
        <v>6.1398614906246998</v>
      </c>
      <c r="L99">
        <v>0.138134743734418</v>
      </c>
      <c r="M99">
        <f t="shared" si="5"/>
        <v>0.29623591730164511</v>
      </c>
      <c r="O99">
        <v>252.3</v>
      </c>
      <c r="P99">
        <f>'nm to eV'!$G$14/O99</f>
        <v>4.9141395331735627</v>
      </c>
      <c r="Q99">
        <v>3510.0717422439998</v>
      </c>
      <c r="R99" s="2">
        <f t="shared" si="4"/>
        <v>0.22215602589569564</v>
      </c>
    </row>
    <row r="100" spans="11:18">
      <c r="K100">
        <v>6.16197319605625</v>
      </c>
      <c r="L100">
        <v>0.14816412877099</v>
      </c>
      <c r="M100">
        <f t="shared" si="5"/>
        <v>0.31774436619696833</v>
      </c>
      <c r="O100">
        <v>253</v>
      </c>
      <c r="P100">
        <f>'nm to eV'!$G$14/O100</f>
        <v>4.9005430996825687</v>
      </c>
      <c r="Q100">
        <v>3754.5310957976999</v>
      </c>
      <c r="R100" s="2">
        <f t="shared" si="4"/>
        <v>0.23762810808276838</v>
      </c>
    </row>
    <row r="101" spans="11:18">
      <c r="K101">
        <v>6.1840689261045698</v>
      </c>
      <c r="L101">
        <v>0.15923155870893199</v>
      </c>
      <c r="M101">
        <f t="shared" si="5"/>
        <v>0.34147894716626753</v>
      </c>
      <c r="O101">
        <v>253.7</v>
      </c>
      <c r="P101">
        <f>'nm to eV'!$G$14/O101</f>
        <v>4.8870216957811978</v>
      </c>
      <c r="Q101">
        <v>4013.6825019427001</v>
      </c>
      <c r="R101" s="2">
        <f t="shared" si="4"/>
        <v>0.25403006528540056</v>
      </c>
    </row>
    <row r="102" spans="11:18">
      <c r="K102">
        <v>6.2061557809399899</v>
      </c>
      <c r="L102">
        <v>0.170875680258747</v>
      </c>
      <c r="M102">
        <f t="shared" si="5"/>
        <v>0.36645026817666615</v>
      </c>
      <c r="O102">
        <v>254.4</v>
      </c>
      <c r="P102">
        <f>'nm to eV'!$G$14/O102</f>
        <v>4.8735747021214229</v>
      </c>
      <c r="Q102">
        <v>4287.0966312810997</v>
      </c>
      <c r="R102" s="2">
        <f t="shared" si="4"/>
        <v>0.27133472480746462</v>
      </c>
    </row>
    <row r="103" spans="11:18">
      <c r="K103">
        <v>6.2254700192638799</v>
      </c>
      <c r="L103">
        <v>0.18182840300056599</v>
      </c>
      <c r="M103">
        <f t="shared" si="5"/>
        <v>0.38993885461521982</v>
      </c>
      <c r="O103">
        <v>255.1</v>
      </c>
      <c r="P103">
        <f>'nm to eV'!$G$14/O103</f>
        <v>4.860201506153234</v>
      </c>
      <c r="Q103">
        <v>4574.2556812866997</v>
      </c>
      <c r="R103" s="2">
        <f t="shared" si="4"/>
        <v>0.28950931439817296</v>
      </c>
    </row>
    <row r="104" spans="11:18">
      <c r="K104">
        <v>6.2420157828422598</v>
      </c>
      <c r="L104">
        <v>0.191820604182182</v>
      </c>
      <c r="M104">
        <f t="shared" si="5"/>
        <v>0.41136756112941641</v>
      </c>
      <c r="O104">
        <v>255.8</v>
      </c>
      <c r="P104">
        <f>'nm to eV'!$G$14/O104</f>
        <v>4.846901502031626</v>
      </c>
      <c r="Q104">
        <v>4874.5520285120001</v>
      </c>
      <c r="R104" s="2">
        <f t="shared" si="4"/>
        <v>0.30851537694888231</v>
      </c>
    </row>
    <row r="105" spans="11:18">
      <c r="K105">
        <v>6.2585520795268899</v>
      </c>
      <c r="L105">
        <v>0.202427943083128</v>
      </c>
      <c r="M105">
        <f t="shared" si="5"/>
        <v>0.43411545702078314</v>
      </c>
      <c r="O105">
        <v>256.5</v>
      </c>
      <c r="P105">
        <f>'nm to eV'!$G$14/O105</f>
        <v>4.8336740905251068</v>
      </c>
      <c r="Q105">
        <v>5187.2877250578003</v>
      </c>
      <c r="R105" s="2">
        <f t="shared" si="4"/>
        <v>0.32830873862413995</v>
      </c>
    </row>
    <row r="106" spans="11:18">
      <c r="K106">
        <v>6.2750789093177399</v>
      </c>
      <c r="L106">
        <v>0.21365041970340501</v>
      </c>
      <c r="M106">
        <f t="shared" si="5"/>
        <v>0.45818254228932215</v>
      </c>
      <c r="O106">
        <v>257.2</v>
      </c>
      <c r="P106">
        <f>'nm to eV'!$G$14/O106</f>
        <v>4.8205186789256995</v>
      </c>
      <c r="Q106">
        <v>5511.6749016839003</v>
      </c>
      <c r="R106" s="2">
        <f t="shared" si="4"/>
        <v>0.34883953437497217</v>
      </c>
    </row>
    <row r="107" spans="11:18">
      <c r="K107">
        <v>6.2916010056617102</v>
      </c>
      <c r="L107">
        <v>0.225180465183347</v>
      </c>
      <c r="M107">
        <f t="shared" si="5"/>
        <v>0.48290922224644622</v>
      </c>
      <c r="O107">
        <v>257.89999999999998</v>
      </c>
      <c r="P107">
        <f>'nm to eV'!$G$14/O107</f>
        <v>4.8074346809604114</v>
      </c>
      <c r="Q107">
        <v>5846.8371234448996</v>
      </c>
      <c r="R107" s="2">
        <f t="shared" si="4"/>
        <v>0.3700522937384586</v>
      </c>
    </row>
    <row r="108" spans="11:18">
      <c r="K108">
        <v>6.3081112683884797</v>
      </c>
      <c r="L108">
        <v>0.23747943281245301</v>
      </c>
      <c r="M108">
        <f t="shared" si="5"/>
        <v>0.50928488892503621</v>
      </c>
      <c r="O108">
        <v>258.60000000000002</v>
      </c>
      <c r="P108">
        <f>'nm to eV'!$G$14/O108</f>
        <v>4.7944215167041371</v>
      </c>
      <c r="Q108">
        <v>6191.8117263981003</v>
      </c>
      <c r="R108" s="2">
        <f t="shared" si="4"/>
        <v>0.39188608873036196</v>
      </c>
    </row>
    <row r="109" spans="11:18">
      <c r="K109">
        <v>6.3246215311152501</v>
      </c>
      <c r="L109">
        <v>0.249778400441558</v>
      </c>
      <c r="M109">
        <f t="shared" si="5"/>
        <v>0.53566055560362402</v>
      </c>
      <c r="O109">
        <v>259.3</v>
      </c>
      <c r="P109">
        <f>'nm to eV'!$G$14/O109</f>
        <v>4.7814786124939834</v>
      </c>
      <c r="Q109">
        <v>6545.5531461440996</v>
      </c>
      <c r="R109" s="2">
        <f t="shared" si="4"/>
        <v>0.41427474451186236</v>
      </c>
    </row>
    <row r="110" spans="11:18">
      <c r="K110">
        <v>6.3383733776711297</v>
      </c>
      <c r="L110">
        <v>0.26046326268367198</v>
      </c>
      <c r="M110">
        <f t="shared" si="5"/>
        <v>0.5585747036446117</v>
      </c>
      <c r="O110">
        <v>260</v>
      </c>
      <c r="P110">
        <f>'nm to eV'!$G$14/O110</f>
        <v>4.7686054008449617</v>
      </c>
      <c r="Q110">
        <v>6906.9372311137004</v>
      </c>
      <c r="R110" s="2">
        <f t="shared" si="4"/>
        <v>0.43714711238189152</v>
      </c>
    </row>
    <row r="111" spans="11:18">
      <c r="K111">
        <v>6.3521133906098202</v>
      </c>
      <c r="L111">
        <v>0.27191704707494901</v>
      </c>
      <c r="M111">
        <f t="shared" si="5"/>
        <v>0.58313783840706324</v>
      </c>
      <c r="O111">
        <v>260.7</v>
      </c>
      <c r="P111">
        <f>'nm to eV'!$G$14/O111</f>
        <v>4.7558013203670502</v>
      </c>
      <c r="Q111">
        <v>7274.7665159757998</v>
      </c>
      <c r="R111" s="2">
        <f t="shared" si="4"/>
        <v>0.46042740353650446</v>
      </c>
    </row>
    <row r="112" spans="11:18">
      <c r="K112">
        <v>6.3686023528256097</v>
      </c>
      <c r="L112">
        <v>0.28560007457254899</v>
      </c>
      <c r="M112">
        <f t="shared" si="5"/>
        <v>0.61248168118428925</v>
      </c>
      <c r="O112">
        <v>261.39999999999998</v>
      </c>
      <c r="P112">
        <f>'nm to eV'!$G$14/O112</f>
        <v>4.7430658156835888</v>
      </c>
      <c r="Q112">
        <v>7647.7764136609003</v>
      </c>
      <c r="R112" s="2">
        <f t="shared" si="4"/>
        <v>0.48403558096837235</v>
      </c>
    </row>
    <row r="113" spans="11:18">
      <c r="K113">
        <v>6.3850889483179598</v>
      </c>
      <c r="L113">
        <v>0.29943688649998101</v>
      </c>
      <c r="M113">
        <f t="shared" si="5"/>
        <v>0.64215532130580677</v>
      </c>
      <c r="O113">
        <v>262.10000000000002</v>
      </c>
      <c r="P113">
        <f>'nm to eV'!$G$14/O113</f>
        <v>4.7303983373509721</v>
      </c>
      <c r="Q113">
        <v>8024.6422686032001</v>
      </c>
      <c r="R113" s="2">
        <f t="shared" si="4"/>
        <v>0.50788780587367888</v>
      </c>
    </row>
    <row r="114" spans="11:18">
      <c r="K114">
        <v>6.4015731770868696</v>
      </c>
      <c r="L114">
        <v>0.31342748285724498</v>
      </c>
      <c r="M114">
        <f t="shared" si="5"/>
        <v>0.67215875877161568</v>
      </c>
      <c r="O114">
        <v>262.8</v>
      </c>
      <c r="P114">
        <f>'nm to eV'!$G$14/O114</f>
        <v>4.7177983417796421</v>
      </c>
      <c r="Q114">
        <v>8403.9871991839991</v>
      </c>
      <c r="R114" s="2">
        <f t="shared" si="4"/>
        <v>0.53189693400837401</v>
      </c>
    </row>
    <row r="115" spans="11:18">
      <c r="K115">
        <v>6.4153072732169498</v>
      </c>
      <c r="L115">
        <v>0.32526572832310402</v>
      </c>
      <c r="M115">
        <f t="shared" si="5"/>
        <v>0.6975463868948002</v>
      </c>
      <c r="O115">
        <v>263.5</v>
      </c>
      <c r="P115">
        <f>'nm to eV'!$G$14/O115</f>
        <v>4.7052652911563184</v>
      </c>
      <c r="Q115">
        <v>8784.3906442685002</v>
      </c>
      <c r="R115" s="2">
        <f t="shared" si="4"/>
        <v>0.55597305660721796</v>
      </c>
    </row>
    <row r="116" spans="11:18">
      <c r="K116">
        <v>6.4290390026235897</v>
      </c>
      <c r="L116">
        <v>0.337257758218795</v>
      </c>
      <c r="M116">
        <f t="shared" si="5"/>
        <v>0.72326381236227599</v>
      </c>
      <c r="O116">
        <v>264.2</v>
      </c>
      <c r="P116">
        <f>'nm to eV'!$G$14/O116</f>
        <v>4.692798653367487</v>
      </c>
      <c r="Q116">
        <v>9164.3975173760991</v>
      </c>
      <c r="R116" s="2">
        <f t="shared" si="4"/>
        <v>0.58002407976056913</v>
      </c>
    </row>
    <row r="117" spans="11:18">
      <c r="K117">
        <v>6.4455255981159398</v>
      </c>
      <c r="L117">
        <v>0.35109457014622703</v>
      </c>
      <c r="M117">
        <f t="shared" si="5"/>
        <v>0.75293745248379351</v>
      </c>
      <c r="O117">
        <v>264.89999999999998</v>
      </c>
      <c r="P117">
        <f>'nm to eV'!$G$14/O117</f>
        <v>4.6803979019240849</v>
      </c>
      <c r="Q117">
        <v>9542.5278625765004</v>
      </c>
      <c r="R117" s="2">
        <f t="shared" si="4"/>
        <v>0.60395633554591233</v>
      </c>
    </row>
    <row r="118" spans="11:18">
      <c r="K118">
        <v>6.46201456033174</v>
      </c>
      <c r="L118">
        <v>0.364777597643826</v>
      </c>
      <c r="M118">
        <f t="shared" si="5"/>
        <v>0.78228129526101742</v>
      </c>
      <c r="O118">
        <v>265.60000000000002</v>
      </c>
      <c r="P118">
        <f>'nm to eV'!$G$14/O118</f>
        <v>4.6680625158873861</v>
      </c>
      <c r="Q118">
        <v>9917.2868987824004</v>
      </c>
      <c r="R118" s="2">
        <f t="shared" si="4"/>
        <v>0.62767521774140234</v>
      </c>
    </row>
    <row r="119" spans="11:18">
      <c r="K119">
        <v>6.4785058892709699</v>
      </c>
      <c r="L119">
        <v>0.37830684071159298</v>
      </c>
      <c r="M119">
        <f t="shared" si="5"/>
        <v>0.81129534069394971</v>
      </c>
      <c r="O119">
        <v>266.3</v>
      </c>
      <c r="P119">
        <f>'nm to eV'!$G$14/O119</f>
        <v>4.6557919797960565</v>
      </c>
      <c r="Q119">
        <v>10287.1753337886</v>
      </c>
      <c r="R119" s="2">
        <f t="shared" si="4"/>
        <v>0.65108583461193448</v>
      </c>
    </row>
    <row r="120" spans="11:18">
      <c r="K120">
        <v>6.4950066851039701</v>
      </c>
      <c r="L120">
        <v>0.391220946060029</v>
      </c>
      <c r="M120">
        <f t="shared" si="5"/>
        <v>0.83899019674970987</v>
      </c>
      <c r="O120">
        <v>267</v>
      </c>
      <c r="P120">
        <f>'nm to eV'!$G$14/O120</f>
        <v>4.6435857835943439</v>
      </c>
      <c r="Q120">
        <v>10650.699826214501</v>
      </c>
      <c r="R120" s="2">
        <f t="shared" si="4"/>
        <v>0.67409367105617146</v>
      </c>
    </row>
    <row r="121" spans="11:18">
      <c r="K121">
        <v>6.5115193145541799</v>
      </c>
      <c r="L121">
        <v>0.40336612925930199</v>
      </c>
      <c r="M121">
        <f t="shared" si="5"/>
        <v>0.86503606608400629</v>
      </c>
      <c r="O121">
        <v>267.7</v>
      </c>
      <c r="P121">
        <f>'nm to eV'!$G$14/O121</f>
        <v>4.6314434225614116</v>
      </c>
      <c r="Q121">
        <v>11006.383472429399</v>
      </c>
      <c r="R121" s="2">
        <f t="shared" si="4"/>
        <v>0.69660525233475712</v>
      </c>
    </row>
    <row r="122" spans="11:18">
      <c r="K122">
        <v>6.52803431072783</v>
      </c>
      <c r="L122">
        <v>0.41535752802874198</v>
      </c>
      <c r="M122">
        <f t="shared" si="5"/>
        <v>0.89075213807400899</v>
      </c>
      <c r="O122">
        <v>268.39999999999998</v>
      </c>
      <c r="P122">
        <f>'nm to eV'!$G$14/O122</f>
        <v>4.6193643972417657</v>
      </c>
      <c r="Q122">
        <v>11352.776196520001</v>
      </c>
      <c r="R122" s="2">
        <f t="shared" si="4"/>
        <v>0.71852880166197286</v>
      </c>
    </row>
    <row r="123" spans="11:18">
      <c r="K123">
        <v>6.5445729741358898</v>
      </c>
      <c r="L123">
        <v>0.425811082499856</v>
      </c>
      <c r="M123">
        <f t="shared" si="5"/>
        <v>0.91317023662108432</v>
      </c>
      <c r="O123">
        <v>269.10000000000002</v>
      </c>
      <c r="P123">
        <f>'nm to eV'!$G$14/O123</f>
        <v>4.607348213376774</v>
      </c>
      <c r="Q123">
        <v>11688.4649243026</v>
      </c>
      <c r="R123" s="2">
        <f t="shared" si="4"/>
        <v>0.73977488412936077</v>
      </c>
    </row>
    <row r="124" spans="11:18">
      <c r="K124">
        <v>6.5611234711611601</v>
      </c>
      <c r="L124">
        <v>0.43549571482180699</v>
      </c>
      <c r="M124">
        <f t="shared" si="5"/>
        <v>0.93393934844669579</v>
      </c>
      <c r="O124">
        <v>269.8</v>
      </c>
      <c r="P124">
        <f>'nm to eV'!$G$14/O124</f>
        <v>4.5953943818372496</v>
      </c>
      <c r="Q124">
        <v>12012.0834271617</v>
      </c>
      <c r="R124" s="2">
        <f t="shared" si="4"/>
        <v>0.76025702973232523</v>
      </c>
    </row>
    <row r="125" spans="11:18">
      <c r="K125">
        <v>6.5832177811754198</v>
      </c>
      <c r="L125">
        <v>0.44665541541764903</v>
      </c>
      <c r="M125">
        <f t="shared" si="5"/>
        <v>0.95787180782257164</v>
      </c>
      <c r="O125">
        <v>270.5</v>
      </c>
      <c r="P125">
        <f>'nm to eV'!$G$14/O125</f>
        <v>4.583502418557079</v>
      </c>
      <c r="Q125">
        <v>12322.3217279572</v>
      </c>
      <c r="R125" s="2">
        <f t="shared" si="4"/>
        <v>0.77989232867960545</v>
      </c>
    </row>
    <row r="126" spans="11:18">
      <c r="K126">
        <v>6.6136528979416296</v>
      </c>
      <c r="L126">
        <v>0.45839760346810099</v>
      </c>
      <c r="M126">
        <f t="shared" si="5"/>
        <v>0.98305343667433864</v>
      </c>
      <c r="O126">
        <v>271.2</v>
      </c>
      <c r="P126">
        <f>'nm to eV'!$G$14/O126</f>
        <v>4.5716718444678834</v>
      </c>
      <c r="Q126">
        <v>12617.9349691927</v>
      </c>
      <c r="R126" s="2">
        <f t="shared" si="4"/>
        <v>0.79860199266870657</v>
      </c>
    </row>
    <row r="127" spans="11:18">
      <c r="K127">
        <v>6.6608466543019498</v>
      </c>
      <c r="L127">
        <v>0.46629978225685897</v>
      </c>
      <c r="M127">
        <f t="shared" si="5"/>
        <v>1</v>
      </c>
      <c r="O127">
        <v>271.89999999999998</v>
      </c>
      <c r="P127">
        <f>'nm to eV'!$G$14/O127</f>
        <v>4.559902185434682</v>
      </c>
      <c r="Q127">
        <v>12897.751652889399</v>
      </c>
      <c r="R127" s="2">
        <f t="shared" si="4"/>
        <v>0.81631187639593517</v>
      </c>
    </row>
    <row r="128" spans="11:18">
      <c r="K128">
        <v>6.7110080667010203</v>
      </c>
      <c r="L128">
        <v>0.46222012479513203</v>
      </c>
      <c r="M128">
        <f t="shared" si="5"/>
        <v>0.99125099857010079</v>
      </c>
      <c r="O128">
        <v>272.60000000000002</v>
      </c>
      <c r="P128">
        <f>'nm to eV'!$G$14/O128</f>
        <v>4.5481929721925525</v>
      </c>
      <c r="Q128">
        <v>13160.681171939101</v>
      </c>
      <c r="R128" s="2">
        <f t="shared" si="4"/>
        <v>0.83295295422342297</v>
      </c>
    </row>
    <row r="129" spans="11:18">
      <c r="K129">
        <v>6.7445705718226199</v>
      </c>
      <c r="L129">
        <v>0.451601425621667</v>
      </c>
      <c r="M129">
        <f t="shared" si="5"/>
        <v>0.96847874008421586</v>
      </c>
      <c r="O129">
        <v>273.3</v>
      </c>
      <c r="P129">
        <f>'nm to eV'!$G$14/O129</f>
        <v>4.5365437402842659</v>
      </c>
      <c r="Q129">
        <v>13405.7205638943</v>
      </c>
      <c r="R129" s="2">
        <f t="shared" si="4"/>
        <v>0.84846174763340121</v>
      </c>
    </row>
    <row r="130" spans="11:18">
      <c r="K130">
        <v>6.7698081272393198</v>
      </c>
      <c r="L130">
        <v>0.43936988331371202</v>
      </c>
      <c r="M130">
        <f t="shared" si="5"/>
        <v>0.9422476699156751</v>
      </c>
      <c r="O130">
        <v>274</v>
      </c>
      <c r="P130">
        <f>'nm to eV'!$G$14/O130</f>
        <v>4.5249540299988684</v>
      </c>
      <c r="Q130">
        <v>13631.960429965</v>
      </c>
      <c r="R130" s="2">
        <f t="shared" si="4"/>
        <v>0.86278069984755446</v>
      </c>
    </row>
    <row r="131" spans="11:18">
      <c r="K131">
        <v>6.7894673155047798</v>
      </c>
      <c r="L131">
        <v>0.42790852540742302</v>
      </c>
      <c r="M131">
        <f t="shared" si="5"/>
        <v>0.91766829342354628</v>
      </c>
      <c r="O131">
        <v>274.7</v>
      </c>
      <c r="P131">
        <f>'nm to eV'!$G$14/O131</f>
        <v>4.5134233863112119</v>
      </c>
      <c r="Q131">
        <v>13838.5899742075</v>
      </c>
      <c r="R131" s="2">
        <f t="shared" si="4"/>
        <v>0.87585849476242583</v>
      </c>
    </row>
    <row r="132" spans="11:18">
      <c r="K132">
        <v>6.8063444203649599</v>
      </c>
      <c r="L132">
        <v>0.41637090641246899</v>
      </c>
      <c r="M132">
        <f t="shared" si="5"/>
        <v>0.89292537173674491</v>
      </c>
      <c r="O132">
        <v>275.39999999999998</v>
      </c>
      <c r="P132">
        <f>'nm to eV'!$G$14/O132</f>
        <v>4.5019513588224038</v>
      </c>
      <c r="Q132">
        <v>14024.9011302813</v>
      </c>
      <c r="R132" s="2">
        <f t="shared" si="4"/>
        <v>0.88765031813607786</v>
      </c>
    </row>
    <row r="133" spans="11:18">
      <c r="K133">
        <v>6.8232286253954504</v>
      </c>
      <c r="L133">
        <v>0.40437193412801598</v>
      </c>
      <c r="M133">
        <f t="shared" si="5"/>
        <v>0.86719305801706259</v>
      </c>
      <c r="O133">
        <v>276.10000000000002</v>
      </c>
      <c r="P133">
        <f>'nm to eV'!$G$14/O133</f>
        <v>4.4905375017011586</v>
      </c>
      <c r="Q133">
        <v>14190.2917555109</v>
      </c>
      <c r="R133" s="2">
        <f t="shared" ref="R133:R196" si="6">Q133/LARGE($Q$5:$Q$310,1)</f>
        <v>0.8981180597435251</v>
      </c>
    </row>
    <row r="134" spans="11:18">
      <c r="K134">
        <v>6.8373200967651702</v>
      </c>
      <c r="L134">
        <v>0.39298873068914503</v>
      </c>
      <c r="M134">
        <f t="shared" ref="M134:M177" si="7">L134/LARGE($L$5:$L$1000,1)</f>
        <v>0.84278128715202594</v>
      </c>
      <c r="O134">
        <v>276.8</v>
      </c>
      <c r="P134">
        <f>'nm to eV'!$G$14/O134</f>
        <v>4.4791813736260471</v>
      </c>
      <c r="Q134">
        <v>14334.267884119399</v>
      </c>
      <c r="R134" s="2">
        <f t="shared" si="6"/>
        <v>0.9072304559861909</v>
      </c>
    </row>
    <row r="135" spans="11:18">
      <c r="K135">
        <v>6.8486058174951898</v>
      </c>
      <c r="L135">
        <v>0.38306711045993502</v>
      </c>
      <c r="M135">
        <f t="shared" si="7"/>
        <v>0.821503944535244</v>
      </c>
      <c r="O135">
        <v>277.5</v>
      </c>
      <c r="P135">
        <f>'nm to eV'!$G$14/O135</f>
        <v>4.4678825377286122</v>
      </c>
      <c r="Q135">
        <v>14456.4450432144</v>
      </c>
      <c r="R135" s="2">
        <f t="shared" si="6"/>
        <v>0.91496317318199938</v>
      </c>
    </row>
    <row r="136" spans="11:18">
      <c r="K136">
        <v>6.8598844380548796</v>
      </c>
      <c r="L136">
        <v>0.373606843520224</v>
      </c>
      <c r="M136">
        <f t="shared" si="7"/>
        <v>0.8012159939513428</v>
      </c>
      <c r="O136">
        <v>278.2</v>
      </c>
      <c r="P136">
        <f>'nm to eV'!$G$14/O136</f>
        <v>4.4566405615373474</v>
      </c>
      <c r="Q136">
        <v>14556.5486462435</v>
      </c>
      <c r="R136" s="2">
        <f t="shared" si="6"/>
        <v>0.92129883246757516</v>
      </c>
    </row>
    <row r="137" spans="11:18">
      <c r="K137">
        <v>6.8711737088700602</v>
      </c>
      <c r="L137">
        <v>0.36345454664626498</v>
      </c>
      <c r="M137">
        <f t="shared" si="7"/>
        <v>0.7794439553181215</v>
      </c>
      <c r="O137">
        <v>278.89999999999998</v>
      </c>
      <c r="P137">
        <f>'nm to eV'!$G$14/O137</f>
        <v>4.4454550169225167</v>
      </c>
      <c r="Q137">
        <v>14634.4134890527</v>
      </c>
      <c r="R137" s="2">
        <f t="shared" si="6"/>
        <v>0.92622697790326536</v>
      </c>
    </row>
    <row r="138" spans="11:18">
      <c r="K138">
        <v>6.8824665297704</v>
      </c>
      <c r="L138">
        <v>0.35307157312755699</v>
      </c>
      <c r="M138">
        <f t="shared" si="7"/>
        <v>0.75717722066846094</v>
      </c>
      <c r="O138">
        <v>279.60000000000002</v>
      </c>
      <c r="P138">
        <f>'nm to eV'!$G$14/O138</f>
        <v>4.4343254800418093</v>
      </c>
      <c r="Q138">
        <v>14689.982383250101</v>
      </c>
      <c r="R138" s="2">
        <f t="shared" si="6"/>
        <v>0.9297439899773321</v>
      </c>
    </row>
    <row r="139" spans="11:18">
      <c r="K139">
        <v>6.8937664508410599</v>
      </c>
      <c r="L139">
        <v>0.34222724631935197</v>
      </c>
      <c r="M139">
        <f t="shared" si="7"/>
        <v>0.73392109398592376</v>
      </c>
      <c r="O139">
        <v>280.3</v>
      </c>
      <c r="P139">
        <f>'nm to eV'!$G$14/O139</f>
        <v>4.423251531286799</v>
      </c>
      <c r="Q139">
        <v>14723.303970204001</v>
      </c>
      <c r="R139" s="2">
        <f t="shared" si="6"/>
        <v>0.93185294725165946</v>
      </c>
    </row>
    <row r="140" spans="11:18">
      <c r="K140">
        <v>6.9050699219968799</v>
      </c>
      <c r="L140">
        <v>0.331152242866397</v>
      </c>
      <c r="M140">
        <f t="shared" si="7"/>
        <v>0.71017027128694521</v>
      </c>
      <c r="O140">
        <v>281</v>
      </c>
      <c r="P140">
        <f>'nm to eV'!$G$14/O140</f>
        <v>4.412232755230213</v>
      </c>
      <c r="Q140">
        <v>14734.529766613099</v>
      </c>
      <c r="R140" s="2">
        <f t="shared" si="6"/>
        <v>0.93256343937287323</v>
      </c>
    </row>
    <row r="141" spans="11:18">
      <c r="K141">
        <v>6.9163769432378697</v>
      </c>
      <c r="L141">
        <v>0.319846562768693</v>
      </c>
      <c r="M141">
        <f t="shared" si="7"/>
        <v>0.68592475257152719</v>
      </c>
      <c r="O141">
        <v>281.7</v>
      </c>
      <c r="P141">
        <f>'nm to eV'!$G$14/O141</f>
        <v>4.401268740573979</v>
      </c>
      <c r="Q141">
        <v>14723.910499113201</v>
      </c>
      <c r="R141" s="2">
        <f t="shared" si="6"/>
        <v>0.93189133508585587</v>
      </c>
    </row>
    <row r="142" spans="11:18">
      <c r="K142">
        <v>6.9276768643085296</v>
      </c>
      <c r="L142">
        <v>0.30900223596048798</v>
      </c>
      <c r="M142">
        <f t="shared" si="7"/>
        <v>0.66266862588899</v>
      </c>
      <c r="O142">
        <v>282.39999999999998</v>
      </c>
      <c r="P142">
        <f>'nm to eV'!$G$14/O142</f>
        <v>4.3903590800980528</v>
      </c>
      <c r="Q142">
        <v>14691.791790813601</v>
      </c>
      <c r="R142" s="2">
        <f t="shared" si="6"/>
        <v>0.92985850923022806</v>
      </c>
    </row>
    <row r="143" spans="11:18">
      <c r="K143">
        <v>6.9389838855495203</v>
      </c>
      <c r="L143">
        <v>0.29769655586278398</v>
      </c>
      <c r="M143">
        <f t="shared" si="7"/>
        <v>0.63842310717357209</v>
      </c>
      <c r="O143">
        <v>283.10000000000002</v>
      </c>
      <c r="P143">
        <f>'nm to eV'!$G$14/O143</f>
        <v>4.3795033706099957</v>
      </c>
      <c r="Q143">
        <v>14638.609266953799</v>
      </c>
      <c r="R143" s="2">
        <f t="shared" si="6"/>
        <v>0.92649253297236289</v>
      </c>
    </row>
    <row r="144" spans="11:18">
      <c r="K144">
        <v>6.9502944568756702</v>
      </c>
      <c r="L144">
        <v>0.28616019912033203</v>
      </c>
      <c r="M144">
        <f t="shared" si="7"/>
        <v>0.61368289244171692</v>
      </c>
      <c r="O144">
        <v>283.8</v>
      </c>
      <c r="P144">
        <f>'nm to eV'!$G$14/O144</f>
        <v>4.3687012128953135</v>
      </c>
      <c r="Q144">
        <v>14564.883150068499</v>
      </c>
      <c r="R144" s="2">
        <f t="shared" si="6"/>
        <v>0.92182633172785822</v>
      </c>
    </row>
    <row r="145" spans="11:18">
      <c r="K145">
        <v>6.96160147811666</v>
      </c>
      <c r="L145">
        <v>0.27485451902262797</v>
      </c>
      <c r="M145">
        <f t="shared" si="7"/>
        <v>0.5894373737262989</v>
      </c>
      <c r="O145">
        <v>284.5</v>
      </c>
      <c r="P145">
        <f>'nm to eV'!$G$14/O145</f>
        <v>4.3579522116685059</v>
      </c>
      <c r="Q145">
        <v>14471.2124171496</v>
      </c>
      <c r="R145" s="2">
        <f t="shared" si="6"/>
        <v>0.91589781536235049</v>
      </c>
    </row>
    <row r="146" spans="11:18">
      <c r="K146">
        <v>6.9729120494428098</v>
      </c>
      <c r="L146">
        <v>0.26331816228017602</v>
      </c>
      <c r="M146">
        <f t="shared" si="7"/>
        <v>0.56469715899444384</v>
      </c>
      <c r="O146">
        <v>285.2</v>
      </c>
      <c r="P146">
        <f>'nm to eV'!$G$14/O146</f>
        <v>4.3472559755248597</v>
      </c>
      <c r="Q146">
        <v>14358.2685923512</v>
      </c>
      <c r="R146" s="2">
        <f t="shared" si="6"/>
        <v>0.9087494853254745</v>
      </c>
    </row>
    <row r="147" spans="11:18">
      <c r="K147">
        <v>6.9842261708541198</v>
      </c>
      <c r="L147">
        <v>0.25155112889297399</v>
      </c>
      <c r="M147">
        <f t="shared" si="7"/>
        <v>0.53946224824614708</v>
      </c>
      <c r="O147">
        <v>285.89999999999998</v>
      </c>
      <c r="P147">
        <f>'nm to eV'!$G$14/O147</f>
        <v>4.336612116892935</v>
      </c>
      <c r="Q147">
        <v>14226.7892488542</v>
      </c>
      <c r="R147" s="2">
        <f t="shared" si="6"/>
        <v>0.9004280233772366</v>
      </c>
    </row>
    <row r="148" spans="11:18">
      <c r="K148">
        <v>6.9955225418396196</v>
      </c>
      <c r="L148">
        <v>0.24093747872951701</v>
      </c>
      <c r="M148">
        <f t="shared" si="7"/>
        <v>0.51670081758004716</v>
      </c>
      <c r="O148">
        <v>286.60000000000002</v>
      </c>
      <c r="P148">
        <f>'nm to eV'!$G$14/O148</f>
        <v>4.3260202519877522</v>
      </c>
      <c r="Q148">
        <v>14077.571292644299</v>
      </c>
      <c r="R148" s="2">
        <f t="shared" si="6"/>
        <v>0.89098386651146366</v>
      </c>
    </row>
    <row r="149" spans="11:18">
      <c r="K149">
        <v>7.0068295630805997</v>
      </c>
      <c r="L149">
        <v>0.22963179863181399</v>
      </c>
      <c r="M149">
        <f t="shared" si="7"/>
        <v>0.4924552988646313</v>
      </c>
      <c r="O149">
        <v>287.3</v>
      </c>
      <c r="P149">
        <f>'nm to eV'!$G$14/O149</f>
        <v>4.315480000764671</v>
      </c>
      <c r="Q149">
        <v>13911.4640992533</v>
      </c>
      <c r="R149" s="2">
        <f t="shared" si="6"/>
        <v>0.88047077257314976</v>
      </c>
    </row>
    <row r="150" spans="11:18">
      <c r="K150">
        <v>7.0181259340661102</v>
      </c>
      <c r="L150">
        <v>0.21901814846835699</v>
      </c>
      <c r="M150">
        <f t="shared" si="7"/>
        <v>0.46969386819853137</v>
      </c>
      <c r="O150">
        <v>288</v>
      </c>
      <c r="P150">
        <f>'nm to eV'!$G$14/O150</f>
        <v>4.3049909868739231</v>
      </c>
      <c r="Q150">
        <v>13729.362572038401</v>
      </c>
      <c r="R150" s="2">
        <f t="shared" si="6"/>
        <v>0.86894538090986262</v>
      </c>
    </row>
    <row r="151" spans="11:18">
      <c r="K151">
        <v>7.0322245056061501</v>
      </c>
      <c r="L151">
        <v>0.20717359173998801</v>
      </c>
      <c r="M151">
        <f t="shared" si="7"/>
        <v>0.44429270530061588</v>
      </c>
      <c r="O151">
        <v>288.7</v>
      </c>
      <c r="P151">
        <f>'nm to eV'!$G$14/O151</f>
        <v>4.2945528376158295</v>
      </c>
      <c r="Q151">
        <v>13532.2001874297</v>
      </c>
      <c r="R151" s="2">
        <f t="shared" si="6"/>
        <v>0.85646677219835354</v>
      </c>
    </row>
    <row r="152" spans="11:18">
      <c r="K152">
        <v>7.0632581667306802</v>
      </c>
      <c r="L152">
        <v>0.18002369748576499</v>
      </c>
      <c r="M152">
        <f t="shared" si="7"/>
        <v>0.38606858578072384</v>
      </c>
      <c r="O152">
        <v>289.39999999999998</v>
      </c>
      <c r="P152">
        <f>'nm to eV'!$G$14/O152</f>
        <v>4.2841651838966479</v>
      </c>
      <c r="Q152">
        <v>13320.942088837901</v>
      </c>
      <c r="R152" s="2">
        <f t="shared" si="6"/>
        <v>0.84309603135092259</v>
      </c>
    </row>
    <row r="153" spans="11:18">
      <c r="K153">
        <v>7.0774194564419197</v>
      </c>
      <c r="L153">
        <v>0.164103853366831</v>
      </c>
      <c r="M153">
        <f t="shared" si="7"/>
        <v>0.35192779325904811</v>
      </c>
      <c r="O153">
        <v>290.10000000000002</v>
      </c>
      <c r="P153">
        <f>'nm to eV'!$G$14/O153</f>
        <v>4.2738276601850735</v>
      </c>
      <c r="Q153">
        <v>13096.578286697501</v>
      </c>
      <c r="R153" s="2">
        <f t="shared" si="6"/>
        <v>0.82889581713920557</v>
      </c>
    </row>
    <row r="154" spans="11:18">
      <c r="K154">
        <v>7.0943320621537103</v>
      </c>
      <c r="L154">
        <v>0.15025946792438699</v>
      </c>
      <c r="M154">
        <f t="shared" si="7"/>
        <v>0.32223791140785329</v>
      </c>
      <c r="O154">
        <v>290.8</v>
      </c>
      <c r="P154">
        <f>'nm to eV'!$G$14/O154</f>
        <v>4.2635399044693596</v>
      </c>
      <c r="Q154">
        <v>12860.1170174985</v>
      </c>
      <c r="R154" s="2">
        <f t="shared" si="6"/>
        <v>0.81392994188050816</v>
      </c>
    </row>
    <row r="155" spans="11:18">
      <c r="K155">
        <v>7.1112446678655097</v>
      </c>
      <c r="L155">
        <v>0.13641508248194301</v>
      </c>
      <c r="M155">
        <f t="shared" si="7"/>
        <v>0.29254802955665848</v>
      </c>
      <c r="O155">
        <v>291.5</v>
      </c>
      <c r="P155">
        <f>'nm to eV'!$G$14/O155</f>
        <v>4.2533015582150595</v>
      </c>
      <c r="Q155">
        <v>12612.5783097372</v>
      </c>
      <c r="R155" s="2">
        <f t="shared" si="6"/>
        <v>0.79826296422025966</v>
      </c>
    </row>
    <row r="156" spans="11:18">
      <c r="K156">
        <v>7.1281359730663301</v>
      </c>
      <c r="L156">
        <v>0.123954756907992</v>
      </c>
      <c r="M156">
        <f t="shared" si="7"/>
        <v>0.2658263238040976</v>
      </c>
      <c r="O156">
        <v>292.2</v>
      </c>
      <c r="P156">
        <f>'nm to eV'!$G$14/O156</f>
        <v>4.243112266323374</v>
      </c>
      <c r="Q156">
        <v>12354.9877995809</v>
      </c>
      <c r="R156" s="2">
        <f t="shared" si="6"/>
        <v>0.78195979771911461</v>
      </c>
    </row>
    <row r="157" spans="11:18">
      <c r="K157">
        <v>7.1450201780968197</v>
      </c>
      <c r="L157">
        <v>0.11195578462354</v>
      </c>
      <c r="M157">
        <f t="shared" si="7"/>
        <v>0.24009401008441753</v>
      </c>
      <c r="O157">
        <v>292.89999999999998</v>
      </c>
      <c r="P157">
        <f>'nm to eV'!$G$14/O157</f>
        <v>4.2329716770900987</v>
      </c>
      <c r="Q157">
        <v>12088.370833769301</v>
      </c>
      <c r="R157" s="2">
        <f t="shared" si="6"/>
        <v>0.7650853376195591</v>
      </c>
    </row>
    <row r="158" spans="11:18">
      <c r="K158">
        <v>7.1618925495101102</v>
      </c>
      <c r="L158">
        <v>0.10072573448824999</v>
      </c>
      <c r="M158">
        <f t="shared" si="7"/>
        <v>0.21601068308619906</v>
      </c>
      <c r="O158">
        <v>293.60000000000002</v>
      </c>
      <c r="P158">
        <f>'nm to eV'!$G$14/O158</f>
        <v>4.2228794421651559</v>
      </c>
      <c r="Q158">
        <v>11813.746891958401</v>
      </c>
      <c r="R158" s="2">
        <f t="shared" si="6"/>
        <v>0.74770410783035912</v>
      </c>
    </row>
    <row r="159" spans="11:18">
      <c r="K159">
        <v>7.1787530873062</v>
      </c>
      <c r="L159">
        <v>9.02646065021247E-2</v>
      </c>
      <c r="M159">
        <f t="shared" si="7"/>
        <v>0.19357634280944802</v>
      </c>
      <c r="O159">
        <v>294.3</v>
      </c>
      <c r="P159">
        <f>'nm to eV'!$G$14/O159</f>
        <v>4.2128352165127074</v>
      </c>
      <c r="Q159">
        <v>11532.1243554129</v>
      </c>
      <c r="R159" s="2">
        <f t="shared" si="6"/>
        <v>0.72987992983175898</v>
      </c>
    </row>
    <row r="160" spans="11:18">
      <c r="K160">
        <v>7.19840813380564</v>
      </c>
      <c r="L160">
        <v>7.90723713480425E-2</v>
      </c>
      <c r="M160">
        <f t="shared" si="7"/>
        <v>0.16957411166983102</v>
      </c>
      <c r="O160">
        <v>295</v>
      </c>
      <c r="P160">
        <f>'nm to eV'!$G$14/O160</f>
        <v>4.2028386583718298</v>
      </c>
      <c r="Q160">
        <v>11244.4956437442</v>
      </c>
      <c r="R160" s="2">
        <f t="shared" si="6"/>
        <v>0.71167561487466158</v>
      </c>
    </row>
    <row r="161" spans="11:18">
      <c r="K161">
        <v>7.2208499971572602</v>
      </c>
      <c r="L161">
        <v>6.7648828422960494E-2</v>
      </c>
      <c r="M161">
        <f t="shared" si="7"/>
        <v>0.14507583103630201</v>
      </c>
      <c r="O161">
        <v>295.7</v>
      </c>
      <c r="P161">
        <f>'nm to eV'!$G$14/O161</f>
        <v>4.1928894292177548</v>
      </c>
      <c r="Q161">
        <v>10951.8327363303</v>
      </c>
      <c r="R161" s="2">
        <f t="shared" si="6"/>
        <v>0.69315268052671963</v>
      </c>
    </row>
    <row r="162" spans="11:18">
      <c r="K162">
        <v>7.2432812102533903</v>
      </c>
      <c r="L162">
        <v>5.69173154321252E-2</v>
      </c>
      <c r="M162">
        <f t="shared" si="7"/>
        <v>0.12206163845209041</v>
      </c>
      <c r="O162">
        <v>296.39999999999998</v>
      </c>
      <c r="P162">
        <f>'nm to eV'!$G$14/O162</f>
        <v>4.1829871937236502</v>
      </c>
      <c r="Q162">
        <v>10655.0830901923</v>
      </c>
      <c r="R162" s="2">
        <f t="shared" si="6"/>
        <v>0.67437109231056935</v>
      </c>
    </row>
    <row r="163" spans="11:18">
      <c r="K163">
        <v>7.2684850398610497</v>
      </c>
      <c r="L163">
        <v>4.6877201249285898E-2</v>
      </c>
      <c r="M163">
        <f t="shared" si="7"/>
        <v>0.10053018043972368</v>
      </c>
      <c r="O163">
        <v>297.10000000000002</v>
      </c>
      <c r="P163">
        <f>'nm to eV'!$G$14/O163</f>
        <v>4.1731316197229544</v>
      </c>
      <c r="Q163">
        <v>10355.1659614854</v>
      </c>
      <c r="R163" s="2">
        <f t="shared" si="6"/>
        <v>0.65538903088723865</v>
      </c>
    </row>
    <row r="164" spans="11:18">
      <c r="K164">
        <v>7.2992619114921897</v>
      </c>
      <c r="L164">
        <v>3.6412917631904698E-2</v>
      </c>
      <c r="M164">
        <f t="shared" si="7"/>
        <v>7.8089072775605159E-2</v>
      </c>
      <c r="O164">
        <v>297.8</v>
      </c>
      <c r="P164">
        <f>'nm to eV'!$G$14/O164</f>
        <v>4.1633223781722295</v>
      </c>
      <c r="Q164">
        <v>10052.969133428</v>
      </c>
      <c r="R164" s="2">
        <f t="shared" si="6"/>
        <v>0.63626268496343785</v>
      </c>
    </row>
    <row r="165" spans="11:18">
      <c r="K165">
        <v>7.3383915418286696</v>
      </c>
      <c r="L165">
        <v>2.5754510098479601E-2</v>
      </c>
      <c r="M165">
        <f t="shared" si="7"/>
        <v>5.5231657998701042E-2</v>
      </c>
      <c r="O165">
        <v>298.5</v>
      </c>
      <c r="P165">
        <f>'nm to eV'!$G$14/O165</f>
        <v>4.1535591431145393</v>
      </c>
      <c r="Q165">
        <v>9749.3460494698993</v>
      </c>
      <c r="R165" s="2">
        <f t="shared" si="6"/>
        <v>0.6170460698468464</v>
      </c>
    </row>
    <row r="166" spans="11:18">
      <c r="K166">
        <v>7.3914335256017001</v>
      </c>
      <c r="L166">
        <v>1.53515843839726E-2</v>
      </c>
      <c r="M166">
        <f t="shared" si="7"/>
        <v>3.2922135004378482E-2</v>
      </c>
      <c r="O166">
        <v>299.2</v>
      </c>
      <c r="P166">
        <f>'nm to eV'!$G$14/O166</f>
        <v>4.1438415916433486</v>
      </c>
      <c r="Q166">
        <v>9445.1133468099997</v>
      </c>
      <c r="R166" s="2">
        <f t="shared" si="6"/>
        <v>0.59779087133992881</v>
      </c>
    </row>
    <row r="167" spans="11:18">
      <c r="K167">
        <v>7.4527828700213297</v>
      </c>
      <c r="L167">
        <v>7.7043997256660496E-3</v>
      </c>
      <c r="M167">
        <f t="shared" si="7"/>
        <v>1.6522417592342169E-2</v>
      </c>
      <c r="O167">
        <v>299.89999999999998</v>
      </c>
      <c r="P167">
        <f>'nm to eV'!$G$14/O167</f>
        <v>4.1341694038669221</v>
      </c>
      <c r="Q167">
        <v>9141.0487820373</v>
      </c>
      <c r="R167" s="2">
        <f t="shared" si="6"/>
        <v>0.57854631445163507</v>
      </c>
    </row>
    <row r="168" spans="11:18">
      <c r="K168">
        <v>7.5140838041887497</v>
      </c>
      <c r="L168">
        <v>3.2028056775726902E-3</v>
      </c>
      <c r="M168">
        <f t="shared" si="7"/>
        <v>6.8685549499322741E-3</v>
      </c>
      <c r="O168">
        <v>300.60000000000002</v>
      </c>
      <c r="P168">
        <f>'nm to eV'!$G$14/O168</f>
        <v>4.12454226287322</v>
      </c>
      <c r="Q168">
        <v>8837.8895376892997</v>
      </c>
      <c r="R168" s="2">
        <f t="shared" si="6"/>
        <v>0.55935905621775128</v>
      </c>
    </row>
    <row r="169" spans="11:18">
      <c r="K169">
        <v>7.5753518193846698</v>
      </c>
      <c r="L169">
        <v>8.4021324442423695E-4</v>
      </c>
      <c r="M169">
        <f t="shared" si="7"/>
        <v>1.8018735508682042E-3</v>
      </c>
      <c r="O169">
        <v>301.3</v>
      </c>
      <c r="P169">
        <f>'nm to eV'!$G$14/O169</f>
        <v>4.1149598546952868</v>
      </c>
      <c r="Q169">
        <v>8536.3308959066999</v>
      </c>
      <c r="R169" s="2">
        <f t="shared" si="6"/>
        <v>0.54027310175515186</v>
      </c>
    </row>
    <row r="170" spans="11:18">
      <c r="K170">
        <v>7.6366043432998802</v>
      </c>
      <c r="L170">
        <v>-5.1579019345582202E-4</v>
      </c>
      <c r="M170">
        <f t="shared" si="7"/>
        <v>-1.1061343219150412E-3</v>
      </c>
      <c r="O170">
        <v>302</v>
      </c>
      <c r="P170">
        <f>'nm to eV'!$G$14/O170</f>
        <v>4.1054218682771193</v>
      </c>
      <c r="Q170">
        <v>8237.0252631144995</v>
      </c>
      <c r="R170" s="2">
        <f t="shared" si="6"/>
        <v>0.52132974253286912</v>
      </c>
    </row>
    <row r="171" spans="11:18">
      <c r="K171">
        <v>7.6978458942245904</v>
      </c>
      <c r="L171">
        <v>-1.15879309302108E-3</v>
      </c>
      <c r="M171">
        <f t="shared" si="7"/>
        <v>-2.4850817802500374E-3</v>
      </c>
      <c r="O171">
        <v>302.7</v>
      </c>
      <c r="P171">
        <f>'nm to eV'!$G$14/O171</f>
        <v>4.0959279954400065</v>
      </c>
      <c r="Q171">
        <v>7940.5815277592001</v>
      </c>
      <c r="R171" s="2">
        <f t="shared" si="6"/>
        <v>0.50256751572262559</v>
      </c>
    </row>
    <row r="172" spans="11:18">
      <c r="K172">
        <v>7.7590784085688904</v>
      </c>
      <c r="L172">
        <v>-1.2146190786797E-3</v>
      </c>
      <c r="M172">
        <f t="shared" si="7"/>
        <v>-2.6048030149210598E-3</v>
      </c>
      <c r="O172">
        <v>303.39999999999998</v>
      </c>
      <c r="P172">
        <f>'nm to eV'!$G$14/O172</f>
        <v>4.0864779308493411</v>
      </c>
      <c r="Q172">
        <v>7647.5647315880997</v>
      </c>
      <c r="R172" s="2">
        <f t="shared" si="6"/>
        <v>0.48402218339376413</v>
      </c>
    </row>
    <row r="173" spans="11:18">
      <c r="K173">
        <v>7.8203141502633304</v>
      </c>
      <c r="L173">
        <v>-1.4801511050192501E-3</v>
      </c>
      <c r="M173">
        <f t="shared" si="7"/>
        <v>-3.1742479009006187E-3</v>
      </c>
      <c r="O173">
        <v>304.10000000000002</v>
      </c>
      <c r="P173">
        <f>'nm to eV'!$G$14/O173</f>
        <v>4.0770713719818801</v>
      </c>
      <c r="Q173">
        <v>7358.4960337376997</v>
      </c>
      <c r="R173" s="2">
        <f t="shared" si="6"/>
        <v>0.46572673024036693</v>
      </c>
    </row>
    <row r="174" spans="11:18">
      <c r="K174">
        <v>7.88154214631742</v>
      </c>
      <c r="L174">
        <v>-1.2423886337247199E-3</v>
      </c>
      <c r="M174">
        <f t="shared" si="7"/>
        <v>-2.6643560237400157E-3</v>
      </c>
      <c r="O174">
        <v>304.8</v>
      </c>
      <c r="P174">
        <f>'nm to eV'!$G$14/O174</f>
        <v>4.0677080190934705</v>
      </c>
      <c r="Q174">
        <v>7073.8529459991996</v>
      </c>
      <c r="R174" s="2">
        <f t="shared" si="6"/>
        <v>0.44771137847144882</v>
      </c>
    </row>
    <row r="175" spans="11:18">
      <c r="K175">
        <v>7.9427740151916897</v>
      </c>
      <c r="L175">
        <v>-1.2562734112472301E-3</v>
      </c>
      <c r="M175">
        <f t="shared" si="7"/>
        <v>-2.6941325281494943E-3</v>
      </c>
      <c r="O175">
        <v>305.5</v>
      </c>
      <c r="P175">
        <f>'nm to eV'!$G$14/O175</f>
        <v>4.0583875751872007</v>
      </c>
      <c r="Q175">
        <v>6794.0698170257001</v>
      </c>
      <c r="R175" s="2">
        <f t="shared" si="6"/>
        <v>0.43000361845692575</v>
      </c>
    </row>
    <row r="176" spans="11:18">
      <c r="K176">
        <v>8.0040097568861395</v>
      </c>
      <c r="L176">
        <v>-1.52180543758678E-3</v>
      </c>
      <c r="M176">
        <f t="shared" si="7"/>
        <v>-3.2635774141290524E-3</v>
      </c>
      <c r="O176">
        <v>306.2</v>
      </c>
      <c r="P176">
        <f>'nm to eV'!$G$14/O176</f>
        <v>4.0491097459820047</v>
      </c>
      <c r="Q176">
        <v>6519.5385429199996</v>
      </c>
      <c r="R176" s="2">
        <f t="shared" si="6"/>
        <v>0.41262825370144246</v>
      </c>
    </row>
    <row r="177" spans="11:18">
      <c r="K177">
        <v>8.0652377529402308</v>
      </c>
      <c r="L177">
        <v>-1.28404296629225E-3</v>
      </c>
      <c r="M177">
        <f t="shared" si="7"/>
        <v>-2.7536855369684498E-3</v>
      </c>
      <c r="O177">
        <v>306.89999999999998</v>
      </c>
      <c r="P177">
        <f>'nm to eV'!$G$14/O177</f>
        <v>4.039874239881688</v>
      </c>
      <c r="Q177">
        <v>6250.6094815664001</v>
      </c>
      <c r="R177" s="2">
        <f t="shared" si="6"/>
        <v>0.395607458713366</v>
      </c>
    </row>
    <row r="178" spans="11:18">
      <c r="O178">
        <v>307.60000000000002</v>
      </c>
      <c r="P178">
        <f>'nm to eV'!$G$14/O178</f>
        <v>4.030680767944375</v>
      </c>
      <c r="Q178">
        <v>5987.5925482286002</v>
      </c>
      <c r="R178" s="2">
        <f t="shared" si="6"/>
        <v>0.37896084834629595</v>
      </c>
    </row>
    <row r="179" spans="11:18">
      <c r="O179">
        <v>308.3</v>
      </c>
      <c r="P179">
        <f>'nm to eV'!$G$14/O179</f>
        <v>4.0215290438523832</v>
      </c>
      <c r="Q179">
        <v>5730.7584702967997</v>
      </c>
      <c r="R179" s="2">
        <f t="shared" si="6"/>
        <v>0.36270555721328984</v>
      </c>
    </row>
    <row r="180" spans="11:18">
      <c r="O180">
        <v>309</v>
      </c>
      <c r="P180">
        <f>'nm to eV'!$G$14/O180</f>
        <v>4.0124187838824916</v>
      </c>
      <c r="Q180">
        <v>5480.3401796136004</v>
      </c>
      <c r="R180" s="2">
        <f t="shared" si="6"/>
        <v>0.34685632780859194</v>
      </c>
    </row>
    <row r="181" spans="11:18">
      <c r="O181">
        <v>309.7</v>
      </c>
      <c r="P181">
        <f>'nm to eV'!$G$14/O181</f>
        <v>4.0033497068766222</v>
      </c>
      <c r="Q181">
        <v>5236.5343215123003</v>
      </c>
      <c r="R181" s="2">
        <f t="shared" si="6"/>
        <v>0.33142560601620824</v>
      </c>
    </row>
    <row r="182" spans="11:18">
      <c r="O182">
        <v>310.39999999999998</v>
      </c>
      <c r="P182">
        <f>'nm to eV'!$G$14/O182</f>
        <v>3.994321534212919</v>
      </c>
      <c r="Q182">
        <v>4999.5028605378002</v>
      </c>
      <c r="R182" s="2">
        <f t="shared" si="6"/>
        <v>0.31642364273762263</v>
      </c>
    </row>
    <row r="183" spans="11:18">
      <c r="O183">
        <v>311.10000000000002</v>
      </c>
      <c r="P183">
        <f>'nm to eV'!$G$14/O183</f>
        <v>3.9853339897772093</v>
      </c>
      <c r="Q183">
        <v>4769.3747637754004</v>
      </c>
      <c r="R183" s="2">
        <f t="shared" si="6"/>
        <v>0.3018586004313959</v>
      </c>
    </row>
    <row r="184" spans="11:18">
      <c r="O184">
        <v>311.8</v>
      </c>
      <c r="P184">
        <f>'nm to eV'!$G$14/O184</f>
        <v>3.9763867999348617</v>
      </c>
      <c r="Q184">
        <v>4546.2477437534999</v>
      </c>
      <c r="R184" s="2">
        <f t="shared" si="6"/>
        <v>0.28773666342325793</v>
      </c>
    </row>
    <row r="185" spans="11:18">
      <c r="O185">
        <v>312.5</v>
      </c>
      <c r="P185">
        <f>'nm to eV'!$G$14/O185</f>
        <v>3.9674796935030079</v>
      </c>
      <c r="Q185">
        <v>4330.1900440005002</v>
      </c>
      <c r="R185" s="2">
        <f t="shared" si="6"/>
        <v>0.27406215091582803</v>
      </c>
    </row>
    <row r="186" spans="11:18">
      <c r="O186">
        <v>313.2</v>
      </c>
      <c r="P186">
        <f>'nm to eV'!$G$14/O186</f>
        <v>3.9586124017231481</v>
      </c>
      <c r="Q186">
        <v>4121.2422515034004</v>
      </c>
      <c r="R186" s="2">
        <f t="shared" si="6"/>
        <v>0.26083763170097052</v>
      </c>
    </row>
    <row r="187" spans="11:18">
      <c r="O187">
        <v>313.89999999999998</v>
      </c>
      <c r="P187">
        <f>'nm to eV'!$G$14/O187</f>
        <v>3.949784658234119</v>
      </c>
      <c r="Q187">
        <v>3919.4191215155001</v>
      </c>
      <c r="R187" s="2">
        <f t="shared" si="6"/>
        <v>0.24806403965373838</v>
      </c>
    </row>
    <row r="188" spans="11:18">
      <c r="O188">
        <v>314.60000000000002</v>
      </c>
      <c r="P188">
        <f>'nm to eV'!$G$14/O188</f>
        <v>3.9409961990454221</v>
      </c>
      <c r="Q188">
        <v>3724.7114013791002</v>
      </c>
      <c r="R188" s="2">
        <f t="shared" si="6"/>
        <v>0.23574078916397473</v>
      </c>
    </row>
    <row r="189" spans="11:18">
      <c r="O189">
        <v>315.3</v>
      </c>
      <c r="P189">
        <f>'nm to eV'!$G$14/O189</f>
        <v>3.9322467625109097</v>
      </c>
      <c r="Q189">
        <v>3537.0876412529001</v>
      </c>
      <c r="R189" s="2">
        <f t="shared" si="6"/>
        <v>0.22386588973909954</v>
      </c>
    </row>
    <row r="190" spans="11:18">
      <c r="O190">
        <v>316</v>
      </c>
      <c r="P190">
        <f>'nm to eV'!$G$14/O190</f>
        <v>3.9235360893028162</v>
      </c>
      <c r="Q190">
        <v>3356.4959808467001</v>
      </c>
      <c r="R190" s="2">
        <f t="shared" si="6"/>
        <v>0.2124360590883739</v>
      </c>
    </row>
    <row r="191" spans="11:18">
      <c r="O191">
        <v>316.7</v>
      </c>
      <c r="P191">
        <f>'nm to eV'!$G$14/O191</f>
        <v>3.9148639223861381</v>
      </c>
      <c r="Q191">
        <v>3182.8659024581002</v>
      </c>
      <c r="R191" s="2">
        <f t="shared" si="6"/>
        <v>0.20144683407438324</v>
      </c>
    </row>
    <row r="192" spans="11:18">
      <c r="O192">
        <v>317.39999999999998</v>
      </c>
      <c r="P192">
        <f>'nm to eV'!$G$14/O192</f>
        <v>3.9062300069933524</v>
      </c>
      <c r="Q192">
        <v>3016.1099417705</v>
      </c>
      <c r="R192" s="2">
        <f t="shared" si="6"/>
        <v>0.19089267899119039</v>
      </c>
    </row>
    <row r="193" spans="15:18">
      <c r="O193">
        <v>318.10000000000002</v>
      </c>
      <c r="P193">
        <f>'nm to eV'!$G$14/O193</f>
        <v>3.8976340905994649</v>
      </c>
      <c r="Q193">
        <v>2856.1253489909</v>
      </c>
      <c r="R193" s="2">
        <f t="shared" si="6"/>
        <v>0.18076709069944361</v>
      </c>
    </row>
    <row r="194" spans="15:18">
      <c r="O194">
        <v>318.8</v>
      </c>
      <c r="P194">
        <f>'nm to eV'!$G$14/O194</f>
        <v>3.8890759228973959</v>
      </c>
      <c r="Q194">
        <v>2702.7956939865999</v>
      </c>
      <c r="R194" s="2">
        <f t="shared" si="6"/>
        <v>0.17106270021711781</v>
      </c>
    </row>
    <row r="195" spans="15:18">
      <c r="O195">
        <v>319.5</v>
      </c>
      <c r="P195">
        <f>'nm to eV'!$G$14/O195</f>
        <v>3.8805552557736775</v>
      </c>
      <c r="Q195">
        <v>2555.9924100997</v>
      </c>
      <c r="R195" s="2">
        <f t="shared" si="6"/>
        <v>0.16177137042911138</v>
      </c>
    </row>
    <row r="196" spans="15:18">
      <c r="O196">
        <v>320.2</v>
      </c>
      <c r="P196">
        <f>'nm to eV'!$G$14/O196</f>
        <v>3.8720718432844783</v>
      </c>
      <c r="Q196">
        <v>2415.5762722899999</v>
      </c>
      <c r="R196" s="2">
        <f t="shared" si="6"/>
        <v>0.15288428964041995</v>
      </c>
    </row>
    <row r="197" spans="15:18">
      <c r="O197">
        <v>320.89999999999998</v>
      </c>
      <c r="P197">
        <f>'nm to eV'!$G$14/O197</f>
        <v>3.8636254416319415</v>
      </c>
      <c r="Q197">
        <v>2281.3988061610999</v>
      </c>
      <c r="R197" s="2">
        <f t="shared" ref="R197:R260" si="8">Q197/LARGE($Q$5:$Q$310,1)</f>
        <v>0.14439206075483763</v>
      </c>
    </row>
    <row r="198" spans="15:18">
      <c r="O198">
        <v>321.60000000000002</v>
      </c>
      <c r="P198">
        <f>'nm to eV'!$G$14/O198</f>
        <v>3.8552158091408266</v>
      </c>
      <c r="Q198">
        <v>2153.3036252696002</v>
      </c>
      <c r="R198" s="2">
        <f t="shared" si="8"/>
        <v>0.13628478591462223</v>
      </c>
    </row>
    <row r="199" spans="15:18">
      <c r="O199">
        <v>322.3</v>
      </c>
      <c r="P199">
        <f>'nm to eV'!$G$14/O199</f>
        <v>3.8468427062354635</v>
      </c>
      <c r="Q199">
        <v>2031.1276948978</v>
      </c>
      <c r="R199" s="2">
        <f t="shared" si="8"/>
        <v>0.12855214648596022</v>
      </c>
    </row>
    <row r="200" spans="15:18">
      <c r="O200">
        <v>323</v>
      </c>
      <c r="P200">
        <f>'nm to eV'!$G$14/O200</f>
        <v>3.8385058954169966</v>
      </c>
      <c r="Q200">
        <v>1914.7025211862001</v>
      </c>
      <c r="R200" s="2">
        <f t="shared" si="8"/>
        <v>0.12118347832037743</v>
      </c>
    </row>
    <row r="201" spans="15:18">
      <c r="O201">
        <v>323.7</v>
      </c>
      <c r="P201">
        <f>'nm to eV'!$G$14/O201</f>
        <v>3.830205141240933</v>
      </c>
      <c r="Q201">
        <v>1803.8552651721</v>
      </c>
      <c r="R201" s="2">
        <f t="shared" si="8"/>
        <v>0.11416784226337988</v>
      </c>
    </row>
    <row r="202" spans="15:18">
      <c r="O202">
        <v>324.39999999999998</v>
      </c>
      <c r="P202">
        <f>'nm to eV'!$G$14/O202</f>
        <v>3.8219402102949753</v>
      </c>
      <c r="Q202">
        <v>1698.4097818681</v>
      </c>
      <c r="R202" s="2">
        <f t="shared" si="8"/>
        <v>0.10749408991879342</v>
      </c>
    </row>
    <row r="203" spans="15:18">
      <c r="O203">
        <v>325.10000000000002</v>
      </c>
      <c r="P203">
        <f>'nm to eV'!$G$14/O203</f>
        <v>3.813710871177145</v>
      </c>
      <c r="Q203">
        <v>1598.1875850407</v>
      </c>
      <c r="R203" s="2">
        <f t="shared" si="8"/>
        <v>0.10115092471058679</v>
      </c>
    </row>
    <row r="204" spans="15:18">
      <c r="O204">
        <v>325.8</v>
      </c>
      <c r="P204">
        <f>'nm to eV'!$G$14/O204</f>
        <v>3.8055168944741862</v>
      </c>
      <c r="Q204">
        <v>1503.0087388109</v>
      </c>
      <c r="R204" s="2">
        <f t="shared" si="8"/>
        <v>9.5126958313184296E-2</v>
      </c>
    </row>
    <row r="205" spans="15:18">
      <c r="O205">
        <v>326.5</v>
      </c>
      <c r="P205">
        <f>'nm to eV'!$G$14/O205</f>
        <v>3.7973580527402446</v>
      </c>
      <c r="Q205">
        <v>1412.6926776089999</v>
      </c>
      <c r="R205" s="2">
        <f t="shared" si="8"/>
        <v>8.9410762547242659E-2</v>
      </c>
    </row>
    <row r="206" spans="15:18">
      <c r="O206">
        <v>327.2</v>
      </c>
      <c r="P206">
        <f>'nm to eV'!$G$14/O206</f>
        <v>3.7892341204758249</v>
      </c>
      <c r="Q206">
        <v>1327.0589563635001</v>
      </c>
      <c r="R206" s="2">
        <f t="shared" si="8"/>
        <v>8.3990916859872769E-2</v>
      </c>
    </row>
    <row r="207" spans="15:18">
      <c r="O207">
        <v>327.9</v>
      </c>
      <c r="P207">
        <f>'nm to eV'!$G$14/O207</f>
        <v>3.7811448741070142</v>
      </c>
      <c r="Q207">
        <v>1245.9279331058999</v>
      </c>
      <c r="R207" s="2">
        <f t="shared" si="8"/>
        <v>7.885605152739468E-2</v>
      </c>
    </row>
    <row r="208" spans="15:18">
      <c r="O208">
        <v>328.6</v>
      </c>
      <c r="P208">
        <f>'nm to eV'!$G$14/O208</f>
        <v>3.7730900919649719</v>
      </c>
      <c r="Q208">
        <v>1169.1213864203</v>
      </c>
      <c r="R208" s="2">
        <f t="shared" si="8"/>
        <v>7.3994886734353546E-2</v>
      </c>
    </row>
    <row r="209" spans="15:18">
      <c r="O209">
        <v>329.3</v>
      </c>
      <c r="P209">
        <f>'nm to eV'!$G$14/O209</f>
        <v>3.7650695542656845</v>
      </c>
      <c r="Q209">
        <v>1096.4630703726</v>
      </c>
      <c r="R209" s="2">
        <f t="shared" si="8"/>
        <v>6.939626769555543E-2</v>
      </c>
    </row>
    <row r="210" spans="15:18">
      <c r="O210">
        <v>330</v>
      </c>
      <c r="P210">
        <f>'nm to eV'!$G$14/O210</f>
        <v>3.7570830430899695</v>
      </c>
      <c r="Q210">
        <v>1027.7792097114</v>
      </c>
      <c r="R210" s="2">
        <f t="shared" si="8"/>
        <v>6.5049195997838205E-2</v>
      </c>
    </row>
    <row r="211" spans="15:18">
      <c r="O211">
        <v>330.7</v>
      </c>
      <c r="P211">
        <f>'nm to eV'!$G$14/O211</f>
        <v>3.7491303423637437</v>
      </c>
      <c r="Q211">
        <v>962.89893825980005</v>
      </c>
      <c r="R211" s="2">
        <f t="shared" si="8"/>
        <v>6.0942857346336234E-2</v>
      </c>
    </row>
    <row r="212" spans="15:18">
      <c r="O212">
        <v>331.4</v>
      </c>
      <c r="P212">
        <f>'nm to eV'!$G$14/O212</f>
        <v>3.7412112378385336</v>
      </c>
      <c r="Q212">
        <v>901.65468349560001</v>
      </c>
      <c r="R212" s="2">
        <f t="shared" si="8"/>
        <v>5.7066645904954132E-2</v>
      </c>
    </row>
    <row r="213" spans="15:18">
      <c r="O213">
        <v>332.1</v>
      </c>
      <c r="P213">
        <f>'nm to eV'!$G$14/O213</f>
        <v>3.7333255170722368</v>
      </c>
      <c r="Q213">
        <v>843.88250037789999</v>
      </c>
      <c r="R213" s="2">
        <f t="shared" si="8"/>
        <v>5.3410185424593255E-2</v>
      </c>
    </row>
    <row r="214" spans="15:18">
      <c r="O214">
        <v>332.8</v>
      </c>
      <c r="P214">
        <f>'nm to eV'!$G$14/O214</f>
        <v>3.7254729694101258</v>
      </c>
      <c r="Q214">
        <v>789.42235749500003</v>
      </c>
      <c r="R214" s="2">
        <f t="shared" si="8"/>
        <v>4.9963347353744567E-2</v>
      </c>
    </row>
    <row r="215" spans="15:18">
      <c r="O215">
        <v>333.5</v>
      </c>
      <c r="P215">
        <f>'nm to eV'!$G$14/O215</f>
        <v>3.7176533859660865</v>
      </c>
      <c r="Q215">
        <v>738.11837861109996</v>
      </c>
      <c r="R215" s="2">
        <f t="shared" si="8"/>
        <v>4.6716266126225987E-2</v>
      </c>
    </row>
    <row r="216" spans="15:18">
      <c r="O216">
        <v>334.2</v>
      </c>
      <c r="P216">
        <f>'nm to eV'!$G$14/O216</f>
        <v>3.7098665596040994</v>
      </c>
      <c r="Q216">
        <v>689.81904266039999</v>
      </c>
      <c r="R216" s="2">
        <f t="shared" si="8"/>
        <v>4.3659351819013308E-2</v>
      </c>
    </row>
    <row r="217" spans="15:18">
      <c r="O217">
        <v>334.9</v>
      </c>
      <c r="P217">
        <f>'nm to eV'!$G$14/O217</f>
        <v>3.7021122849199464</v>
      </c>
      <c r="Q217">
        <v>644.37734519150001</v>
      </c>
      <c r="R217" s="2">
        <f t="shared" si="8"/>
        <v>4.078330037022114E-2</v>
      </c>
    </row>
    <row r="218" spans="15:18">
      <c r="O218">
        <v>335.6</v>
      </c>
      <c r="P218">
        <f>'nm to eV'!$G$14/O218</f>
        <v>3.6943903582231519</v>
      </c>
      <c r="Q218">
        <v>601.65092420320002</v>
      </c>
      <c r="R218" s="2">
        <f t="shared" si="8"/>
        <v>3.8079101543379228E-2</v>
      </c>
    </row>
    <row r="219" spans="15:18">
      <c r="O219">
        <v>336.3</v>
      </c>
      <c r="P219">
        <f>'nm to eV'!$G$14/O219</f>
        <v>3.686700577519149</v>
      </c>
      <c r="Q219">
        <v>561.50215323140003</v>
      </c>
      <c r="R219" s="2">
        <f t="shared" si="8"/>
        <v>3.5538044818997458E-2</v>
      </c>
    </row>
    <row r="220" spans="15:18">
      <c r="O220">
        <v>337</v>
      </c>
      <c r="P220">
        <f>'nm to eV'!$G$14/O220</f>
        <v>3.6790427424916614</v>
      </c>
      <c r="Q220">
        <v>523.7982044588</v>
      </c>
      <c r="R220" s="2">
        <f t="shared" si="8"/>
        <v>3.3151723388843216E-2</v>
      </c>
    </row>
    <row r="221" spans="15:18">
      <c r="O221">
        <v>337.7</v>
      </c>
      <c r="P221">
        <f>'nm to eV'!$G$14/O221</f>
        <v>3.6714166544853124</v>
      </c>
      <c r="Q221">
        <v>488.41108451380001</v>
      </c>
      <c r="R221" s="2">
        <f t="shared" si="8"/>
        <v>3.0912036421690329E-2</v>
      </c>
    </row>
    <row r="222" spans="15:18">
      <c r="O222">
        <v>338.4</v>
      </c>
      <c r="P222">
        <f>'nm to eV'!$G$14/O222</f>
        <v>3.6638221164884457</v>
      </c>
      <c r="Q222">
        <v>455.21764551910002</v>
      </c>
      <c r="R222" s="2">
        <f t="shared" si="8"/>
        <v>2.8811189762596268E-2</v>
      </c>
    </row>
    <row r="223" spans="15:18">
      <c r="O223">
        <v>339.1</v>
      </c>
      <c r="P223">
        <f>'nm to eV'!$G$14/O223</f>
        <v>3.6562589331161601</v>
      </c>
      <c r="Q223">
        <v>424.09957383120002</v>
      </c>
      <c r="R223" s="2">
        <f t="shared" si="8"/>
        <v>2.6841695220213589E-2</v>
      </c>
    </row>
    <row r="224" spans="15:18">
      <c r="O224">
        <v>339.8</v>
      </c>
      <c r="P224">
        <f>'nm to eV'!$G$14/O224</f>
        <v>3.6487269105935547</v>
      </c>
      <c r="Q224">
        <v>394.94335879319999</v>
      </c>
      <c r="R224" s="2">
        <f t="shared" si="8"/>
        <v>2.4996368589122714E-2</v>
      </c>
    </row>
    <row r="225" spans="15:18">
      <c r="O225">
        <v>340.5</v>
      </c>
      <c r="P225">
        <f>'nm to eV'!$G$14/O225</f>
        <v>3.6412258567391773</v>
      </c>
      <c r="Q225">
        <v>367.64024369790002</v>
      </c>
      <c r="R225" s="2">
        <f t="shared" si="8"/>
        <v>2.3268326546236461E-2</v>
      </c>
    </row>
    <row r="226" spans="15:18">
      <c r="O226">
        <v>341.2</v>
      </c>
      <c r="P226">
        <f>'nm to eV'!$G$14/O226</f>
        <v>3.633755580948681</v>
      </c>
      <c r="Q226">
        <v>342.08616103240001</v>
      </c>
      <c r="R226" s="2">
        <f t="shared" si="8"/>
        <v>2.1650982552364632E-2</v>
      </c>
    </row>
    <row r="227" spans="15:18">
      <c r="O227">
        <v>341.9</v>
      </c>
      <c r="P227">
        <f>'nm to eV'!$G$14/O227</f>
        <v>3.6263158941786782</v>
      </c>
      <c r="Q227">
        <v>318.18165395070002</v>
      </c>
      <c r="R227" s="2">
        <f t="shared" si="8"/>
        <v>2.0138041882134642E-2</v>
      </c>
    </row>
    <row r="228" spans="15:18">
      <c r="O228">
        <v>342.6</v>
      </c>
      <c r="P228">
        <f>'nm to eV'!$G$14/O228</f>
        <v>3.6189066089307933</v>
      </c>
      <c r="Q228">
        <v>295.83178579290001</v>
      </c>
      <c r="R228" s="2">
        <f t="shared" si="8"/>
        <v>1.8723495897369283E-2</v>
      </c>
    </row>
    <row r="229" spans="15:18">
      <c r="O229">
        <v>343.3</v>
      </c>
      <c r="P229">
        <f>'nm to eV'!$G$14/O229</f>
        <v>3.6115275392359156</v>
      </c>
      <c r="Q229">
        <v>274.94603934610001</v>
      </c>
      <c r="R229" s="2">
        <f t="shared" si="8"/>
        <v>1.7401615671206173E-2</v>
      </c>
    </row>
    <row r="230" spans="15:18">
      <c r="O230">
        <v>344</v>
      </c>
      <c r="P230">
        <f>'nm to eV'!$G$14/O230</f>
        <v>3.6041785006386333</v>
      </c>
      <c r="Q230">
        <v>255.43820742119999</v>
      </c>
      <c r="R230" s="2">
        <f t="shared" si="8"/>
        <v>1.616694506259167E-2</v>
      </c>
    </row>
    <row r="231" spans="15:18">
      <c r="O231">
        <v>344.7</v>
      </c>
      <c r="P231">
        <f>'nm to eV'!$G$14/O231</f>
        <v>3.596859310181868</v>
      </c>
      <c r="Q231">
        <v>237.22627619790001</v>
      </c>
      <c r="R231" s="2">
        <f t="shared" si="8"/>
        <v>1.5014293333066761E-2</v>
      </c>
    </row>
    <row r="232" spans="15:18">
      <c r="O232">
        <v>345.4</v>
      </c>
      <c r="P232">
        <f>'nm to eV'!$G$14/O232</f>
        <v>3.5895697863916909</v>
      </c>
      <c r="Q232">
        <v>220.2323026784</v>
      </c>
      <c r="R232" s="2">
        <f t="shared" si="8"/>
        <v>1.3938727390686554E-2</v>
      </c>
    </row>
    <row r="233" spans="15:18">
      <c r="O233">
        <v>346.1</v>
      </c>
      <c r="P233">
        <f>'nm to eV'!$G$14/O233</f>
        <v>3.5823097492623224</v>
      </c>
      <c r="Q233">
        <v>204.38228747619999</v>
      </c>
      <c r="R233" s="2">
        <f t="shared" si="8"/>
        <v>1.2935563738693498E-2</v>
      </c>
    </row>
    <row r="234" spans="15:18">
      <c r="O234">
        <v>346.8</v>
      </c>
      <c r="P234">
        <f>'nm to eV'!$G$14/O234</f>
        <v>3.5750790202413203</v>
      </c>
      <c r="Q234">
        <v>189.6060440597</v>
      </c>
      <c r="R234" s="2">
        <f t="shared" si="8"/>
        <v>1.2000360199811277E-2</v>
      </c>
    </row>
    <row r="235" spans="15:18">
      <c r="O235">
        <v>347.5</v>
      </c>
      <c r="P235">
        <f>'nm to eV'!$G$14/O235</f>
        <v>3.5678774222149352</v>
      </c>
      <c r="Q235">
        <v>175.83706547009999</v>
      </c>
      <c r="R235" s="2">
        <f t="shared" si="8"/>
        <v>1.1128907480684539E-2</v>
      </c>
    </row>
    <row r="236" spans="15:18">
      <c r="O236">
        <v>348.2</v>
      </c>
      <c r="P236">
        <f>'nm to eV'!$G$14/O236</f>
        <v>3.560704779493653</v>
      </c>
      <c r="Q236">
        <v>163.01238943199999</v>
      </c>
      <c r="R236" s="2">
        <f t="shared" si="8"/>
        <v>1.031722063459101E-2</v>
      </c>
    </row>
    <row r="237" spans="15:18">
      <c r="O237">
        <v>348.9</v>
      </c>
      <c r="P237">
        <f>'nm to eV'!$G$14/O237</f>
        <v>3.5535609177979075</v>
      </c>
      <c r="Q237">
        <v>151.07246268759999</v>
      </c>
      <c r="R237" s="2">
        <f t="shared" si="8"/>
        <v>9.561530475014424E-3</v>
      </c>
    </row>
    <row r="238" spans="15:18">
      <c r="O238">
        <v>349.6</v>
      </c>
      <c r="P238">
        <f>'nm to eV'!$G$14/O238</f>
        <v>3.5464456642439641</v>
      </c>
      <c r="Q238">
        <v>139.96100529329999</v>
      </c>
      <c r="R238" s="2">
        <f t="shared" si="8"/>
        <v>8.8582749868377272E-3</v>
      </c>
    </row>
    <row r="239" spans="15:18">
      <c r="O239">
        <v>350.3</v>
      </c>
      <c r="P239">
        <f>'nm to eV'!$G$14/O239</f>
        <v>3.5393588473299737</v>
      </c>
      <c r="Q239">
        <v>129.62487553989999</v>
      </c>
      <c r="R239" s="2">
        <f t="shared" si="8"/>
        <v>8.2040907770045655E-3</v>
      </c>
    </row>
    <row r="240" spans="15:18">
      <c r="O240">
        <v>351</v>
      </c>
      <c r="P240">
        <f>'nm to eV'!$G$14/O240</f>
        <v>3.5323002969221933</v>
      </c>
      <c r="Q240">
        <v>120.01393607839999</v>
      </c>
      <c r="R240" s="2">
        <f t="shared" si="8"/>
        <v>7.5958046014844146E-3</v>
      </c>
    </row>
    <row r="241" spans="15:18">
      <c r="O241">
        <v>351.7</v>
      </c>
      <c r="P241">
        <f>'nm to eV'!$G$14/O241</f>
        <v>3.5252698442413704</v>
      </c>
      <c r="Q241">
        <v>111.08092176140001</v>
      </c>
      <c r="R241" s="2">
        <f t="shared" si="8"/>
        <v>7.0304250008197972E-3</v>
      </c>
    </row>
    <row r="242" spans="15:18">
      <c r="O242">
        <v>352.4</v>
      </c>
      <c r="P242">
        <f>'nm to eV'!$G$14/O242</f>
        <v>3.5182673218492906</v>
      </c>
      <c r="Q242">
        <v>102.78130964659999</v>
      </c>
      <c r="R242" s="2">
        <f t="shared" si="8"/>
        <v>6.505134072515014E-3</v>
      </c>
    </row>
    <row r="243" spans="15:18">
      <c r="O243">
        <v>353.1</v>
      </c>
      <c r="P243">
        <f>'nm to eV'!$G$14/O243</f>
        <v>3.511292563635485</v>
      </c>
      <c r="Q243">
        <v>95.073191543500002</v>
      </c>
      <c r="R243" s="2">
        <f t="shared" si="8"/>
        <v>6.0172794043866018E-3</v>
      </c>
    </row>
    <row r="244" spans="15:18">
      <c r="O244">
        <v>353.8</v>
      </c>
      <c r="P244">
        <f>'nm to eV'!$G$14/O244</f>
        <v>3.5043454048040981</v>
      </c>
      <c r="Q244">
        <v>87.917149429600002</v>
      </c>
      <c r="R244" s="2">
        <f t="shared" si="8"/>
        <v>5.564366189527375E-3</v>
      </c>
    </row>
    <row r="245" spans="15:18">
      <c r="O245">
        <v>354.5</v>
      </c>
      <c r="P245">
        <f>'nm to eV'!$G$14/O245</f>
        <v>3.4974256818609026</v>
      </c>
      <c r="Q245">
        <v>81.276134010199996</v>
      </c>
      <c r="R245" s="2">
        <f t="shared" si="8"/>
        <v>5.1440495402321242E-3</v>
      </c>
    </row>
    <row r="246" spans="15:18">
      <c r="O246">
        <v>355.2</v>
      </c>
      <c r="P246">
        <f>'nm to eV'!$G$14/O246</f>
        <v>3.4905332326004785</v>
      </c>
      <c r="Q246">
        <v>75.115346646600003</v>
      </c>
      <c r="R246" s="2">
        <f t="shared" si="8"/>
        <v>4.7541270151127924E-3</v>
      </c>
    </row>
    <row r="247" spans="15:18">
      <c r="O247">
        <v>355.9</v>
      </c>
      <c r="P247">
        <f>'nm to eV'!$G$14/O247</f>
        <v>3.4836678960935377</v>
      </c>
      <c r="Q247">
        <v>69.402124835500004</v>
      </c>
      <c r="R247" s="2">
        <f t="shared" si="8"/>
        <v>4.3925313709727203E-3</v>
      </c>
    </row>
    <row r="248" spans="15:18">
      <c r="O248">
        <v>356.6</v>
      </c>
      <c r="P248">
        <f>'nm to eV'!$G$14/O248</f>
        <v>3.4768295126743967</v>
      </c>
      <c r="Q248">
        <v>64.105831380799998</v>
      </c>
      <c r="R248" s="2">
        <f t="shared" si="8"/>
        <v>4.0573235483766694E-3</v>
      </c>
    </row>
    <row r="249" spans="15:18">
      <c r="O249">
        <v>357.3</v>
      </c>
      <c r="P249">
        <f>'nm to eV'!$G$14/O249</f>
        <v>3.4700179239286029</v>
      </c>
      <c r="Q249">
        <v>59.1977473651</v>
      </c>
      <c r="R249" s="2">
        <f t="shared" si="8"/>
        <v>3.746685897707732E-3</v>
      </c>
    </row>
    <row r="250" spans="15:18">
      <c r="O250">
        <v>358</v>
      </c>
      <c r="P250">
        <f>'nm to eV'!$G$14/O250</f>
        <v>3.4632329726806983</v>
      </c>
      <c r="Q250">
        <v>54.650968994499998</v>
      </c>
      <c r="R250" s="2">
        <f t="shared" si="8"/>
        <v>3.4589156503693555E-3</v>
      </c>
    </row>
    <row r="251" spans="15:18">
      <c r="O251">
        <v>358.7</v>
      </c>
      <c r="P251">
        <f>'nm to eV'!$G$14/O251</f>
        <v>3.4564745029821298</v>
      </c>
      <c r="Q251">
        <v>50.440308361100001</v>
      </c>
      <c r="R251" s="2">
        <f t="shared" si="8"/>
        <v>3.1924186379426018E-3</v>
      </c>
    </row>
    <row r="252" spans="15:18">
      <c r="O252">
        <v>359.4</v>
      </c>
      <c r="P252">
        <f>'nm to eV'!$G$14/O252</f>
        <v>3.4497423600993042</v>
      </c>
      <c r="Q252">
        <v>46.5421981438</v>
      </c>
      <c r="R252" s="2">
        <f t="shared" si="8"/>
        <v>2.9457032606024381E-3</v>
      </c>
    </row>
    <row r="253" spans="15:18">
      <c r="O253">
        <v>360.1</v>
      </c>
      <c r="P253">
        <f>'nm to eV'!$G$14/O253</f>
        <v>3.4430363905017769</v>
      </c>
      <c r="Q253">
        <v>42.934600242400002</v>
      </c>
      <c r="R253" s="2">
        <f t="shared" si="8"/>
        <v>2.7173747044766006E-3</v>
      </c>
    </row>
    <row r="254" spans="15:18">
      <c r="O254">
        <v>360.8</v>
      </c>
      <c r="P254">
        <f>'nm to eV'!$G$14/O254</f>
        <v>3.4363564418505819</v>
      </c>
      <c r="Q254">
        <v>39.596918321899999</v>
      </c>
      <c r="R254" s="2">
        <f t="shared" si="8"/>
        <v>2.5061294064850103E-3</v>
      </c>
    </row>
    <row r="255" spans="15:18">
      <c r="O255">
        <v>361.5</v>
      </c>
      <c r="P255">
        <f>'nm to eV'!$G$14/O255</f>
        <v>3.4297023629866943</v>
      </c>
      <c r="Q255">
        <v>36.509914225499998</v>
      </c>
      <c r="R255" s="2">
        <f t="shared" si="8"/>
        <v>2.3107497640331653E-3</v>
      </c>
    </row>
    <row r="256" spans="15:18">
      <c r="O256">
        <v>362.2</v>
      </c>
      <c r="P256">
        <f>'nm to eV'!$G$14/O256</f>
        <v>3.4230740039196301</v>
      </c>
      <c r="Q256">
        <v>33.655628199900001</v>
      </c>
      <c r="R256" s="2">
        <f t="shared" si="8"/>
        <v>2.1300990859898913E-3</v>
      </c>
    </row>
    <row r="257" spans="15:18">
      <c r="O257">
        <v>362.9</v>
      </c>
      <c r="P257">
        <f>'nm to eV'!$G$14/O257</f>
        <v>3.4164712158161752</v>
      </c>
      <c r="Q257">
        <v>31.017302862400001</v>
      </c>
      <c r="R257" s="2">
        <f t="shared" si="8"/>
        <v>1.9631167804874368E-3</v>
      </c>
    </row>
    <row r="258" spans="15:18">
      <c r="O258">
        <v>363.6</v>
      </c>
      <c r="P258">
        <f>'nm to eV'!$G$14/O258</f>
        <v>3.409893850989246</v>
      </c>
      <c r="Q258">
        <v>28.579310830000001</v>
      </c>
      <c r="R258" s="2">
        <f t="shared" si="8"/>
        <v>1.808813774493292E-3</v>
      </c>
    </row>
    <row r="259" spans="15:18">
      <c r="O259">
        <v>364.3</v>
      </c>
      <c r="P259">
        <f>'nm to eV'!$G$14/O259</f>
        <v>3.4033417628868787</v>
      </c>
      <c r="Q259">
        <v>26.327085919600002</v>
      </c>
      <c r="R259" s="2">
        <f t="shared" si="8"/>
        <v>1.66626815940057E-3</v>
      </c>
    </row>
    <row r="260" spans="15:18">
      <c r="O260">
        <v>365</v>
      </c>
      <c r="P260">
        <f>'nm to eV'!$G$14/O260</f>
        <v>3.3968148060813421</v>
      </c>
      <c r="Q260">
        <v>24.247057821399999</v>
      </c>
      <c r="R260" s="2">
        <f t="shared" si="8"/>
        <v>1.534621056440766E-3</v>
      </c>
    </row>
    <row r="261" spans="15:18">
      <c r="O261">
        <v>365.7</v>
      </c>
      <c r="P261">
        <f>'nm to eV'!$G$14/O261</f>
        <v>3.390312836258381</v>
      </c>
      <c r="Q261">
        <v>22.326590142099999</v>
      </c>
      <c r="R261" s="2">
        <f t="shared" ref="R261:R310" si="9">Q261/LARGE($Q$5:$Q$310,1)</f>
        <v>1.413072695374601E-3</v>
      </c>
    </row>
    <row r="262" spans="15:18">
      <c r="O262">
        <v>366.4</v>
      </c>
      <c r="P262">
        <f>'nm to eV'!$G$14/O262</f>
        <v>3.3838357102065775</v>
      </c>
      <c r="Q262">
        <v>20.553921708099999</v>
      </c>
      <c r="R262" s="2">
        <f t="shared" si="9"/>
        <v>1.3008786995115924E-3</v>
      </c>
    </row>
    <row r="263" spans="15:18">
      <c r="O263">
        <v>367.1</v>
      </c>
      <c r="P263">
        <f>'nm to eV'!$G$14/O263</f>
        <v>3.3773832858068369</v>
      </c>
      <c r="Q263">
        <v>18.918111016899999</v>
      </c>
      <c r="R263" s="2">
        <f t="shared" si="9"/>
        <v>1.1973465699824232E-3</v>
      </c>
    </row>
    <row r="264" spans="15:18">
      <c r="O264">
        <v>367.8</v>
      </c>
      <c r="P264">
        <f>'nm to eV'!$G$14/O264</f>
        <v>3.3709554220219955</v>
      </c>
      <c r="Q264">
        <v>17.408983721399999</v>
      </c>
      <c r="R264" s="2">
        <f t="shared" si="9"/>
        <v>1.1018323619666447E-3</v>
      </c>
    </row>
    <row r="265" spans="15:18">
      <c r="O265">
        <v>368.5</v>
      </c>
      <c r="P265">
        <f>'nm to eV'!$G$14/O265</f>
        <v>3.3645519788865399</v>
      </c>
      <c r="Q265">
        <v>16.0170830295</v>
      </c>
      <c r="R265" s="2">
        <f t="shared" si="9"/>
        <v>1.0137375454326988E-3</v>
      </c>
    </row>
    <row r="266" spans="15:18">
      <c r="O266">
        <v>369.2</v>
      </c>
      <c r="P266">
        <f>'nm to eV'!$G$14/O266</f>
        <v>3.3581728174964516</v>
      </c>
      <c r="Q266">
        <v>14.733622903500001</v>
      </c>
      <c r="R266" s="2">
        <f t="shared" si="9"/>
        <v>9.3250604308013857E-4</v>
      </c>
    </row>
    <row r="267" spans="15:18">
      <c r="O267">
        <v>369.9</v>
      </c>
      <c r="P267">
        <f>'nm to eV'!$G$14/O267</f>
        <v>3.3518177999991621</v>
      </c>
      <c r="Q267">
        <v>13.550443939599999</v>
      </c>
      <c r="R267" s="2">
        <f t="shared" si="9"/>
        <v>8.5762143790811725E-4</v>
      </c>
    </row>
    <row r="268" spans="15:18">
      <c r="O268">
        <v>370.6</v>
      </c>
      <c r="P268">
        <f>'nm to eV'!$G$14/O268</f>
        <v>3.3454867895836209</v>
      </c>
      <c r="Q268">
        <v>12.459971811899999</v>
      </c>
      <c r="R268" s="2">
        <f t="shared" si="9"/>
        <v>7.8860434309370149E-4</v>
      </c>
    </row>
    <row r="269" spans="15:18">
      <c r="O269">
        <v>371.3</v>
      </c>
      <c r="P269">
        <f>'nm to eV'!$G$14/O269</f>
        <v>3.3391796504704816</v>
      </c>
      <c r="Q269">
        <v>11.4551781653</v>
      </c>
      <c r="R269" s="2">
        <f t="shared" si="9"/>
        <v>7.2500992686356657E-4</v>
      </c>
    </row>
    <row r="270" spans="15:18">
      <c r="O270">
        <v>372</v>
      </c>
      <c r="P270">
        <f>'nm to eV'!$G$14/O270</f>
        <v>3.3328962479023923</v>
      </c>
      <c r="Q270">
        <v>10.529543843100001</v>
      </c>
      <c r="R270" s="2">
        <f t="shared" si="9"/>
        <v>6.6642558513123936E-4</v>
      </c>
    </row>
    <row r="271" spans="15:18">
      <c r="O271">
        <v>372.7</v>
      </c>
      <c r="P271">
        <f>'nm to eV'!$G$14/O271</f>
        <v>3.3266364481343973</v>
      </c>
      <c r="Q271">
        <v>9.6770243376000007</v>
      </c>
      <c r="R271" s="2">
        <f t="shared" si="9"/>
        <v>6.124687548302825E-4</v>
      </c>
    </row>
    <row r="272" spans="15:18">
      <c r="O272">
        <v>373.4</v>
      </c>
      <c r="P272">
        <f>'nm to eV'!$G$14/O272</f>
        <v>3.3204001184244509</v>
      </c>
      <c r="Q272">
        <v>8.8920173544000001</v>
      </c>
      <c r="R272" s="2">
        <f t="shared" si="9"/>
        <v>5.6278486102571002E-4</v>
      </c>
    </row>
    <row r="273" spans="15:18">
      <c r="O273">
        <v>374.1</v>
      </c>
      <c r="P273">
        <f>'nm to eV'!$G$14/O273</f>
        <v>3.3141871270240304</v>
      </c>
      <c r="Q273">
        <v>8.1693323841000005</v>
      </c>
      <c r="R273" s="2">
        <f t="shared" si="9"/>
        <v>5.1704539107580037E-4</v>
      </c>
    </row>
    <row r="274" spans="15:18">
      <c r="O274">
        <v>374.8</v>
      </c>
      <c r="P274">
        <f>'nm to eV'!$G$14/O274</f>
        <v>3.307997343168863</v>
      </c>
      <c r="Q274">
        <v>7.5041621775999996</v>
      </c>
      <c r="R274" s="2">
        <f t="shared" si="9"/>
        <v>4.7494608927469567E-4</v>
      </c>
    </row>
    <row r="275" spans="15:18">
      <c r="O275">
        <v>375.5</v>
      </c>
      <c r="P275">
        <f>'nm to eV'!$G$14/O275</f>
        <v>3.301830637069747</v>
      </c>
      <c r="Q275">
        <v>6.8920560251999996</v>
      </c>
      <c r="R275" s="2">
        <f t="shared" si="9"/>
        <v>4.3620526565934853E-4</v>
      </c>
    </row>
    <row r="276" spans="15:18">
      <c r="O276">
        <v>376.2</v>
      </c>
      <c r="P276">
        <f>'nm to eV'!$G$14/O276</f>
        <v>3.295686879903482</v>
      </c>
      <c r="Q276">
        <v>6.3288947420000001</v>
      </c>
      <c r="R276" s="2">
        <f t="shared" si="9"/>
        <v>4.0056221280993605E-4</v>
      </c>
    </row>
    <row r="277" spans="15:18">
      <c r="O277">
        <v>376.9</v>
      </c>
      <c r="P277">
        <f>'nm to eV'!$G$14/O277</f>
        <v>3.2895659438039</v>
      </c>
      <c r="Q277">
        <v>5.8108672664999999</v>
      </c>
      <c r="R277" s="2">
        <f t="shared" si="9"/>
        <v>3.6777572475135093E-4</v>
      </c>
    </row>
    <row r="278" spans="15:18">
      <c r="O278">
        <v>377.6</v>
      </c>
      <c r="P278">
        <f>'nm to eV'!$G$14/O278</f>
        <v>3.2834677018529921</v>
      </c>
      <c r="Q278">
        <v>5.3344487827</v>
      </c>
      <c r="R278" s="2">
        <f t="shared" si="9"/>
        <v>3.3762271227856386E-4</v>
      </c>
    </row>
    <row r="279" spans="15:18">
      <c r="O279">
        <v>378.3</v>
      </c>
      <c r="P279">
        <f>'nm to eV'!$G$14/O279</f>
        <v>3.2773920280721383</v>
      </c>
      <c r="Q279">
        <v>4.8963802787999997</v>
      </c>
      <c r="R279" s="2">
        <f t="shared" si="9"/>
        <v>3.098969092058664E-4</v>
      </c>
    </row>
    <row r="280" spans="15:18">
      <c r="O280">
        <v>379</v>
      </c>
      <c r="P280">
        <f>'nm to eV'!$G$14/O280</f>
        <v>3.27133879741343</v>
      </c>
      <c r="Q280">
        <v>4.4936494595000003</v>
      </c>
      <c r="R280" s="2">
        <f t="shared" si="9"/>
        <v>2.844076642868416E-4</v>
      </c>
    </row>
    <row r="281" spans="15:18">
      <c r="O281">
        <v>379.7</v>
      </c>
      <c r="P281">
        <f>'nm to eV'!$G$14/O281</f>
        <v>3.2653078857510929</v>
      </c>
      <c r="Q281">
        <v>4.1234729346999996</v>
      </c>
      <c r="R281" s="2">
        <f t="shared" si="9"/>
        <v>2.6097881391899322E-4</v>
      </c>
    </row>
    <row r="282" spans="15:18">
      <c r="O282">
        <v>380.4</v>
      </c>
      <c r="P282">
        <f>'nm to eV'!$G$14/O282</f>
        <v>3.2592991698730023</v>
      </c>
      <c r="Q282">
        <v>3.7832796057999998</v>
      </c>
      <c r="R282" s="2">
        <f t="shared" si="9"/>
        <v>2.3944763064570341E-4</v>
      </c>
    </row>
    <row r="283" spans="15:18">
      <c r="O283">
        <v>381.1</v>
      </c>
      <c r="P283">
        <f>'nm to eV'!$G$14/O283</f>
        <v>3.2533125274722905</v>
      </c>
      <c r="Q283">
        <v>3.4706951803999999</v>
      </c>
      <c r="R283" s="2">
        <f t="shared" si="9"/>
        <v>2.1966384307577793E-4</v>
      </c>
    </row>
    <row r="284" spans="15:18">
      <c r="O284">
        <v>381.8</v>
      </c>
      <c r="P284">
        <f>'nm to eV'!$G$14/O284</f>
        <v>3.2473478371390514</v>
      </c>
      <c r="Q284">
        <v>3.1835277451000001</v>
      </c>
      <c r="R284" s="2">
        <f t="shared" si="9"/>
        <v>2.0148872277122191E-4</v>
      </c>
    </row>
    <row r="285" spans="15:18">
      <c r="O285">
        <v>382.5</v>
      </c>
      <c r="P285">
        <f>'nm to eV'!$G$14/O285</f>
        <v>3.2414049783521306</v>
      </c>
      <c r="Q285">
        <v>2.9197543322000001</v>
      </c>
      <c r="R285" s="2">
        <f t="shared" si="9"/>
        <v>1.8479423403996141E-4</v>
      </c>
    </row>
    <row r="286" spans="15:18">
      <c r="O286">
        <v>383.2</v>
      </c>
      <c r="P286">
        <f>'nm to eV'!$G$14/O286</f>
        <v>3.235483831471007</v>
      </c>
      <c r="Q286">
        <v>2.6775084165999998</v>
      </c>
      <c r="R286" s="2">
        <f t="shared" si="9"/>
        <v>1.6946224260187324E-4</v>
      </c>
    </row>
    <row r="287" spans="15:18">
      <c r="O287">
        <v>383.9</v>
      </c>
      <c r="P287">
        <f>'nm to eV'!$G$14/O287</f>
        <v>3.2295842777277675</v>
      </c>
      <c r="Q287">
        <v>2.4550682868</v>
      </c>
      <c r="R287" s="2">
        <f t="shared" si="9"/>
        <v>1.5538377957749684E-4</v>
      </c>
    </row>
    <row r="288" spans="15:18">
      <c r="O288">
        <v>384.6</v>
      </c>
      <c r="P288">
        <f>'nm to eV'!$G$14/O288</f>
        <v>3.2237061992191625</v>
      </c>
      <c r="Q288">
        <v>2.2508462322999998</v>
      </c>
      <c r="R288" s="2">
        <f t="shared" si="9"/>
        <v>1.4245835714753546E-4</v>
      </c>
    </row>
    <row r="289" spans="15:18">
      <c r="O289">
        <v>385.3</v>
      </c>
      <c r="P289">
        <f>'nm to eV'!$G$14/O289</f>
        <v>3.2178494788987537</v>
      </c>
      <c r="Q289">
        <v>2.0633784947999998</v>
      </c>
      <c r="R289" s="2">
        <f t="shared" si="9"/>
        <v>1.305933325540403E-4</v>
      </c>
    </row>
    <row r="290" spans="15:18">
      <c r="O290">
        <v>386</v>
      </c>
      <c r="P290">
        <f>'nm to eV'!$G$14/O290</f>
        <v>3.2120140005691447</v>
      </c>
      <c r="Q290">
        <v>1.8913159353</v>
      </c>
      <c r="R290" s="2">
        <f t="shared" si="9"/>
        <v>1.1970331741163626E-4</v>
      </c>
    </row>
    <row r="291" spans="15:18">
      <c r="O291">
        <v>386.7</v>
      </c>
      <c r="P291">
        <f>'nm to eV'!$G$14/O291</f>
        <v>3.206199648874295</v>
      </c>
      <c r="Q291">
        <v>1.7334153681</v>
      </c>
      <c r="R291" s="2">
        <f t="shared" si="9"/>
        <v>1.0970962922753026E-4</v>
      </c>
    </row>
    <row r="292" spans="15:18">
      <c r="O292">
        <v>387.4</v>
      </c>
      <c r="P292">
        <f>'nm to eV'!$G$14/O292</f>
        <v>3.2004063092919206</v>
      </c>
      <c r="Q292">
        <v>1.5885315189</v>
      </c>
      <c r="R292" s="2">
        <f t="shared" si="9"/>
        <v>1.0053978242144585E-4</v>
      </c>
    </row>
    <row r="293" spans="15:18">
      <c r="O293">
        <v>388.1</v>
      </c>
      <c r="P293">
        <f>'nm to eV'!$G$14/O293</f>
        <v>3.1946338681259725</v>
      </c>
      <c r="Q293">
        <v>1.4556095641</v>
      </c>
      <c r="R293" s="2">
        <f t="shared" si="9"/>
        <v>9.2127016130299618E-5</v>
      </c>
    </row>
    <row r="294" spans="15:18">
      <c r="O294">
        <v>388.8</v>
      </c>
      <c r="P294">
        <f>'nm to eV'!$G$14/O294</f>
        <v>3.1888822124992022</v>
      </c>
      <c r="Q294">
        <v>1.3336782135</v>
      </c>
      <c r="R294" s="2">
        <f t="shared" si="9"/>
        <v>8.4409856405218495E-5</v>
      </c>
    </row>
    <row r="295" spans="15:18">
      <c r="O295">
        <v>389.5</v>
      </c>
      <c r="P295">
        <f>'nm to eV'!$G$14/O295</f>
        <v>3.1831512303458021</v>
      </c>
      <c r="Q295">
        <v>1.2218432987000001</v>
      </c>
      <c r="R295" s="2">
        <f t="shared" si="9"/>
        <v>7.7331710414826747E-5</v>
      </c>
    </row>
    <row r="296" spans="15:18">
      <c r="O296">
        <v>390.2</v>
      </c>
      <c r="P296">
        <f>'nm to eV'!$G$14/O296</f>
        <v>3.1774408104041258</v>
      </c>
      <c r="Q296">
        <v>1.119281832</v>
      </c>
      <c r="R296" s="2">
        <f t="shared" si="9"/>
        <v>7.0840490426958517E-5</v>
      </c>
    </row>
    <row r="297" spans="15:18">
      <c r="O297">
        <v>390.9</v>
      </c>
      <c r="P297">
        <f>'nm to eV'!$G$14/O297</f>
        <v>3.1717508422094909</v>
      </c>
      <c r="Q297">
        <v>1.0252365051000001</v>
      </c>
      <c r="R297" s="2">
        <f t="shared" si="9"/>
        <v>6.4888265625761505E-5</v>
      </c>
    </row>
    <row r="298" spans="15:18">
      <c r="O298">
        <v>391.6</v>
      </c>
      <c r="P298">
        <f>'nm to eV'!$G$14/O298</f>
        <v>3.1660812160870528</v>
      </c>
      <c r="Q298">
        <v>0.93901059529999997</v>
      </c>
      <c r="R298" s="2">
        <f t="shared" si="9"/>
        <v>5.9430939719891981E-5</v>
      </c>
    </row>
    <row r="299" spans="15:18">
      <c r="O299">
        <v>392.3</v>
      </c>
      <c r="P299">
        <f>'nm to eV'!$G$14/O299</f>
        <v>3.1604318231447612</v>
      </c>
      <c r="Q299">
        <v>0.85996325139999996</v>
      </c>
      <c r="R299" s="2">
        <f t="shared" si="9"/>
        <v>5.4427952582310665E-5</v>
      </c>
    </row>
    <row r="300" spans="15:18">
      <c r="O300">
        <v>393</v>
      </c>
      <c r="P300">
        <f>'nm to eV'!$G$14/O300</f>
        <v>3.1548025552663868</v>
      </c>
      <c r="Q300">
        <v>0.78750513290000002</v>
      </c>
      <c r="R300" s="2">
        <f t="shared" si="9"/>
        <v>4.9842004250796365E-5</v>
      </c>
    </row>
    <row r="301" spans="15:18">
      <c r="O301">
        <v>393.7</v>
      </c>
      <c r="P301">
        <f>'nm to eV'!$G$14/O301</f>
        <v>3.1491933051046228</v>
      </c>
      <c r="Q301">
        <v>0.72109437710000002</v>
      </c>
      <c r="R301" s="2">
        <f t="shared" si="9"/>
        <v>4.5638799681585611E-5</v>
      </c>
    </row>
    <row r="302" spans="15:18">
      <c r="O302">
        <v>394.4</v>
      </c>
      <c r="P302">
        <f>'nm to eV'!$G$14/O302</f>
        <v>3.1436039660742647</v>
      </c>
      <c r="Q302">
        <v>0.6602328703</v>
      </c>
      <c r="R302" s="2">
        <f t="shared" si="9"/>
        <v>4.178681274981196E-5</v>
      </c>
    </row>
    <row r="303" spans="15:18">
      <c r="O303">
        <v>395.1</v>
      </c>
      <c r="P303">
        <f>'nm to eV'!$G$14/O303</f>
        <v>3.1380344323454565</v>
      </c>
      <c r="Q303">
        <v>0.60446280259999996</v>
      </c>
      <c r="R303" s="2">
        <f t="shared" si="9"/>
        <v>3.8257068199278883E-5</v>
      </c>
    </row>
    <row r="304" spans="15:18">
      <c r="O304">
        <v>395.8</v>
      </c>
      <c r="P304">
        <f>'nm to eV'!$G$14/O304</f>
        <v>3.1324845988370131</v>
      </c>
      <c r="Q304">
        <v>0.55336348390000001</v>
      </c>
      <c r="R304" s="2">
        <f t="shared" si="9"/>
        <v>3.5022940123847522E-5</v>
      </c>
    </row>
    <row r="305" spans="15:18">
      <c r="O305">
        <v>396.5</v>
      </c>
      <c r="P305">
        <f>'nm to eV'!$G$14/O305</f>
        <v>3.1269543612098105</v>
      </c>
      <c r="Q305">
        <v>0.50654840430000003</v>
      </c>
      <c r="R305" s="2">
        <f t="shared" si="9"/>
        <v>3.2059965917150042E-5</v>
      </c>
    </row>
    <row r="306" spans="15:18">
      <c r="O306">
        <v>397.2</v>
      </c>
      <c r="P306">
        <f>'nm to eV'!$G$14/O306</f>
        <v>3.1214436158602465</v>
      </c>
      <c r="Q306">
        <v>0.46366251920000001</v>
      </c>
      <c r="R306" s="2">
        <f t="shared" si="9"/>
        <v>2.9345674443795552E-5</v>
      </c>
    </row>
    <row r="307" spans="15:18">
      <c r="O307">
        <v>397.9</v>
      </c>
      <c r="P307">
        <f>'nm to eV'!$G$14/O307</f>
        <v>3.1159522599137723</v>
      </c>
      <c r="Q307">
        <v>0.424379744</v>
      </c>
      <c r="R307" s="2">
        <f t="shared" si="9"/>
        <v>2.685942747637407E-5</v>
      </c>
    </row>
    <row r="308" spans="15:18">
      <c r="O308">
        <v>398.6</v>
      </c>
      <c r="P308">
        <f>'nm to eV'!$G$14/O308</f>
        <v>3.1104801912184894</v>
      </c>
      <c r="Q308">
        <v>0.38840064169999999</v>
      </c>
      <c r="R308" s="2">
        <f t="shared" si="9"/>
        <v>2.4582273341298543E-5</v>
      </c>
    </row>
    <row r="309" spans="15:18">
      <c r="O309">
        <v>399.3</v>
      </c>
      <c r="P309">
        <f>'nm to eV'!$G$14/O309</f>
        <v>3.1050273083388178</v>
      </c>
      <c r="Q309">
        <v>0.35545029080000001</v>
      </c>
      <c r="R309" s="2">
        <f t="shared" si="9"/>
        <v>2.2496811976018048E-5</v>
      </c>
    </row>
    <row r="310" spans="15:18">
      <c r="O310">
        <v>400</v>
      </c>
      <c r="P310">
        <f>'nm to eV'!$G$14/O310</f>
        <v>3.0995935105492247</v>
      </c>
      <c r="Q310">
        <v>0.32527631779999999</v>
      </c>
      <c r="R310" s="2">
        <f t="shared" si="9"/>
        <v>2.0587070403933095E-5</v>
      </c>
    </row>
  </sheetData>
  <mergeCells count="5">
    <mergeCell ref="G6:I6"/>
    <mergeCell ref="O2:R3"/>
    <mergeCell ref="C2:F3"/>
    <mergeCell ref="C4:D4"/>
    <mergeCell ref="K2:M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857-F289-4BED-8140-CBCEBE78DC45}">
  <sheetPr>
    <tabColor theme="9" tint="-0.249977111117893"/>
  </sheetPr>
  <dimension ref="A1"/>
  <sheetViews>
    <sheetView showGridLines="0" zoomScale="85" zoomScaleNormal="85" workbookViewId="0">
      <selection activeCell="AB22" sqref="AB22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5B20-3C7C-43B7-A522-D8EF82F34696}">
  <sheetPr>
    <tabColor theme="9" tint="0.59999389629810485"/>
  </sheetPr>
  <dimension ref="C2:X302"/>
  <sheetViews>
    <sheetView workbookViewId="0">
      <selection activeCell="B1" sqref="B1:J1048576"/>
    </sheetView>
  </sheetViews>
  <sheetFormatPr defaultRowHeight="15"/>
  <cols>
    <col min="3" max="3" width="12" bestFit="1" customWidth="1"/>
    <col min="4" max="4" width="12.28515625" bestFit="1" customWidth="1"/>
    <col min="5" max="5" width="13.28515625" bestFit="1" customWidth="1"/>
    <col min="6" max="6" width="18.28515625" bestFit="1" customWidth="1"/>
  </cols>
  <sheetData>
    <row r="2" spans="3:24" ht="15" customHeight="1">
      <c r="C2" s="109" t="s">
        <v>92</v>
      </c>
      <c r="D2" s="110"/>
      <c r="E2" s="110"/>
      <c r="F2" s="111"/>
      <c r="G2" t="s">
        <v>42</v>
      </c>
      <c r="L2" s="101" t="s">
        <v>49</v>
      </c>
      <c r="M2" s="102"/>
      <c r="N2" s="102"/>
      <c r="Q2" s="101" t="s">
        <v>98</v>
      </c>
      <c r="R2" s="102"/>
      <c r="S2" s="102"/>
      <c r="T2" s="102"/>
    </row>
    <row r="3" spans="3:24" ht="15" customHeight="1" thickBot="1">
      <c r="C3" s="112"/>
      <c r="D3" s="113"/>
      <c r="E3" s="113"/>
      <c r="F3" s="114"/>
      <c r="G3">
        <f>LARGE(D6:D1000,1)</f>
        <v>0.47971420390313002</v>
      </c>
      <c r="L3" s="116"/>
      <c r="M3" s="117"/>
      <c r="N3" s="117"/>
      <c r="Q3" s="101"/>
      <c r="R3" s="102"/>
      <c r="S3" s="102"/>
      <c r="T3" s="102"/>
    </row>
    <row r="4" spans="3:24" ht="29.25" thickBot="1">
      <c r="C4" s="107" t="s">
        <v>43</v>
      </c>
      <c r="D4" s="108"/>
      <c r="E4" s="22">
        <v>10.254</v>
      </c>
      <c r="F4" s="23" t="s">
        <v>14</v>
      </c>
      <c r="L4" s="37" t="s">
        <v>44</v>
      </c>
      <c r="M4" s="30" t="s">
        <v>6</v>
      </c>
      <c r="N4" s="37" t="s">
        <v>2</v>
      </c>
      <c r="Q4" s="30" t="s">
        <v>99</v>
      </c>
      <c r="R4" s="37" t="s">
        <v>100</v>
      </c>
      <c r="S4" s="30" t="s">
        <v>6</v>
      </c>
      <c r="T4" s="37" t="s">
        <v>2</v>
      </c>
    </row>
    <row r="5" spans="3:24" ht="28.5" customHeight="1" thickBot="1">
      <c r="C5" t="s">
        <v>44</v>
      </c>
      <c r="D5" t="s">
        <v>6</v>
      </c>
      <c r="F5" t="s">
        <v>2</v>
      </c>
      <c r="G5" s="100" t="s">
        <v>46</v>
      </c>
      <c r="H5" s="100"/>
      <c r="I5" s="100"/>
      <c r="L5">
        <v>2.6377891791044701</v>
      </c>
      <c r="M5">
        <v>-1.75327851036077E-4</v>
      </c>
      <c r="N5">
        <f>M5/LARGE($M$5:$M$1000,1)</f>
        <v>-6.7688972988261861E-4</v>
      </c>
      <c r="Q5">
        <v>192.1</v>
      </c>
      <c r="R5">
        <f>'nm to eV'!$G$14/Q5</f>
        <v>6.4541249568958357</v>
      </c>
      <c r="S5">
        <v>18121.234713370799</v>
      </c>
      <c r="T5" s="2">
        <f t="shared" ref="T5:T68" si="0">S5/LARGE(S$5:S$302,1)</f>
        <v>1</v>
      </c>
      <c r="X5" t="e">
        <f>'nm to eV'!$G$14/W5</f>
        <v>#DIV/0!</v>
      </c>
    </row>
    <row r="6" spans="3:24" ht="15.75" thickBot="1">
      <c r="C6" s="1">
        <v>2.9799205306400198</v>
      </c>
      <c r="D6" s="1">
        <v>1.09655572267641E-3</v>
      </c>
      <c r="E6" s="1"/>
      <c r="F6" s="1">
        <f>D6/$G$3</f>
        <v>2.2858521047624441E-3</v>
      </c>
      <c r="G6" s="29" t="s">
        <v>14</v>
      </c>
      <c r="H6" s="30" t="s">
        <v>6</v>
      </c>
      <c r="I6" s="29" t="s">
        <v>50</v>
      </c>
      <c r="L6">
        <v>2.6886567164179098</v>
      </c>
      <c r="M6">
        <v>1.17374293580663E-4</v>
      </c>
      <c r="N6">
        <f t="shared" ref="N6:N69" si="1">M6/LARGE($M$5:$M$1000,1)</f>
        <v>4.5314793632319112E-4</v>
      </c>
      <c r="Q6">
        <v>192.8</v>
      </c>
      <c r="R6">
        <f>'nm to eV'!$G$14/Q6</f>
        <v>6.4306919306000507</v>
      </c>
      <c r="S6">
        <v>17958.784410939301</v>
      </c>
      <c r="T6" s="2">
        <f t="shared" si="0"/>
        <v>0.99103536238004608</v>
      </c>
    </row>
    <row r="7" spans="3:24">
      <c r="C7" s="1">
        <v>3.0355047570802101</v>
      </c>
      <c r="D7" s="1">
        <v>1.3544547697425999E-3</v>
      </c>
      <c r="E7" s="1"/>
      <c r="F7" s="1">
        <f t="shared" ref="F7:F70" si="2">D7/$G$3</f>
        <v>2.823461883601238E-3</v>
      </c>
      <c r="G7">
        <v>3.7731181453903</v>
      </c>
      <c r="H7">
        <v>1.0306162840738999E-6</v>
      </c>
      <c r="I7" s="2">
        <f>H7/$G$3</f>
        <v>2.1483964320598169E-6</v>
      </c>
      <c r="L7">
        <v>2.7432462686567098</v>
      </c>
      <c r="M7">
        <v>1.17374293580663E-4</v>
      </c>
      <c r="N7">
        <f t="shared" si="1"/>
        <v>4.5314793632319112E-4</v>
      </c>
      <c r="Q7">
        <v>193.5</v>
      </c>
      <c r="R7">
        <f>'nm to eV'!$G$14/Q7</f>
        <v>6.407428445579793</v>
      </c>
      <c r="S7">
        <v>17724.552288659099</v>
      </c>
      <c r="T7" s="2">
        <f t="shared" si="0"/>
        <v>0.97810952559325293</v>
      </c>
    </row>
    <row r="8" spans="3:24">
      <c r="C8" s="1">
        <v>3.0910889835203901</v>
      </c>
      <c r="D8" s="1">
        <v>1.3544547697425999E-3</v>
      </c>
      <c r="E8" s="1"/>
      <c r="F8" s="1">
        <f t="shared" si="2"/>
        <v>2.823461883601238E-3</v>
      </c>
      <c r="G8" s="36">
        <f>G7+0.0002</f>
        <v>3.7733181453903</v>
      </c>
      <c r="I8" s="2">
        <f t="shared" ref="I8:I35" si="3">H8/$G$3</f>
        <v>0</v>
      </c>
      <c r="L8">
        <v>2.7978358208955201</v>
      </c>
      <c r="M8">
        <v>-2.4541897748642201E-5</v>
      </c>
      <c r="N8">
        <f t="shared" si="1"/>
        <v>-9.4749113958323718E-5</v>
      </c>
      <c r="Q8">
        <v>194.2</v>
      </c>
      <c r="R8">
        <f>'nm to eV'!$G$14/Q8</f>
        <v>6.3843326684845003</v>
      </c>
      <c r="S8">
        <v>17424.172831744199</v>
      </c>
      <c r="T8" s="2">
        <f t="shared" si="0"/>
        <v>0.96153342238251183</v>
      </c>
    </row>
    <row r="9" spans="3:24">
      <c r="C9" s="1">
        <v>3.1466732099605799</v>
      </c>
      <c r="D9" s="1">
        <v>1.3544547697425999E-3</v>
      </c>
      <c r="E9" s="1"/>
      <c r="F9" s="1">
        <f t="shared" si="2"/>
        <v>2.823461883601238E-3</v>
      </c>
      <c r="G9" s="36">
        <f>G10-0.0002</f>
        <v>4.3199474259150996</v>
      </c>
      <c r="I9" s="2">
        <f t="shared" si="3"/>
        <v>0</v>
      </c>
      <c r="L9">
        <v>2.8524253731343201</v>
      </c>
      <c r="M9">
        <v>1.17374293580663E-4</v>
      </c>
      <c r="N9">
        <f t="shared" si="1"/>
        <v>4.5314793632319112E-4</v>
      </c>
      <c r="Q9">
        <v>194.9</v>
      </c>
      <c r="R9">
        <f>'nm to eV'!$G$14/Q9</f>
        <v>6.3614027923021546</v>
      </c>
      <c r="S9">
        <v>17063.748366023199</v>
      </c>
      <c r="T9" s="2">
        <f t="shared" si="0"/>
        <v>0.94164380274996762</v>
      </c>
    </row>
    <row r="10" spans="3:24">
      <c r="C10" s="1">
        <v>3.2022574364007599</v>
      </c>
      <c r="D10" s="1">
        <v>1.09655572267641E-3</v>
      </c>
      <c r="E10" s="1"/>
      <c r="F10" s="1">
        <f t="shared" si="2"/>
        <v>2.2858521047624441E-3</v>
      </c>
      <c r="G10" s="43">
        <v>4.3201474259151</v>
      </c>
      <c r="H10">
        <v>0.35124875276765</v>
      </c>
      <c r="I10" s="2">
        <f t="shared" si="3"/>
        <v>0.73220419556011018</v>
      </c>
      <c r="L10">
        <v>2.9070149253731299</v>
      </c>
      <c r="M10">
        <v>1.17374293580663E-4</v>
      </c>
      <c r="N10">
        <f t="shared" si="1"/>
        <v>4.5314793632319112E-4</v>
      </c>
      <c r="Q10">
        <v>195.6</v>
      </c>
      <c r="R10">
        <f>'nm to eV'!$G$14/Q10</f>
        <v>6.3386370358879853</v>
      </c>
      <c r="S10">
        <v>16649.712963386599</v>
      </c>
      <c r="T10" s="2">
        <f t="shared" si="0"/>
        <v>0.91879572373186946</v>
      </c>
    </row>
    <row r="11" spans="3:24">
      <c r="C11" s="1">
        <v>3.2578416628409501</v>
      </c>
      <c r="D11" s="1">
        <v>1.3544547697425999E-3</v>
      </c>
      <c r="E11" s="1"/>
      <c r="F11" s="1">
        <f t="shared" si="2"/>
        <v>2.823461883601238E-3</v>
      </c>
      <c r="G11" s="36">
        <f>G10+0.0002</f>
        <v>4.3203474259151005</v>
      </c>
      <c r="I11" s="2">
        <f t="shared" si="3"/>
        <v>0</v>
      </c>
      <c r="L11">
        <v>2.9616044776119401</v>
      </c>
      <c r="M11">
        <v>1.17374293580663E-4</v>
      </c>
      <c r="N11">
        <f t="shared" si="1"/>
        <v>4.5314793632319112E-4</v>
      </c>
      <c r="Q11">
        <v>196.3</v>
      </c>
      <c r="R11">
        <f>'nm to eV'!$G$14/Q11</f>
        <v>6.3160336435032596</v>
      </c>
      <c r="S11">
        <v>16188.708724889</v>
      </c>
      <c r="T11" s="2">
        <f t="shared" si="0"/>
        <v>0.8933557222204136</v>
      </c>
    </row>
    <row r="12" spans="3:24">
      <c r="C12" s="1">
        <v>3.3134258892811301</v>
      </c>
      <c r="D12" s="1">
        <v>1.3544547697425999E-3</v>
      </c>
      <c r="E12" s="1"/>
      <c r="F12" s="1">
        <f t="shared" si="2"/>
        <v>2.823461883601238E-3</v>
      </c>
      <c r="G12" s="36">
        <f>G13-0.0002</f>
        <v>4.4358501221536999</v>
      </c>
      <c r="I12" s="2">
        <f t="shared" si="3"/>
        <v>0</v>
      </c>
      <c r="L12">
        <v>3.0161940298507401</v>
      </c>
      <c r="M12">
        <v>2.5929048490996799E-4</v>
      </c>
      <c r="N12">
        <f t="shared" si="1"/>
        <v>1.001044986604705E-3</v>
      </c>
      <c r="Q12">
        <v>197</v>
      </c>
      <c r="R12">
        <f>'nm to eV'!$G$14/Q12</f>
        <v>6.2935908843639083</v>
      </c>
      <c r="S12">
        <v>15687.475722891701</v>
      </c>
      <c r="T12" s="2">
        <f t="shared" si="0"/>
        <v>0.86569574154440243</v>
      </c>
    </row>
    <row r="13" spans="3:24">
      <c r="C13" s="1">
        <v>3.3690101157213102</v>
      </c>
      <c r="D13" s="1">
        <v>1.5693706422978901E-3</v>
      </c>
      <c r="E13" s="1"/>
      <c r="F13" s="1">
        <f t="shared" si="2"/>
        <v>3.2714700326338417E-3</v>
      </c>
      <c r="G13">
        <v>4.4360501221537003</v>
      </c>
      <c r="H13">
        <v>4.4790400090606E-4</v>
      </c>
      <c r="I13" s="2">
        <f t="shared" si="3"/>
        <v>9.3368926177659413E-4</v>
      </c>
      <c r="L13">
        <v>3.0707835820895499</v>
      </c>
      <c r="M13">
        <v>8.0330255167243504E-4</v>
      </c>
      <c r="N13">
        <f t="shared" si="1"/>
        <v>3.1013170126843489E-3</v>
      </c>
      <c r="Q13">
        <v>197.7</v>
      </c>
      <c r="R13">
        <f>'nm to eV'!$G$14/Q13</f>
        <v>6.2713070521987353</v>
      </c>
      <c r="S13">
        <v>15152.755931109101</v>
      </c>
      <c r="T13" s="2">
        <f t="shared" si="0"/>
        <v>0.83618782995667518</v>
      </c>
    </row>
    <row r="14" spans="3:24">
      <c r="C14" s="1">
        <v>3.4245943421614999</v>
      </c>
      <c r="D14" s="1">
        <v>2.1138241861045001E-3</v>
      </c>
      <c r="E14" s="1"/>
      <c r="F14" s="1">
        <f t="shared" si="2"/>
        <v>4.4064240101828432E-3</v>
      </c>
      <c r="G14" s="36">
        <f>G13+0.0002</f>
        <v>4.4362501221537007</v>
      </c>
      <c r="I14" s="2">
        <f t="shared" si="3"/>
        <v>0</v>
      </c>
      <c r="L14">
        <v>3.12537313432835</v>
      </c>
      <c r="M14">
        <v>1.7021050967580499E-3</v>
      </c>
      <c r="N14">
        <f t="shared" si="1"/>
        <v>6.571331664467335E-3</v>
      </c>
      <c r="Q14">
        <v>198.4</v>
      </c>
      <c r="R14">
        <f>'nm to eV'!$G$14/Q14</f>
        <v>6.2491804648169849</v>
      </c>
      <c r="S14">
        <v>14591.2107070164</v>
      </c>
      <c r="T14" s="2">
        <f t="shared" si="0"/>
        <v>0.80519958699338734</v>
      </c>
    </row>
    <row r="15" spans="3:24">
      <c r="C15" s="1">
        <v>3.48017856860168</v>
      </c>
      <c r="D15" s="1">
        <v>3.6755461933389798E-3</v>
      </c>
      <c r="E15" s="1"/>
      <c r="F15" s="1">
        <f t="shared" si="2"/>
        <v>7.6619498931517829E-3</v>
      </c>
      <c r="G15" s="36">
        <f>G16-0.0002</f>
        <v>4.5893315407105</v>
      </c>
      <c r="I15" s="2">
        <f t="shared" si="3"/>
        <v>0</v>
      </c>
      <c r="L15">
        <v>3.1799626865671602</v>
      </c>
      <c r="M15">
        <v>3.4524047898196698E-3</v>
      </c>
      <c r="N15">
        <f t="shared" si="1"/>
        <v>1.3328728617940081E-2</v>
      </c>
      <c r="Q15">
        <v>199.1</v>
      </c>
      <c r="R15">
        <f>'nm to eV'!$G$14/Q15</f>
        <v>6.2272094636850328</v>
      </c>
      <c r="S15">
        <v>14009.3508300256</v>
      </c>
      <c r="T15" s="2">
        <f t="shared" si="0"/>
        <v>0.77309030270927204</v>
      </c>
    </row>
    <row r="16" spans="3:24">
      <c r="C16" s="1">
        <v>3.5357627950418702</v>
      </c>
      <c r="D16" s="1">
        <v>6.1255871404682898E-3</v>
      </c>
      <c r="E16" s="1"/>
      <c r="F16" s="1">
        <f t="shared" si="2"/>
        <v>1.2769242792121382E-2</v>
      </c>
      <c r="G16">
        <v>4.5895315407105004</v>
      </c>
      <c r="H16">
        <v>6.4346377164392995E-2</v>
      </c>
      <c r="I16" s="2">
        <f t="shared" si="3"/>
        <v>0.13413481744098332</v>
      </c>
      <c r="L16">
        <v>3.23455223880597</v>
      </c>
      <c r="M16">
        <v>6.5272556019549902E-3</v>
      </c>
      <c r="N16">
        <f t="shared" si="1"/>
        <v>2.5199831374041016E-2</v>
      </c>
      <c r="Q16">
        <v>199.8</v>
      </c>
      <c r="R16">
        <f>'nm to eV'!$G$14/Q16</f>
        <v>6.2053924135119614</v>
      </c>
      <c r="S16">
        <v>13413.477738727001</v>
      </c>
      <c r="T16" s="2">
        <f t="shared" si="0"/>
        <v>0.74020771492076265</v>
      </c>
    </row>
    <row r="17" spans="3:20">
      <c r="C17" s="1">
        <v>3.5913470214820502</v>
      </c>
      <c r="D17" s="1">
        <v>1.02949550680394E-2</v>
      </c>
      <c r="E17" s="1"/>
      <c r="F17" s="1">
        <f t="shared" si="2"/>
        <v>2.1460600883350722E-2</v>
      </c>
      <c r="G17" s="36">
        <f>G16+0.0002</f>
        <v>4.5897315407105008</v>
      </c>
      <c r="I17" s="2">
        <f t="shared" si="3"/>
        <v>0</v>
      </c>
      <c r="L17">
        <v>3.2866604477611898</v>
      </c>
      <c r="M17">
        <v>1.1227046804810899E-2</v>
      </c>
      <c r="N17">
        <f t="shared" si="1"/>
        <v>4.3344355355865463E-2</v>
      </c>
      <c r="Q17">
        <v>200.5</v>
      </c>
      <c r="R17">
        <f>'nm to eV'!$G$14/Q17</f>
        <v>6.1837277018438401</v>
      </c>
      <c r="S17">
        <v>12809.6344347227</v>
      </c>
      <c r="T17" s="2">
        <f t="shared" si="0"/>
        <v>0.70688529988914495</v>
      </c>
    </row>
    <row r="18" spans="3:20">
      <c r="C18" s="1">
        <v>3.64693124792224</v>
      </c>
      <c r="D18" s="1">
        <v>1.67424312446957E-2</v>
      </c>
      <c r="E18" s="1"/>
      <c r="F18" s="1">
        <f t="shared" si="2"/>
        <v>3.4900845354323806E-2</v>
      </c>
      <c r="G18" s="36">
        <f>G19-0.0002</f>
        <v>5.4837784703986996</v>
      </c>
      <c r="I18" s="2">
        <f t="shared" si="3"/>
        <v>0</v>
      </c>
      <c r="L18">
        <v>3.32884328358208</v>
      </c>
      <c r="M18">
        <v>1.6880379655122402E-2</v>
      </c>
      <c r="N18">
        <f t="shared" si="1"/>
        <v>6.5170225708867602E-2</v>
      </c>
      <c r="Q18">
        <v>201.2</v>
      </c>
      <c r="R18">
        <f>'nm to eV'!$G$14/Q18</f>
        <v>6.1622137386664511</v>
      </c>
      <c r="S18">
        <v>12203.564502368101</v>
      </c>
      <c r="T18" s="2">
        <f t="shared" si="0"/>
        <v>0.67344001087098493</v>
      </c>
    </row>
    <row r="19" spans="3:20">
      <c r="C19" s="1">
        <v>3.69746236286786</v>
      </c>
      <c r="D19" s="1">
        <v>2.5835760607920699E-2</v>
      </c>
      <c r="E19" s="1"/>
      <c r="F19" s="1">
        <f t="shared" si="2"/>
        <v>5.3856567926718682E-2</v>
      </c>
      <c r="G19">
        <v>5.4839784703987</v>
      </c>
      <c r="H19">
        <v>6.2674849542401004E-2</v>
      </c>
      <c r="I19" s="2">
        <f t="shared" si="3"/>
        <v>0.13065039357278882</v>
      </c>
      <c r="L19">
        <v>3.36110074626865</v>
      </c>
      <c r="M19">
        <v>2.2536190407187399E-2</v>
      </c>
      <c r="N19">
        <f t="shared" si="1"/>
        <v>8.7005662518303703E-2</v>
      </c>
      <c r="Q19">
        <v>201.9</v>
      </c>
      <c r="R19">
        <f>'nm to eV'!$G$14/Q19</f>
        <v>6.1408489560162947</v>
      </c>
      <c r="S19">
        <v>11600.6778001111</v>
      </c>
      <c r="T19" s="2">
        <f t="shared" si="0"/>
        <v>0.64017038483318744</v>
      </c>
    </row>
    <row r="20" spans="3:20">
      <c r="C20" s="1">
        <v>3.73788725482436</v>
      </c>
      <c r="D20" s="1">
        <v>3.5667308936557403E-2</v>
      </c>
      <c r="E20" s="1"/>
      <c r="F20" s="1">
        <f t="shared" si="2"/>
        <v>7.4351162934837345E-2</v>
      </c>
      <c r="G20" s="36">
        <f>G19+0.0002</f>
        <v>5.4841784703987004</v>
      </c>
      <c r="I20" s="2">
        <f t="shared" si="3"/>
        <v>0</v>
      </c>
      <c r="L20">
        <v>3.38839552238806</v>
      </c>
      <c r="M20">
        <v>2.8476959860889699E-2</v>
      </c>
      <c r="N20">
        <f t="shared" si="1"/>
        <v>0.10994124181759037</v>
      </c>
      <c r="Q20">
        <v>202.6</v>
      </c>
      <c r="R20">
        <f>'nm to eV'!$G$14/Q20</f>
        <v>6.1196318075996539</v>
      </c>
      <c r="S20">
        <v>11006.0215746463</v>
      </c>
      <c r="T20" s="2">
        <f t="shared" si="0"/>
        <v>0.60735494842001458</v>
      </c>
    </row>
    <row r="21" spans="3:20">
      <c r="C21" s="1">
        <v>3.77073247953901</v>
      </c>
      <c r="D21" s="1">
        <v>4.5799057214160201E-2</v>
      </c>
      <c r="E21" s="1"/>
      <c r="F21" s="1">
        <f t="shared" si="2"/>
        <v>9.5471547103509427E-2</v>
      </c>
      <c r="G21" s="36">
        <f>G22-0.0002</f>
        <v>5.5067626467194</v>
      </c>
      <c r="I21" s="2">
        <f t="shared" si="3"/>
        <v>0</v>
      </c>
      <c r="L21">
        <v>3.4107276119402901</v>
      </c>
      <c r="M21">
        <v>3.4396047674250099E-2</v>
      </c>
      <c r="N21">
        <f t="shared" si="1"/>
        <v>0.1327931146230843</v>
      </c>
      <c r="Q21">
        <v>203.3</v>
      </c>
      <c r="R21">
        <f>'nm to eV'!$G$14/Q21</f>
        <v>6.0985607684195271</v>
      </c>
      <c r="S21">
        <v>10424.2559990586</v>
      </c>
      <c r="T21" s="2">
        <f t="shared" si="0"/>
        <v>0.57525086805299397</v>
      </c>
    </row>
    <row r="22" spans="3:20">
      <c r="C22" s="1">
        <v>3.7985245927591</v>
      </c>
      <c r="D22" s="1">
        <v>5.59172964940595E-2</v>
      </c>
      <c r="E22" s="1"/>
      <c r="F22" s="1">
        <f t="shared" si="2"/>
        <v>0.11656377075995655</v>
      </c>
      <c r="G22">
        <v>5.5069626467194004</v>
      </c>
      <c r="H22">
        <v>1.4676809228589E-3</v>
      </c>
      <c r="I22" s="2">
        <f t="shared" si="3"/>
        <v>3.0594902358890186E-3</v>
      </c>
      <c r="L22">
        <v>3.4305783582089502</v>
      </c>
      <c r="M22">
        <v>3.99899108824808E-2</v>
      </c>
      <c r="N22">
        <f t="shared" si="1"/>
        <v>0.15438939002168295</v>
      </c>
      <c r="Q22">
        <v>204</v>
      </c>
      <c r="R22">
        <f>'nm to eV'!$G$14/Q22</f>
        <v>6.077634334410245</v>
      </c>
      <c r="S22">
        <v>9859.6334089317006</v>
      </c>
      <c r="T22" s="2">
        <f t="shared" si="0"/>
        <v>0.54409280409886995</v>
      </c>
    </row>
    <row r="23" spans="3:20">
      <c r="C23" s="1">
        <v>3.8237901502319098</v>
      </c>
      <c r="D23" s="1">
        <v>6.6792039645353199E-2</v>
      </c>
      <c r="E23" s="1"/>
      <c r="F23" s="1">
        <f t="shared" si="2"/>
        <v>0.13923298310099796</v>
      </c>
      <c r="G23" s="36">
        <f>G22+0.0002</f>
        <v>5.5071626467194008</v>
      </c>
      <c r="I23" s="2">
        <f t="shared" si="3"/>
        <v>0</v>
      </c>
      <c r="L23">
        <v>3.4504291044776099</v>
      </c>
      <c r="M23">
        <v>4.6624492827126503E-2</v>
      </c>
      <c r="N23">
        <f t="shared" si="1"/>
        <v>0.18000357712234641</v>
      </c>
      <c r="Q23">
        <v>204.7</v>
      </c>
      <c r="R23">
        <f>'nm to eV'!$G$14/Q23</f>
        <v>6.0568510220795799</v>
      </c>
      <c r="S23">
        <v>9315.9807793395994</v>
      </c>
      <c r="T23" s="2">
        <f t="shared" si="0"/>
        <v>0.51409194388204571</v>
      </c>
    </row>
    <row r="24" spans="3:20">
      <c r="C24" s="1">
        <v>3.8465291519574398</v>
      </c>
      <c r="D24" s="1">
        <v>7.7359453098892902E-2</v>
      </c>
      <c r="E24" s="1"/>
      <c r="F24" s="1">
        <f t="shared" si="2"/>
        <v>0.16126154378892293</v>
      </c>
      <c r="G24" s="36">
        <f>G25-0.0002</f>
        <v>5.6990793393939994</v>
      </c>
      <c r="I24" s="2">
        <f t="shared" si="3"/>
        <v>0</v>
      </c>
      <c r="L24">
        <v>3.46779850746268</v>
      </c>
      <c r="M24">
        <v>5.2760397043906698E-2</v>
      </c>
      <c r="N24">
        <f t="shared" si="1"/>
        <v>0.20369251486577053</v>
      </c>
      <c r="Q24">
        <v>205.4</v>
      </c>
      <c r="R24">
        <f>'nm to eV'!$G$14/Q24</f>
        <v>6.036209368158179</v>
      </c>
      <c r="S24">
        <v>8796.6852297817004</v>
      </c>
      <c r="T24" s="2">
        <f t="shared" si="0"/>
        <v>0.48543520179069499</v>
      </c>
    </row>
    <row r="25" spans="3:20">
      <c r="C25" s="1">
        <v>3.8667415979356901</v>
      </c>
      <c r="D25" s="1">
        <v>8.8115992520281197E-2</v>
      </c>
      <c r="E25" s="1"/>
      <c r="F25" s="1">
        <f t="shared" si="2"/>
        <v>0.18368435164799643</v>
      </c>
      <c r="G25">
        <v>5.6992793393939998</v>
      </c>
      <c r="H25">
        <v>6.2925348328050999E-3</v>
      </c>
      <c r="I25" s="2">
        <f t="shared" si="3"/>
        <v>1.3117257695533586E-2</v>
      </c>
      <c r="L25">
        <v>3.48268656716417</v>
      </c>
      <c r="M25">
        <v>5.8657803216925097E-2</v>
      </c>
      <c r="N25">
        <f t="shared" si="1"/>
        <v>0.22646068117747137</v>
      </c>
      <c r="Q25">
        <v>206.1</v>
      </c>
      <c r="R25">
        <f>'nm to eV'!$G$14/Q25</f>
        <v>6.0157079292561377</v>
      </c>
      <c r="S25">
        <v>8304.6825486737998</v>
      </c>
      <c r="T25" s="2">
        <f t="shared" si="0"/>
        <v>0.4582845860136765</v>
      </c>
    </row>
    <row r="26" spans="3:20">
      <c r="C26" s="1">
        <v>3.8869540439139398</v>
      </c>
      <c r="D26" s="1">
        <v>9.9581754321101695E-2</v>
      </c>
      <c r="E26" s="1"/>
      <c r="F26" s="1">
        <f t="shared" si="2"/>
        <v>0.207585586398877</v>
      </c>
      <c r="G26" s="36">
        <f>G25+0.0002</f>
        <v>5.6994793393940002</v>
      </c>
      <c r="I26" s="2">
        <f t="shared" si="3"/>
        <v>0</v>
      </c>
      <c r="L26">
        <v>3.4975746268656698</v>
      </c>
      <c r="M26">
        <v>6.4641935951311402E-2</v>
      </c>
      <c r="N26">
        <f t="shared" si="1"/>
        <v>0.24956367346434424</v>
      </c>
      <c r="Q26">
        <v>206.8</v>
      </c>
      <c r="R26">
        <f>'nm to eV'!$G$14/Q26</f>
        <v>5.9953452815265464</v>
      </c>
      <c r="S26">
        <v>7842.4488850043999</v>
      </c>
      <c r="T26" s="2">
        <f t="shared" si="0"/>
        <v>0.43277674005391198</v>
      </c>
    </row>
    <row r="27" spans="3:20">
      <c r="C27" s="1">
        <v>3.9071664898921901</v>
      </c>
      <c r="D27" s="1">
        <v>0.11211134969107001</v>
      </c>
      <c r="E27" s="1"/>
      <c r="F27" s="1">
        <f t="shared" si="2"/>
        <v>0.23370446148746712</v>
      </c>
      <c r="G27" s="36">
        <f>G28-0.0002</f>
        <v>5.9925787675673998</v>
      </c>
      <c r="I27" s="2">
        <f t="shared" si="3"/>
        <v>0</v>
      </c>
      <c r="L27">
        <v>3.5124626865671602</v>
      </c>
      <c r="M27">
        <v>7.1406607738008998E-2</v>
      </c>
      <c r="N27">
        <f t="shared" si="1"/>
        <v>0.2756800995277659</v>
      </c>
      <c r="Q27">
        <v>207.5</v>
      </c>
      <c r="R27">
        <f>'nm to eV'!$G$14/Q27</f>
        <v>5.9751200203358552</v>
      </c>
      <c r="S27">
        <v>7411.9958585218001</v>
      </c>
      <c r="T27" s="2">
        <f t="shared" si="0"/>
        <v>0.40902267288954874</v>
      </c>
    </row>
    <row r="28" spans="3:20">
      <c r="C28" s="1">
        <v>3.9248523801231601</v>
      </c>
      <c r="D28" s="1">
        <v>0.12349830900528699</v>
      </c>
      <c r="E28" s="1"/>
      <c r="F28" s="1">
        <f t="shared" si="2"/>
        <v>0.25744142658370262</v>
      </c>
      <c r="G28" s="43">
        <v>5.9927787675674002</v>
      </c>
      <c r="H28">
        <v>0.29464569469524998</v>
      </c>
      <c r="I28" s="2">
        <f t="shared" si="3"/>
        <v>0.61421090369621112</v>
      </c>
      <c r="L28">
        <v>3.5273507462686502</v>
      </c>
      <c r="M28">
        <v>7.8344732647442406E-2</v>
      </c>
      <c r="N28">
        <f t="shared" si="1"/>
        <v>0.30246617754153154</v>
      </c>
      <c r="Q28">
        <v>208.2</v>
      </c>
      <c r="R28">
        <f>'nm to eV'!$G$14/Q28</f>
        <v>5.9550307599408745</v>
      </c>
      <c r="S28">
        <v>7014.8693919871002</v>
      </c>
      <c r="T28" s="2">
        <f t="shared" si="0"/>
        <v>0.38710769453315236</v>
      </c>
    </row>
    <row r="29" spans="3:20">
      <c r="C29" s="1">
        <v>3.9400117146068401</v>
      </c>
      <c r="D29" s="1">
        <v>0.134215447183373</v>
      </c>
      <c r="E29" s="1"/>
      <c r="F29" s="1">
        <f t="shared" si="2"/>
        <v>0.27978209961545247</v>
      </c>
      <c r="G29" s="36">
        <f>G28+0.0002</f>
        <v>5.9929787675674007</v>
      </c>
      <c r="I29" s="2">
        <f t="shared" si="3"/>
        <v>0</v>
      </c>
      <c r="L29">
        <v>3.5422388059701402</v>
      </c>
      <c r="M29">
        <v>8.5716490363715397E-2</v>
      </c>
      <c r="N29">
        <f t="shared" si="1"/>
        <v>0.3309263854311576</v>
      </c>
      <c r="Q29">
        <v>208.9</v>
      </c>
      <c r="R29">
        <f>'nm to eV'!$G$14/Q29</f>
        <v>5.9350761331722826</v>
      </c>
      <c r="S29">
        <v>6652.1525736593003</v>
      </c>
      <c r="T29" s="2">
        <f t="shared" si="0"/>
        <v>0.36709157399473408</v>
      </c>
    </row>
    <row r="30" spans="3:20">
      <c r="C30" s="1">
        <v>3.9551710490905299</v>
      </c>
      <c r="D30" s="1">
        <v>0.14524779530787399</v>
      </c>
      <c r="E30" s="1"/>
      <c r="F30" s="1">
        <f t="shared" si="2"/>
        <v>0.30277985126578461</v>
      </c>
      <c r="G30" s="36">
        <f>G31-0.0002</f>
        <v>6.2449152024865997</v>
      </c>
      <c r="I30" s="2">
        <f t="shared" si="3"/>
        <v>0</v>
      </c>
      <c r="L30">
        <v>3.5571268656716399</v>
      </c>
      <c r="M30">
        <v>9.3521880886828002E-2</v>
      </c>
      <c r="N30">
        <f t="shared" si="1"/>
        <v>0.36106072319664406</v>
      </c>
      <c r="Q30">
        <v>209.6</v>
      </c>
      <c r="R30">
        <f>'nm to eV'!$G$14/Q30</f>
        <v>5.9152547911244753</v>
      </c>
      <c r="S30">
        <v>6324.4728216650001</v>
      </c>
      <c r="T30" s="2">
        <f t="shared" si="0"/>
        <v>0.3490089346394521</v>
      </c>
    </row>
    <row r="31" spans="3:20">
      <c r="C31" s="1">
        <v>3.9703303835742201</v>
      </c>
      <c r="D31" s="1">
        <v>0.15659535337878899</v>
      </c>
      <c r="E31" s="1"/>
      <c r="F31" s="1">
        <f t="shared" si="2"/>
        <v>0.32643468153469707</v>
      </c>
      <c r="G31">
        <v>6.2451152024866001</v>
      </c>
      <c r="H31">
        <v>0.10539821063231999</v>
      </c>
      <c r="I31" s="2">
        <f t="shared" si="3"/>
        <v>0.21971042294508197</v>
      </c>
      <c r="L31">
        <v>3.5695335820895502</v>
      </c>
      <c r="M31">
        <v>0.10002637298942101</v>
      </c>
      <c r="N31">
        <f t="shared" si="1"/>
        <v>0.38617267133454625</v>
      </c>
      <c r="Q31">
        <v>210.3</v>
      </c>
      <c r="R31">
        <f>'nm to eV'!$G$14/Q31</f>
        <v>5.8955654028515925</v>
      </c>
      <c r="S31">
        <v>6032.0135521046004</v>
      </c>
      <c r="T31" s="2">
        <f t="shared" si="0"/>
        <v>0.33286989807895728</v>
      </c>
    </row>
    <row r="32" spans="3:20">
      <c r="C32" s="1">
        <v>3.9854897180579001</v>
      </c>
      <c r="D32" s="1">
        <v>0.16825812139611901</v>
      </c>
      <c r="E32" s="1"/>
      <c r="F32" s="1">
        <f t="shared" si="2"/>
        <v>0.35074659042219192</v>
      </c>
      <c r="G32" s="36">
        <f>G31+0.0002</f>
        <v>6.2453152024866005</v>
      </c>
      <c r="I32" s="2">
        <f t="shared" si="3"/>
        <v>0</v>
      </c>
      <c r="L32">
        <v>3.5794589552238798</v>
      </c>
      <c r="M32">
        <v>0.105620236197652</v>
      </c>
      <c r="N32">
        <f t="shared" si="1"/>
        <v>0.40776894673314601</v>
      </c>
      <c r="Q32">
        <v>211</v>
      </c>
      <c r="R32">
        <f>'nm to eV'!$G$14/Q32</f>
        <v>5.8760066550696202</v>
      </c>
      <c r="S32">
        <v>5774.5304581143</v>
      </c>
      <c r="T32" s="2">
        <f t="shared" si="0"/>
        <v>0.31866098251315889</v>
      </c>
    </row>
    <row r="33" spans="3:20">
      <c r="C33" s="1">
        <v>4.0006490525415899</v>
      </c>
      <c r="D33" s="1">
        <v>0.18039370433307</v>
      </c>
      <c r="E33" s="1"/>
      <c r="F33" s="1">
        <f t="shared" si="2"/>
        <v>0.3760441172375571</v>
      </c>
      <c r="G33" s="36">
        <f>G34-0.0002</f>
        <v>6.3798651116057998</v>
      </c>
      <c r="I33" s="2">
        <f t="shared" si="3"/>
        <v>0</v>
      </c>
      <c r="L33">
        <v>3.5893843283582001</v>
      </c>
      <c r="M33">
        <v>0.111214099405883</v>
      </c>
      <c r="N33">
        <f t="shared" si="1"/>
        <v>0.42936522213174583</v>
      </c>
      <c r="Q33">
        <v>211.7</v>
      </c>
      <c r="R33">
        <f>'nm to eV'!$G$14/Q33</f>
        <v>5.8565772518643833</v>
      </c>
      <c r="S33">
        <v>5551.3723961131</v>
      </c>
      <c r="T33" s="2">
        <f t="shared" si="0"/>
        <v>0.30634625531432502</v>
      </c>
    </row>
    <row r="34" spans="3:20">
      <c r="C34" s="1">
        <v>4.0158083870252801</v>
      </c>
      <c r="D34" s="1">
        <v>0.19284449721643501</v>
      </c>
      <c r="E34" s="1"/>
      <c r="F34" s="1">
        <f t="shared" si="2"/>
        <v>0.40199872267150261</v>
      </c>
      <c r="G34">
        <v>6.3800651116058003</v>
      </c>
      <c r="H34">
        <v>1.2644081440195999E-3</v>
      </c>
      <c r="I34" s="2">
        <f t="shared" si="3"/>
        <v>2.6357529831968979E-3</v>
      </c>
      <c r="L34">
        <v>3.5993097014925302</v>
      </c>
      <c r="M34">
        <v>0.116938052456165</v>
      </c>
      <c r="N34">
        <f t="shared" si="1"/>
        <v>0.45146373649310034</v>
      </c>
      <c r="Q34">
        <v>212.4</v>
      </c>
      <c r="R34">
        <f>'nm to eV'!$G$14/Q34</f>
        <v>5.8372759144053195</v>
      </c>
      <c r="S34">
        <v>5361.5067560727002</v>
      </c>
      <c r="T34" s="2">
        <f t="shared" si="0"/>
        <v>0.29586873305695327</v>
      </c>
    </row>
    <row r="35" spans="3:20">
      <c r="C35" s="1">
        <v>4.0309677215089597</v>
      </c>
      <c r="D35" s="1">
        <v>0.20529529009979999</v>
      </c>
      <c r="E35" s="1"/>
      <c r="F35" s="1">
        <f t="shared" si="2"/>
        <v>0.42795332810544801</v>
      </c>
      <c r="G35" s="36">
        <f>G34+0.0002</f>
        <v>6.3802651116058007</v>
      </c>
      <c r="I35" s="2">
        <f t="shared" si="3"/>
        <v>0</v>
      </c>
      <c r="L35">
        <v>3.6092350746268602</v>
      </c>
      <c r="M35">
        <v>0.1227920953485</v>
      </c>
      <c r="N35">
        <f t="shared" si="1"/>
        <v>0.47406448981721727</v>
      </c>
      <c r="Q35">
        <v>213.1</v>
      </c>
      <c r="R35">
        <f>'nm to eV'!$G$14/Q35</f>
        <v>5.8181013806648991</v>
      </c>
      <c r="S35">
        <v>5203.5490720042999</v>
      </c>
      <c r="T35" s="2">
        <f t="shared" si="0"/>
        <v>0.28715201553925285</v>
      </c>
    </row>
    <row r="36" spans="3:20">
      <c r="C36" s="1">
        <v>4.0461270559926499</v>
      </c>
      <c r="D36" s="1">
        <v>0.21806129292957999</v>
      </c>
      <c r="E36" s="1"/>
      <c r="F36" s="1">
        <f t="shared" si="2"/>
        <v>0.45456501215797579</v>
      </c>
      <c r="G36" s="36"/>
      <c r="I36" s="2"/>
      <c r="L36">
        <v>3.6191604477611898</v>
      </c>
      <c r="M36">
        <v>0.128776228082886</v>
      </c>
      <c r="N36">
        <f t="shared" si="1"/>
        <v>0.49716748210408895</v>
      </c>
      <c r="Q36">
        <v>213.8</v>
      </c>
      <c r="R36">
        <f>'nm to eV'!$G$14/Q36</f>
        <v>5.799052405143545</v>
      </c>
      <c r="S36">
        <v>5075.7965130946004</v>
      </c>
      <c r="T36" s="2">
        <f t="shared" si="0"/>
        <v>0.28010213395389727</v>
      </c>
    </row>
    <row r="37" spans="3:20">
      <c r="C37" s="1">
        <v>4.0612863904763401</v>
      </c>
      <c r="D37" s="1">
        <v>0.23114250570577399</v>
      </c>
      <c r="E37" s="1"/>
      <c r="F37" s="1">
        <f t="shared" si="2"/>
        <v>0.48183377482908391</v>
      </c>
      <c r="I37" s="2"/>
      <c r="L37">
        <v>3.6290858208955199</v>
      </c>
      <c r="M37">
        <v>0.13489045065932401</v>
      </c>
      <c r="N37">
        <f t="shared" si="1"/>
        <v>0.52077271335371933</v>
      </c>
      <c r="Q37">
        <v>214.5</v>
      </c>
      <c r="R37">
        <f>'nm to eV'!$G$14/Q37</f>
        <v>5.7801277585999529</v>
      </c>
      <c r="S37">
        <v>4976.2647900987004</v>
      </c>
      <c r="T37" s="2">
        <f t="shared" si="0"/>
        <v>0.27460958752589582</v>
      </c>
    </row>
    <row r="38" spans="3:20">
      <c r="C38" s="1">
        <v>4.0764457249600197</v>
      </c>
      <c r="D38" s="1">
        <v>0.24406611350876001</v>
      </c>
      <c r="E38" s="1"/>
      <c r="F38" s="1">
        <f t="shared" si="2"/>
        <v>0.50877399819089975</v>
      </c>
      <c r="G38" s="36"/>
      <c r="I38" s="2"/>
      <c r="L38">
        <v>3.63901119402985</v>
      </c>
      <c r="M38">
        <v>0.14087458339371101</v>
      </c>
      <c r="N38">
        <f t="shared" si="1"/>
        <v>0.54387570564059484</v>
      </c>
      <c r="Q38">
        <v>215.2</v>
      </c>
      <c r="R38">
        <f>'nm to eV'!$G$14/Q38</f>
        <v>5.7613262277866637</v>
      </c>
      <c r="S38">
        <v>4902.7279196660002</v>
      </c>
      <c r="T38" s="2">
        <f t="shared" si="0"/>
        <v>0.27055153786229091</v>
      </c>
    </row>
    <row r="39" spans="3:20">
      <c r="C39" s="1">
        <v>4.0916050594437099</v>
      </c>
      <c r="D39" s="1">
        <v>0.25714732628495401</v>
      </c>
      <c r="E39" s="1"/>
      <c r="F39" s="1">
        <f t="shared" si="2"/>
        <v>0.53604276086200786</v>
      </c>
      <c r="G39" s="36"/>
      <c r="I39" s="2"/>
      <c r="L39">
        <v>3.6489365671641698</v>
      </c>
      <c r="M39">
        <v>0.14685871612809701</v>
      </c>
      <c r="N39">
        <f t="shared" si="1"/>
        <v>0.56697869792746658</v>
      </c>
      <c r="Q39">
        <v>215.9</v>
      </c>
      <c r="R39">
        <f>'nm to eV'!$G$14/Q39</f>
        <v>5.7426466151907825</v>
      </c>
      <c r="S39">
        <v>4852.7602141716998</v>
      </c>
      <c r="T39" s="2">
        <f t="shared" si="0"/>
        <v>0.26779412611388331</v>
      </c>
    </row>
    <row r="40" spans="3:20">
      <c r="C40" s="1">
        <v>4.1067643939274001</v>
      </c>
      <c r="D40" s="1">
        <v>0.26975572414152599</v>
      </c>
      <c r="E40" s="1"/>
      <c r="F40" s="1">
        <f t="shared" si="2"/>
        <v>0.56232590560524343</v>
      </c>
      <c r="I40" s="2"/>
      <c r="L40">
        <v>3.6588619402984999</v>
      </c>
      <c r="M40">
        <v>0.153103028546587</v>
      </c>
      <c r="N40">
        <f t="shared" si="1"/>
        <v>0.59108616813985537</v>
      </c>
      <c r="Q40">
        <v>216.6</v>
      </c>
      <c r="R40">
        <f>'nm to eV'!$G$14/Q40</f>
        <v>5.7240877387797324</v>
      </c>
      <c r="S40">
        <v>4823.7798083248999</v>
      </c>
      <c r="T40" s="2">
        <f t="shared" si="0"/>
        <v>0.26619487494225003</v>
      </c>
    </row>
    <row r="41" spans="3:20">
      <c r="C41" s="1">
        <v>4.1219237284110797</v>
      </c>
      <c r="D41" s="1">
        <v>0.28236412199809902</v>
      </c>
      <c r="E41" s="1"/>
      <c r="F41" s="1">
        <f t="shared" si="2"/>
        <v>0.58860905034848121</v>
      </c>
      <c r="G41" s="36"/>
      <c r="I41" s="2"/>
      <c r="L41">
        <v>3.6687873134328299</v>
      </c>
      <c r="M41">
        <v>0.15934734096507699</v>
      </c>
      <c r="N41">
        <f t="shared" si="1"/>
        <v>0.61519363835224417</v>
      </c>
      <c r="Q41">
        <v>217.3</v>
      </c>
      <c r="R41">
        <f>'nm to eV'!$G$14/Q41</f>
        <v>5.7056484317519089</v>
      </c>
      <c r="S41">
        <v>4813.0929974610999</v>
      </c>
      <c r="T41" s="2">
        <f t="shared" si="0"/>
        <v>0.26560513527865443</v>
      </c>
    </row>
    <row r="42" spans="3:20">
      <c r="C42" s="1">
        <v>4.1370830628947699</v>
      </c>
      <c r="D42" s="1">
        <v>0.29434209996184302</v>
      </c>
      <c r="E42" s="1"/>
      <c r="F42" s="1">
        <f t="shared" si="2"/>
        <v>0.61357803785455622</v>
      </c>
      <c r="G42" s="36"/>
      <c r="I42" s="2"/>
      <c r="L42">
        <v>3.67871268656716</v>
      </c>
      <c r="M42">
        <v>0.16559165338356699</v>
      </c>
      <c r="N42">
        <f t="shared" si="1"/>
        <v>0.63930110856463307</v>
      </c>
      <c r="Q42">
        <v>218</v>
      </c>
      <c r="R42">
        <f>'nm to eV'!$G$14/Q42</f>
        <v>5.6873275422921559</v>
      </c>
      <c r="S42">
        <v>4817.9386463644996</v>
      </c>
      <c r="T42" s="2">
        <f t="shared" si="0"/>
        <v>0.26587253697506447</v>
      </c>
    </row>
    <row r="43" spans="3:20">
      <c r="C43" s="1">
        <v>4.1522423973784601</v>
      </c>
      <c r="D43" s="1">
        <v>0.306792892845208</v>
      </c>
      <c r="E43" s="1"/>
      <c r="F43" s="1">
        <f t="shared" si="2"/>
        <v>0.63953264328850168</v>
      </c>
      <c r="G43" s="43"/>
      <c r="I43" s="2"/>
      <c r="L43">
        <v>3.6886380597014901</v>
      </c>
      <c r="M43">
        <v>0.171705875960005</v>
      </c>
      <c r="N43">
        <f t="shared" si="1"/>
        <v>0.66290633981426339</v>
      </c>
      <c r="Q43">
        <v>218.7</v>
      </c>
      <c r="R43">
        <f>'nm to eV'!$G$14/Q43</f>
        <v>5.6691239333319157</v>
      </c>
      <c r="S43">
        <v>4835.5319314332</v>
      </c>
      <c r="T43" s="2">
        <f t="shared" si="0"/>
        <v>0.2668434026664469</v>
      </c>
    </row>
    <row r="44" spans="3:20">
      <c r="C44" s="1">
        <v>4.1674017318621397</v>
      </c>
      <c r="D44" s="1">
        <v>0.317667635996501</v>
      </c>
      <c r="E44" s="1"/>
      <c r="F44" s="1">
        <f t="shared" si="2"/>
        <v>0.66220185562954159</v>
      </c>
      <c r="G44" s="36"/>
      <c r="I44" s="2"/>
      <c r="L44">
        <v>3.6985634328358201</v>
      </c>
      <c r="M44">
        <v>0.17755991885233999</v>
      </c>
      <c r="N44">
        <f t="shared" si="1"/>
        <v>0.68550709313838032</v>
      </c>
      <c r="Q44">
        <v>219.4</v>
      </c>
      <c r="R44">
        <f>'nm to eV'!$G$14/Q44</f>
        <v>5.6510364823139918</v>
      </c>
      <c r="S44">
        <v>4863.1067021149001</v>
      </c>
      <c r="T44" s="2">
        <f t="shared" si="0"/>
        <v>0.26836508543905369</v>
      </c>
    </row>
    <row r="45" spans="3:20">
      <c r="C45" s="1">
        <v>4.1825610663458299</v>
      </c>
      <c r="D45" s="1">
        <v>0.32869998412100199</v>
      </c>
      <c r="E45" s="1"/>
      <c r="F45" s="1">
        <f t="shared" si="2"/>
        <v>0.68519960727987383</v>
      </c>
      <c r="G45" s="36"/>
      <c r="H45" s="2"/>
      <c r="I45" s="2"/>
      <c r="L45">
        <v>3.70848880597014</v>
      </c>
      <c r="M45">
        <v>0.183674141428778</v>
      </c>
      <c r="N45">
        <f t="shared" si="1"/>
        <v>0.70911232438801064</v>
      </c>
      <c r="Q45">
        <v>220.1</v>
      </c>
      <c r="R45">
        <f>'nm to eV'!$G$14/Q45</f>
        <v>5.6330640809617902</v>
      </c>
      <c r="S45">
        <v>4897.9557884496999</v>
      </c>
      <c r="T45" s="2">
        <f t="shared" si="0"/>
        <v>0.27028819315693375</v>
      </c>
    </row>
    <row r="46" spans="3:20">
      <c r="C46" s="1">
        <v>4.1977204008295201</v>
      </c>
      <c r="D46" s="1">
        <v>0.33894430737946701</v>
      </c>
      <c r="E46" s="1"/>
      <c r="F46" s="1">
        <f t="shared" si="2"/>
        <v>0.70655466238375331</v>
      </c>
      <c r="H46" s="2"/>
      <c r="I46" s="2"/>
      <c r="L46">
        <v>3.71841417910447</v>
      </c>
      <c r="M46">
        <v>0.189658274163164</v>
      </c>
      <c r="N46">
        <f t="shared" si="1"/>
        <v>0.73221531667488227</v>
      </c>
      <c r="Q46">
        <v>220.8</v>
      </c>
      <c r="R46">
        <f>'nm to eV'!$G$14/Q46</f>
        <v>5.6152056350529431</v>
      </c>
      <c r="S46">
        <v>4937.4686384545003</v>
      </c>
      <c r="T46" s="2">
        <f t="shared" si="0"/>
        <v>0.27246866543875053</v>
      </c>
    </row>
    <row r="47" spans="3:20">
      <c r="C47" s="1">
        <v>4.2154062910604804</v>
      </c>
      <c r="D47" s="1">
        <v>0.34981905053076101</v>
      </c>
      <c r="E47" s="1"/>
      <c r="F47" s="1">
        <f t="shared" si="2"/>
        <v>0.72922387472479533</v>
      </c>
      <c r="G47" s="36"/>
      <c r="H47" s="2"/>
      <c r="I47" s="2"/>
      <c r="L47">
        <v>3.7283395522388001</v>
      </c>
      <c r="M47">
        <v>0.195382227213447</v>
      </c>
      <c r="N47">
        <f t="shared" si="1"/>
        <v>0.75431383103624072</v>
      </c>
      <c r="Q47">
        <v>221.5</v>
      </c>
      <c r="R47">
        <f>'nm to eV'!$G$14/Q47</f>
        <v>5.5974600641972456</v>
      </c>
      <c r="S47">
        <v>4979.1657398062998</v>
      </c>
      <c r="T47" s="2">
        <f t="shared" si="0"/>
        <v>0.27476967317974255</v>
      </c>
    </row>
    <row r="48" spans="3:20">
      <c r="C48" s="1">
        <v>4.2381452927860099</v>
      </c>
      <c r="D48" s="1">
        <v>0.362395927392692</v>
      </c>
      <c r="E48" s="1"/>
      <c r="F48" s="1">
        <f t="shared" si="2"/>
        <v>0.75544131160617367</v>
      </c>
      <c r="G48" s="36"/>
      <c r="H48" s="2"/>
      <c r="I48" s="2"/>
      <c r="L48">
        <v>3.7382649253731302</v>
      </c>
      <c r="M48">
        <v>0.20110618026372901</v>
      </c>
      <c r="N48">
        <f t="shared" si="1"/>
        <v>0.77641234539759518</v>
      </c>
      <c r="Q48">
        <v>222.2</v>
      </c>
      <c r="R48">
        <f>'nm to eV'!$G$14/Q48</f>
        <v>5.579826301618767</v>
      </c>
      <c r="S48">
        <v>5020.7293623777996</v>
      </c>
      <c r="T48" s="2">
        <f t="shared" si="0"/>
        <v>0.27706331504404841</v>
      </c>
    </row>
    <row r="49" spans="3:20">
      <c r="C49" s="1">
        <v>4.2634108502588299</v>
      </c>
      <c r="D49" s="1">
        <v>0.37412173739930399</v>
      </c>
      <c r="E49" s="1"/>
      <c r="F49" s="1">
        <f t="shared" si="2"/>
        <v>0.77988463621738291</v>
      </c>
      <c r="H49" s="2"/>
      <c r="I49" s="2"/>
      <c r="L49">
        <v>3.7481902985074602</v>
      </c>
      <c r="M49">
        <v>0.20670004347196</v>
      </c>
      <c r="N49">
        <f t="shared" si="1"/>
        <v>0.79800862079619495</v>
      </c>
      <c r="Q49">
        <v>222.9</v>
      </c>
      <c r="R49">
        <f>'nm to eV'!$G$14/Q49</f>
        <v>5.5623032939420813</v>
      </c>
      <c r="S49">
        <v>5060.0302489667001</v>
      </c>
      <c r="T49" s="2">
        <f t="shared" si="0"/>
        <v>0.27923209036264751</v>
      </c>
    </row>
    <row r="50" spans="3:20">
      <c r="C50" s="1">
        <v>4.2937295192261997</v>
      </c>
      <c r="D50" s="1">
        <v>0.38419944968609299</v>
      </c>
      <c r="E50" s="1"/>
      <c r="F50" s="1">
        <f t="shared" si="2"/>
        <v>0.80089237833715554</v>
      </c>
      <c r="G50" s="36"/>
      <c r="I50" s="2"/>
      <c r="L50">
        <v>3.76059701492537</v>
      </c>
      <c r="M50">
        <v>0.21337798869728999</v>
      </c>
      <c r="N50">
        <f t="shared" si="1"/>
        <v>0.82379022088444576</v>
      </c>
      <c r="Q50">
        <v>223.6</v>
      </c>
      <c r="R50">
        <f>'nm to eV'!$G$14/Q50</f>
        <v>5.5448900009825133</v>
      </c>
      <c r="S50">
        <v>5095.1499782261999</v>
      </c>
      <c r="T50" s="2">
        <f t="shared" si="0"/>
        <v>0.28117013320658168</v>
      </c>
    </row>
    <row r="51" spans="3:20">
      <c r="C51" s="1">
        <v>4.3392075226772597</v>
      </c>
      <c r="D51" s="1">
        <v>0.39134079710842801</v>
      </c>
      <c r="E51" s="1"/>
      <c r="F51" s="1">
        <f t="shared" si="2"/>
        <v>0.81577904911786292</v>
      </c>
      <c r="L51">
        <v>3.77548507462686</v>
      </c>
      <c r="M51">
        <v>0.220836472974931</v>
      </c>
      <c r="N51">
        <f t="shared" si="1"/>
        <v>0.85258525474924429</v>
      </c>
      <c r="Q51">
        <v>224.3</v>
      </c>
      <c r="R51">
        <f>'nm to eV'!$G$14/Q51</f>
        <v>5.5275853955403029</v>
      </c>
      <c r="S51">
        <v>5124.3988234610997</v>
      </c>
      <c r="T51" s="2">
        <f t="shared" si="0"/>
        <v>0.28278419790457487</v>
      </c>
    </row>
    <row r="52" spans="3:20">
      <c r="C52" s="1">
        <v>4.39226519337016</v>
      </c>
      <c r="D52" s="1">
        <v>0.38754968111655402</v>
      </c>
      <c r="E52" s="1"/>
      <c r="F52" s="1">
        <f t="shared" si="2"/>
        <v>0.80787618536893058</v>
      </c>
      <c r="L52">
        <v>3.79037313432835</v>
      </c>
      <c r="M52">
        <v>0.22812150412983601</v>
      </c>
      <c r="N52">
        <f t="shared" si="1"/>
        <v>0.88071063666369798</v>
      </c>
      <c r="Q52">
        <v>225</v>
      </c>
      <c r="R52">
        <f>'nm to eV'!$G$14/Q52</f>
        <v>5.5103884631986215</v>
      </c>
      <c r="S52">
        <v>5146.3290307530997</v>
      </c>
      <c r="T52" s="2">
        <f t="shared" si="0"/>
        <v>0.28399439178147545</v>
      </c>
    </row>
    <row r="53" spans="3:20">
      <c r="C53" s="1">
        <v>4.4301635295793798</v>
      </c>
      <c r="D53" s="1">
        <v>0.37752600482057902</v>
      </c>
      <c r="E53" s="1"/>
      <c r="F53" s="1">
        <f t="shared" si="2"/>
        <v>0.78698108529805777</v>
      </c>
      <c r="L53">
        <v>3.8052611940298502</v>
      </c>
      <c r="M53">
        <v>0.23445254310969399</v>
      </c>
      <c r="N53">
        <f t="shared" si="1"/>
        <v>0.90515293285125908</v>
      </c>
      <c r="Q53">
        <v>225.7</v>
      </c>
      <c r="R53">
        <f>'nm to eV'!$G$14/Q53</f>
        <v>5.4932982021253434</v>
      </c>
      <c r="S53">
        <v>5159.7435370719004</v>
      </c>
      <c r="T53" s="2">
        <f t="shared" si="0"/>
        <v>0.28473465625743322</v>
      </c>
    </row>
    <row r="54" spans="3:20">
      <c r="C54" s="1">
        <v>4.45542908705219</v>
      </c>
      <c r="D54" s="1">
        <v>0.36674582465320898</v>
      </c>
      <c r="E54" s="1"/>
      <c r="F54" s="1">
        <f t="shared" si="2"/>
        <v>0.7645089965425893</v>
      </c>
      <c r="L54">
        <v>3.8226305970149199</v>
      </c>
      <c r="M54">
        <v>0.24136898637878501</v>
      </c>
      <c r="N54">
        <f t="shared" si="1"/>
        <v>0.93185530437123021</v>
      </c>
      <c r="Q54">
        <v>226.4</v>
      </c>
      <c r="R54">
        <f>'nm to eV'!$G$14/Q54</f>
        <v>5.4763136228784886</v>
      </c>
      <c r="S54">
        <v>5163.7002410590003</v>
      </c>
      <c r="T54" s="2">
        <f t="shared" si="0"/>
        <v>0.28495300252630967</v>
      </c>
    </row>
    <row r="55" spans="3:20">
      <c r="C55" s="1">
        <v>4.4781680887777204</v>
      </c>
      <c r="D55" s="1">
        <v>0.35549282956621803</v>
      </c>
      <c r="E55" s="1"/>
      <c r="F55" s="1">
        <f t="shared" si="2"/>
        <v>0.74105128985925051</v>
      </c>
      <c r="L55">
        <v>3.84248134328358</v>
      </c>
      <c r="M55">
        <v>0.24761329879727501</v>
      </c>
      <c r="N55">
        <f t="shared" si="1"/>
        <v>0.955962774583619</v>
      </c>
      <c r="Q55">
        <v>227.1</v>
      </c>
      <c r="R55">
        <f>'nm to eV'!$G$14/Q55</f>
        <v>5.4594337482152797</v>
      </c>
      <c r="S55">
        <v>5157.5120237586998</v>
      </c>
      <c r="T55" s="2">
        <f t="shared" si="0"/>
        <v>0.2846115126996957</v>
      </c>
    </row>
    <row r="56" spans="3:20">
      <c r="C56" s="1">
        <v>4.4983805347559702</v>
      </c>
      <c r="D56" s="1">
        <v>0.34379066030558703</v>
      </c>
      <c r="E56" s="1"/>
      <c r="F56" s="1">
        <f t="shared" si="2"/>
        <v>0.71665724614443482</v>
      </c>
      <c r="L56">
        <v>3.8672947761194001</v>
      </c>
      <c r="M56">
        <v>0.25392265613679099</v>
      </c>
      <c r="N56">
        <f t="shared" si="1"/>
        <v>0.98032136427738714</v>
      </c>
      <c r="Q56">
        <v>227.8</v>
      </c>
      <c r="R56">
        <f>'nm to eV'!$G$14/Q56</f>
        <v>5.4426576129046964</v>
      </c>
      <c r="S56">
        <v>5140.7427917490004</v>
      </c>
      <c r="T56" s="2">
        <f t="shared" si="0"/>
        <v>0.2836861214515306</v>
      </c>
    </row>
    <row r="57" spans="3:20">
      <c r="C57" s="1">
        <v>4.5160664249869402</v>
      </c>
      <c r="D57" s="1">
        <v>0.33248250347797398</v>
      </c>
      <c r="E57" s="1"/>
      <c r="F57" s="1">
        <f t="shared" si="2"/>
        <v>0.69308455070284525</v>
      </c>
      <c r="L57">
        <v>3.9094776119402899</v>
      </c>
      <c r="M57">
        <v>0.259019812675369</v>
      </c>
      <c r="N57">
        <f t="shared" si="1"/>
        <v>1</v>
      </c>
      <c r="Q57">
        <v>228.5</v>
      </c>
      <c r="R57">
        <f>'nm to eV'!$G$14/Q57</f>
        <v>5.4259842635435005</v>
      </c>
      <c r="S57">
        <v>5113.1998793324001</v>
      </c>
      <c r="T57" s="2">
        <f t="shared" si="0"/>
        <v>0.28216619674152849</v>
      </c>
    </row>
    <row r="58" spans="3:20">
      <c r="C58" s="1">
        <v>4.5312257594706198</v>
      </c>
      <c r="D58" s="1">
        <v>0.32223818021950901</v>
      </c>
      <c r="E58" s="1"/>
      <c r="F58" s="1">
        <f t="shared" si="2"/>
        <v>0.67172949559896589</v>
      </c>
      <c r="L58">
        <v>3.9566231343283498</v>
      </c>
      <c r="M58">
        <v>0.25720742464860102</v>
      </c>
      <c r="N58">
        <f t="shared" si="1"/>
        <v>0.99300289808702991</v>
      </c>
      <c r="Q58">
        <v>229.2</v>
      </c>
      <c r="R58">
        <f>'nm to eV'!$G$14/Q58</f>
        <v>5.4094127583756109</v>
      </c>
      <c r="S58">
        <v>5074.9231985203996</v>
      </c>
      <c r="T58" s="2">
        <f t="shared" si="0"/>
        <v>0.28005394106925036</v>
      </c>
    </row>
    <row r="59" spans="3:20">
      <c r="C59" s="1">
        <v>4.54638509395431</v>
      </c>
      <c r="D59" s="1">
        <v>0.31183625198783699</v>
      </c>
      <c r="E59" s="1"/>
      <c r="F59" s="1">
        <f t="shared" si="2"/>
        <v>0.6500459011857963</v>
      </c>
      <c r="L59">
        <v>3.9888805970149201</v>
      </c>
      <c r="M59">
        <v>0.25134687726416399</v>
      </c>
      <c r="N59">
        <f t="shared" si="1"/>
        <v>0.97037703281477727</v>
      </c>
      <c r="Q59">
        <v>229.9</v>
      </c>
      <c r="R59">
        <f>'nm to eV'!$G$14/Q59</f>
        <v>5.3929421671147884</v>
      </c>
      <c r="S59">
        <v>5026.1715647748997</v>
      </c>
      <c r="T59" s="2">
        <f t="shared" si="0"/>
        <v>0.27736363687548987</v>
      </c>
    </row>
    <row r="60" spans="3:20">
      <c r="C60" s="1">
        <v>4.5615444284379896</v>
      </c>
      <c r="D60" s="1">
        <v>0.300646298890129</v>
      </c>
      <c r="E60" s="1"/>
      <c r="F60" s="1">
        <f t="shared" si="2"/>
        <v>0.62671961022617395</v>
      </c>
      <c r="L60">
        <v>4.01121268656716</v>
      </c>
      <c r="M60">
        <v>0.24540177148239301</v>
      </c>
      <c r="N60">
        <f t="shared" si="1"/>
        <v>0.94742471221673086</v>
      </c>
      <c r="Q60">
        <v>230.6</v>
      </c>
      <c r="R60">
        <f>'nm to eV'!$G$14/Q60</f>
        <v>5.3765715707705546</v>
      </c>
      <c r="S60">
        <v>4967.4066525744001</v>
      </c>
      <c r="T60" s="2">
        <f t="shared" si="0"/>
        <v>0.27412076114820072</v>
      </c>
    </row>
    <row r="61" spans="3:20">
      <c r="C61" s="1">
        <v>4.5767037629216798</v>
      </c>
      <c r="D61" s="1">
        <v>0.28914113584600598</v>
      </c>
      <c r="E61" s="1"/>
      <c r="F61" s="1">
        <f t="shared" si="2"/>
        <v>0.60273624064796927</v>
      </c>
      <c r="L61">
        <v>4.0310634328358201</v>
      </c>
      <c r="M61">
        <v>0.23863709969569599</v>
      </c>
      <c r="N61">
        <f t="shared" si="1"/>
        <v>0.92130828615331151</v>
      </c>
      <c r="Q61">
        <v>231.3</v>
      </c>
      <c r="R61">
        <f>'nm to eV'!$G$14/Q61</f>
        <v>5.3603000614772585</v>
      </c>
      <c r="S61">
        <v>4899.2750480048999</v>
      </c>
      <c r="T61" s="2">
        <f t="shared" si="0"/>
        <v>0.27036099501486827</v>
      </c>
    </row>
    <row r="62" spans="3:20">
      <c r="C62" s="1">
        <v>4.59186309740537</v>
      </c>
      <c r="D62" s="1">
        <v>0.27732076285547003</v>
      </c>
      <c r="E62" s="1"/>
      <c r="F62" s="1">
        <f t="shared" si="2"/>
        <v>0.57809579245118647</v>
      </c>
      <c r="L62">
        <v>4.0484328358208899</v>
      </c>
      <c r="M62">
        <v>0.23202419939139199</v>
      </c>
      <c r="N62">
        <f t="shared" si="1"/>
        <v>0.89577780554643993</v>
      </c>
      <c r="Q62">
        <v>232</v>
      </c>
      <c r="R62">
        <f>'nm to eV'!$G$14/Q62</f>
        <v>5.3441267423262495</v>
      </c>
      <c r="S62">
        <v>4822.5888662723</v>
      </c>
      <c r="T62" s="2">
        <f t="shared" si="0"/>
        <v>0.26612915414168442</v>
      </c>
    </row>
    <row r="63" spans="3:20">
      <c r="C63" s="1">
        <v>4.6070224318890496</v>
      </c>
      <c r="D63" s="1">
        <v>0.26502757494531198</v>
      </c>
      <c r="E63" s="1"/>
      <c r="F63" s="1">
        <f t="shared" si="2"/>
        <v>0.55246972632653113</v>
      </c>
      <c r="L63">
        <v>4.0633208955223798</v>
      </c>
      <c r="M63">
        <v>0.22569316041153401</v>
      </c>
      <c r="N63">
        <f t="shared" si="1"/>
        <v>0.87133550935887871</v>
      </c>
      <c r="Q63">
        <v>232.7</v>
      </c>
      <c r="R63">
        <f>'nm to eV'!$G$14/Q63</f>
        <v>5.3280507272010746</v>
      </c>
      <c r="S63">
        <v>4738.3053911868001</v>
      </c>
      <c r="T63" s="2">
        <f t="shared" si="0"/>
        <v>0.2614780651613452</v>
      </c>
    </row>
    <row r="64" spans="3:20">
      <c r="C64" s="1">
        <v>4.6221817663727398</v>
      </c>
      <c r="D64" s="1">
        <v>0.25304959698156798</v>
      </c>
      <c r="E64" s="1"/>
      <c r="F64" s="1">
        <f t="shared" si="2"/>
        <v>0.52750073882045601</v>
      </c>
      <c r="L64">
        <v>4.0782089552238796</v>
      </c>
      <c r="M64">
        <v>0.21901521518620401</v>
      </c>
      <c r="N64">
        <f t="shared" si="1"/>
        <v>0.84555390927062801</v>
      </c>
      <c r="Q64">
        <v>233.4</v>
      </c>
      <c r="R64">
        <f>'nm to eV'!$G$14/Q64</f>
        <v>5.3120711406156378</v>
      </c>
      <c r="S64">
        <v>4647.5061724699999</v>
      </c>
      <c r="T64" s="2">
        <f t="shared" si="0"/>
        <v>0.25646741218140207</v>
      </c>
    </row>
    <row r="65" spans="3:20">
      <c r="C65" s="1">
        <v>4.63734110085643</v>
      </c>
      <c r="D65" s="1">
        <v>0.24091401404461699</v>
      </c>
      <c r="E65" s="1"/>
      <c r="F65" s="1">
        <f t="shared" si="2"/>
        <v>0.50220321200509088</v>
      </c>
      <c r="L65">
        <v>4.0930970149253696</v>
      </c>
      <c r="M65">
        <v>0.211816910592667</v>
      </c>
      <c r="N65">
        <f t="shared" si="1"/>
        <v>0.81776335333134664</v>
      </c>
      <c r="Q65">
        <v>234.1</v>
      </c>
      <c r="R65">
        <f>'nm to eV'!$G$14/Q65</f>
        <v>5.2961871175552755</v>
      </c>
      <c r="S65">
        <v>4551.3759865988004</v>
      </c>
      <c r="T65" s="2">
        <f t="shared" si="0"/>
        <v>0.25116257576204543</v>
      </c>
    </row>
    <row r="66" spans="3:20">
      <c r="C66" s="1">
        <v>4.6525004353401096</v>
      </c>
      <c r="D66" s="1">
        <v>0.22877843110766599</v>
      </c>
      <c r="E66" s="1"/>
      <c r="F66" s="1">
        <f t="shared" si="2"/>
        <v>0.47690568518972565</v>
      </c>
      <c r="L66">
        <v>4.1079850746268596</v>
      </c>
      <c r="M66">
        <v>0.20461860599913001</v>
      </c>
      <c r="N66">
        <f t="shared" si="1"/>
        <v>0.78997279739206538</v>
      </c>
      <c r="Q66">
        <v>234.8</v>
      </c>
      <c r="R66">
        <f>'nm to eV'!$G$14/Q66</f>
        <v>5.2803978033206551</v>
      </c>
      <c r="S66">
        <v>4451.1820294201998</v>
      </c>
      <c r="T66" s="2">
        <f t="shared" si="0"/>
        <v>0.24563348468390422</v>
      </c>
    </row>
    <row r="67" spans="3:20">
      <c r="C67" s="1">
        <v>4.6676597698237998</v>
      </c>
      <c r="D67" s="1">
        <v>0.21680045314392199</v>
      </c>
      <c r="E67" s="1"/>
      <c r="F67" s="1">
        <f t="shared" si="2"/>
        <v>0.45193669768365058</v>
      </c>
      <c r="L67">
        <v>4.1228731343283496</v>
      </c>
      <c r="M67">
        <v>0.196986668598753</v>
      </c>
      <c r="N67">
        <f t="shared" si="1"/>
        <v>0.76050811157692211</v>
      </c>
      <c r="Q67">
        <v>235.5</v>
      </c>
      <c r="R67">
        <f>'nm to eV'!$G$14/Q67</f>
        <v>5.2647023533744797</v>
      </c>
      <c r="S67">
        <v>4348.2536656338998</v>
      </c>
      <c r="T67" s="2">
        <f t="shared" si="0"/>
        <v>0.23995349844597122</v>
      </c>
    </row>
    <row r="68" spans="3:20">
      <c r="C68" s="1">
        <v>4.68281910430749</v>
      </c>
      <c r="D68" s="1">
        <v>0.205137685126593</v>
      </c>
      <c r="E68" s="1"/>
      <c r="F68" s="1">
        <f t="shared" si="2"/>
        <v>0.4276247887961579</v>
      </c>
      <c r="L68">
        <v>4.1377611940298502</v>
      </c>
      <c r="M68">
        <v>0.189181278075641</v>
      </c>
      <c r="N68">
        <f t="shared" si="1"/>
        <v>0.73037377381143798</v>
      </c>
      <c r="Q68">
        <v>236.2</v>
      </c>
      <c r="R68">
        <f>'nm to eV'!$G$14/Q68</f>
        <v>5.2490999331908972</v>
      </c>
      <c r="S68">
        <v>4243.9630131759995</v>
      </c>
      <c r="T68" s="2">
        <f t="shared" si="0"/>
        <v>0.23419833583660724</v>
      </c>
    </row>
    <row r="69" spans="3:20">
      <c r="C69" s="1">
        <v>4.6979784387911696</v>
      </c>
      <c r="D69" s="1">
        <v>0.19331731213605599</v>
      </c>
      <c r="E69" s="1"/>
      <c r="F69" s="1">
        <f t="shared" si="2"/>
        <v>0.40298434059937294</v>
      </c>
      <c r="L69">
        <v>4.1526492537313402</v>
      </c>
      <c r="M69">
        <v>0.181462614113896</v>
      </c>
      <c r="N69">
        <f t="shared" si="1"/>
        <v>0.70057426202112238</v>
      </c>
      <c r="Q69">
        <v>236.9</v>
      </c>
      <c r="R69">
        <f>'nm to eV'!$G$14/Q69</f>
        <v>5.2335897181075977</v>
      </c>
      <c r="S69">
        <v>4139.7065912403004</v>
      </c>
      <c r="T69" s="2">
        <f t="shared" ref="T69:T132" si="4">S69/LARGE(S$5:S$302,1)</f>
        <v>0.22844506220019364</v>
      </c>
    </row>
    <row r="70" spans="3:20">
      <c r="C70" s="1">
        <v>4.7131377732748598</v>
      </c>
      <c r="D70" s="1">
        <v>0.18244256898476299</v>
      </c>
      <c r="E70" s="1"/>
      <c r="F70" s="1">
        <f t="shared" si="2"/>
        <v>0.38031512825833297</v>
      </c>
      <c r="L70">
        <v>4.1675373134328302</v>
      </c>
      <c r="M70">
        <v>0.17365722359078301</v>
      </c>
      <c r="N70">
        <f t="shared" ref="N70:N133" si="5">M70/LARGE($M$5:$M$1000,1)</f>
        <v>0.67043992425563437</v>
      </c>
      <c r="Q70">
        <v>237.6</v>
      </c>
      <c r="R70">
        <f>'nm to eV'!$G$14/Q70</f>
        <v>5.2181708931805133</v>
      </c>
      <c r="S70">
        <v>4036.8882107763002</v>
      </c>
      <c r="T70" s="2">
        <f t="shared" si="4"/>
        <v>0.22277114526846628</v>
      </c>
    </row>
    <row r="71" spans="3:20">
      <c r="C71" s="1">
        <v>4.7282971077585501</v>
      </c>
      <c r="D71" s="1">
        <v>0.17109501091384799</v>
      </c>
      <c r="E71" s="1"/>
      <c r="F71" s="1">
        <f t="shared" ref="F71:F130" si="6">D71/$G$3</f>
        <v>0.3566602979894205</v>
      </c>
      <c r="L71">
        <v>4.1824253731343202</v>
      </c>
      <c r="M71">
        <v>0.16585183306767101</v>
      </c>
      <c r="N71">
        <f t="shared" si="5"/>
        <v>0.64030558649015035</v>
      </c>
      <c r="Q71">
        <v>238.3</v>
      </c>
      <c r="R71">
        <f>'nm to eV'!$G$14/Q71</f>
        <v>5.2028426530410821</v>
      </c>
      <c r="S71">
        <v>3936.9032372852998</v>
      </c>
      <c r="T71" s="2">
        <f t="shared" si="4"/>
        <v>0.21725358672058068</v>
      </c>
    </row>
    <row r="72" spans="3:20">
      <c r="C72" s="1">
        <v>4.7434564422422296</v>
      </c>
      <c r="D72" s="1">
        <v>0.16022026776255399</v>
      </c>
      <c r="E72" s="1"/>
      <c r="F72" s="1">
        <f t="shared" si="6"/>
        <v>0.33399108564837848</v>
      </c>
      <c r="L72">
        <v>4.1973134328358199</v>
      </c>
      <c r="M72">
        <v>0.15830662222866199</v>
      </c>
      <c r="N72">
        <f t="shared" si="5"/>
        <v>0.61117572665017939</v>
      </c>
      <c r="Q72">
        <v>239</v>
      </c>
      <c r="R72">
        <f>'nm to eV'!$G$14/Q72</f>
        <v>5.1876042017560247</v>
      </c>
      <c r="S72">
        <v>3841.1243089361001</v>
      </c>
      <c r="T72" s="2">
        <f t="shared" si="4"/>
        <v>0.21196813405335546</v>
      </c>
    </row>
    <row r="73" spans="3:20">
      <c r="C73" s="1">
        <v>4.7586157767259198</v>
      </c>
      <c r="D73" s="1">
        <v>0.149818339530882</v>
      </c>
      <c r="E73" s="1"/>
      <c r="F73" s="1">
        <f t="shared" si="6"/>
        <v>0.3123074912352089</v>
      </c>
      <c r="L73">
        <v>4.2122014925373099</v>
      </c>
      <c r="M73">
        <v>0.150674684828285</v>
      </c>
      <c r="N73">
        <f t="shared" si="5"/>
        <v>0.58171104083503622</v>
      </c>
      <c r="Q73">
        <v>239.7</v>
      </c>
      <c r="R73">
        <f>'nm to eV'!$G$14/Q73</f>
        <v>5.1724547526895703</v>
      </c>
      <c r="S73">
        <v>3750.8885495749</v>
      </c>
      <c r="T73" s="2">
        <f t="shared" si="4"/>
        <v>0.20698857494557463</v>
      </c>
    </row>
    <row r="74" spans="3:20">
      <c r="C74" s="1">
        <v>4.7763016669568898</v>
      </c>
      <c r="D74" s="1">
        <v>0.13823437400015601</v>
      </c>
      <c r="E74" s="1"/>
      <c r="F74" s="1">
        <f t="shared" si="6"/>
        <v>0.28815985200236022</v>
      </c>
      <c r="L74">
        <v>4.2270895522387999</v>
      </c>
      <c r="M74">
        <v>0.14347638023474801</v>
      </c>
      <c r="N74">
        <f t="shared" si="5"/>
        <v>0.55392048489575496</v>
      </c>
      <c r="Q74">
        <v>240.4</v>
      </c>
      <c r="R74">
        <f>'nm to eV'!$G$14/Q74</f>
        <v>5.1573935283680941</v>
      </c>
      <c r="S74">
        <v>3667.4862770291002</v>
      </c>
      <c r="T74" s="2">
        <f t="shared" si="4"/>
        <v>0.2023861141384056</v>
      </c>
    </row>
    <row r="75" spans="3:20">
      <c r="C75" s="1">
        <v>4.7965141129351396</v>
      </c>
      <c r="D75" s="1">
        <v>0.12582298236009201</v>
      </c>
      <c r="E75" s="1"/>
      <c r="F75" s="1">
        <f t="shared" si="6"/>
        <v>0.26228738139573576</v>
      </c>
      <c r="L75">
        <v>4.2419776119402899</v>
      </c>
      <c r="M75">
        <v>0.13645152876394701</v>
      </c>
      <c r="N75">
        <f t="shared" si="5"/>
        <v>0.52679958090681844</v>
      </c>
      <c r="Q75">
        <v>241.1</v>
      </c>
      <c r="R75">
        <f>'nm to eV'!$G$14/Q75</f>
        <v>5.1424197603471171</v>
      </c>
      <c r="S75">
        <v>3592.1511729041999</v>
      </c>
      <c r="T75" s="2">
        <f t="shared" si="4"/>
        <v>0.19822883096667371</v>
      </c>
    </row>
    <row r="76" spans="3:20">
      <c r="C76" s="1">
        <v>4.8167265589133903</v>
      </c>
      <c r="D76" s="1">
        <v>0.114357220559272</v>
      </c>
      <c r="E76" s="1"/>
      <c r="F76" s="1">
        <f t="shared" si="6"/>
        <v>0.23838614664485619</v>
      </c>
      <c r="L76">
        <v>4.2568656716417896</v>
      </c>
      <c r="M76">
        <v>0.129426677293145</v>
      </c>
      <c r="N76">
        <f t="shared" si="5"/>
        <v>0.49967867691787804</v>
      </c>
      <c r="Q76">
        <v>241.8</v>
      </c>
      <c r="R76">
        <f>'nm to eV'!$G$14/Q76</f>
        <v>5.1275326890806028</v>
      </c>
      <c r="S76">
        <v>3526.0518513359998</v>
      </c>
      <c r="T76" s="2">
        <f t="shared" si="4"/>
        <v>0.19458121408991483</v>
      </c>
    </row>
    <row r="77" spans="3:20">
      <c r="C77" s="1">
        <v>4.8369390048916401</v>
      </c>
      <c r="D77" s="1">
        <v>0.103600681137884</v>
      </c>
      <c r="E77" s="1"/>
      <c r="F77" s="1">
        <f t="shared" si="6"/>
        <v>0.2159633387857833</v>
      </c>
      <c r="L77">
        <v>4.2717537313432796</v>
      </c>
      <c r="M77">
        <v>0.123182364874655</v>
      </c>
      <c r="N77">
        <f t="shared" si="5"/>
        <v>0.47557120670548919</v>
      </c>
      <c r="Q77">
        <v>242.5</v>
      </c>
      <c r="R77">
        <f>'nm to eV'!$G$14/Q77</f>
        <v>5.1127315637925355</v>
      </c>
      <c r="S77">
        <v>3470.2847411274001</v>
      </c>
      <c r="T77" s="2">
        <f t="shared" si="4"/>
        <v>0.19150376870108315</v>
      </c>
    </row>
    <row r="78" spans="3:20">
      <c r="C78" s="1">
        <v>4.8596780066171696</v>
      </c>
      <c r="D78" s="1">
        <v>9.2513171272760805E-2</v>
      </c>
      <c r="E78" s="1"/>
      <c r="F78" s="1">
        <f t="shared" si="6"/>
        <v>0.19285059837720009</v>
      </c>
      <c r="L78">
        <v>4.2866417910447696</v>
      </c>
      <c r="M78">
        <v>0.117024779017533</v>
      </c>
      <c r="N78">
        <f t="shared" si="5"/>
        <v>0.45179856246827271</v>
      </c>
      <c r="Q78">
        <v>243.2</v>
      </c>
      <c r="R78">
        <f>'nm to eV'!$G$14/Q78</f>
        <v>5.098015642350699</v>
      </c>
      <c r="S78">
        <v>3425.8681784568998</v>
      </c>
      <c r="T78" s="2">
        <f t="shared" si="4"/>
        <v>0.18905269053929941</v>
      </c>
    </row>
    <row r="79" spans="3:20">
      <c r="C79" s="1">
        <v>4.8849435640899799</v>
      </c>
      <c r="D79" s="1">
        <v>8.1543865137542901E-2</v>
      </c>
      <c r="E79" s="1"/>
      <c r="F79" s="1">
        <f t="shared" si="6"/>
        <v>0.16998426245058459</v>
      </c>
      <c r="L79">
        <v>4.3015298507462596</v>
      </c>
      <c r="M79">
        <v>0.111561005651354</v>
      </c>
      <c r="N79">
        <f t="shared" si="5"/>
        <v>0.43070452603243153</v>
      </c>
      <c r="Q79">
        <v>243.9</v>
      </c>
      <c r="R79">
        <f>'nm to eV'!$G$14/Q79</f>
        <v>5.0833841911426401</v>
      </c>
      <c r="S79">
        <v>3393.7375957413001</v>
      </c>
      <c r="T79" s="2">
        <f t="shared" si="4"/>
        <v>0.18727960039263894</v>
      </c>
    </row>
    <row r="80" spans="3:20">
      <c r="C80" s="1">
        <v>4.9127356773100699</v>
      </c>
      <c r="D80" s="1">
        <v>7.1331062873719195E-2</v>
      </c>
      <c r="E80" s="1"/>
      <c r="F80" s="1">
        <f t="shared" si="6"/>
        <v>0.14869491520856296</v>
      </c>
      <c r="L80">
        <v>4.31889925373134</v>
      </c>
      <c r="M80">
        <v>0.105360056513548</v>
      </c>
      <c r="N80">
        <f t="shared" si="5"/>
        <v>0.40676446880762884</v>
      </c>
      <c r="Q80">
        <v>244.6</v>
      </c>
      <c r="R80">
        <f>'nm to eV'!$G$14/Q80</f>
        <v>5.0688364849537608</v>
      </c>
      <c r="S80">
        <v>3374.7416860030999</v>
      </c>
      <c r="T80" s="2">
        <f t="shared" si="4"/>
        <v>0.18623133243305093</v>
      </c>
    </row>
    <row r="81" spans="3:20">
      <c r="C81" s="1">
        <v>4.9481074577720001</v>
      </c>
      <c r="D81" s="1">
        <v>6.0692727182236297E-2</v>
      </c>
      <c r="E81" s="1"/>
      <c r="F81" s="1">
        <f t="shared" si="6"/>
        <v>0.12651851183145735</v>
      </c>
      <c r="L81">
        <v>4.3387500000000001</v>
      </c>
      <c r="M81">
        <v>9.9180789016084597E-2</v>
      </c>
      <c r="N81">
        <f t="shared" si="5"/>
        <v>0.38290811807662156</v>
      </c>
      <c r="Q81">
        <v>245.3</v>
      </c>
      <c r="R81">
        <f>'nm to eV'!$G$14/Q81</f>
        <v>5.0543718068474925</v>
      </c>
      <c r="S81">
        <v>3369.6394207889002</v>
      </c>
      <c r="T81" s="2">
        <f t="shared" si="4"/>
        <v>0.18594976965353266</v>
      </c>
    </row>
    <row r="82" spans="3:20">
      <c r="C82" s="1">
        <v>4.9961120169703497</v>
      </c>
      <c r="D82" s="1">
        <v>5.0226324188797501E-2</v>
      </c>
      <c r="E82" s="1"/>
      <c r="F82" s="1">
        <f t="shared" si="6"/>
        <v>0.10470051497357756</v>
      </c>
      <c r="L82">
        <v>4.3610820895522302</v>
      </c>
      <c r="M82">
        <v>9.28454137081582E-2</v>
      </c>
      <c r="N82">
        <f t="shared" si="5"/>
        <v>0.35844908059030173</v>
      </c>
      <c r="Q82">
        <v>246</v>
      </c>
      <c r="R82">
        <f>'nm to eV'!$G$14/Q82</f>
        <v>5.0399894480475202</v>
      </c>
      <c r="S82">
        <v>3379.0978027914002</v>
      </c>
      <c r="T82" s="2">
        <f t="shared" si="4"/>
        <v>0.18647171984909638</v>
      </c>
    </row>
    <row r="83" spans="3:20">
      <c r="C83" s="1">
        <v>5.0516962434105297</v>
      </c>
      <c r="D83" s="1">
        <v>4.3864814361163303E-2</v>
      </c>
      <c r="E83" s="1"/>
      <c r="F83" s="1">
        <f t="shared" si="6"/>
        <v>9.1439473762217477E-2</v>
      </c>
      <c r="L83">
        <v>4.3883768656716402</v>
      </c>
      <c r="M83">
        <v>8.6757209100130406E-2</v>
      </c>
      <c r="N83">
        <f t="shared" si="5"/>
        <v>0.33494429713322244</v>
      </c>
      <c r="Q83">
        <v>246.7</v>
      </c>
      <c r="R83">
        <f>'nm to eV'!$G$14/Q83</f>
        <v>5.0256887078220105</v>
      </c>
      <c r="S83">
        <v>3403.6902412107002</v>
      </c>
      <c r="T83" s="2">
        <f t="shared" si="4"/>
        <v>0.18782882596290632</v>
      </c>
    </row>
    <row r="84" spans="3:20">
      <c r="C84" s="1">
        <v>5.1072804698507097</v>
      </c>
      <c r="D84" s="1">
        <v>4.2532335951320999E-2</v>
      </c>
      <c r="E84" s="1"/>
      <c r="F84" s="1">
        <f t="shared" si="6"/>
        <v>8.8661823238216364E-2</v>
      </c>
      <c r="L84">
        <v>4.4255970149253701</v>
      </c>
      <c r="M84">
        <v>8.06285320967976E-2</v>
      </c>
      <c r="N84">
        <f t="shared" si="5"/>
        <v>0.31128326155439623</v>
      </c>
      <c r="Q84">
        <v>247.4</v>
      </c>
      <c r="R84">
        <f>'nm to eV'!$G$14/Q84</f>
        <v>5.0114688933698055</v>
      </c>
      <c r="S84">
        <v>3443.8954478894002</v>
      </c>
      <c r="T84" s="2">
        <f t="shared" si="4"/>
        <v>0.19004750517073282</v>
      </c>
    </row>
    <row r="85" spans="3:20">
      <c r="C85">
        <v>5.1628646962909004</v>
      </c>
      <c r="D85">
        <v>4.5627124516116002E-2</v>
      </c>
      <c r="F85" s="1">
        <f t="shared" si="6"/>
        <v>9.5113140584283412E-2</v>
      </c>
      <c r="L85">
        <v>4.4752238805970102</v>
      </c>
      <c r="M85">
        <v>7.6326369037425401E-2</v>
      </c>
      <c r="N85">
        <f t="shared" si="5"/>
        <v>0.29467386393752693</v>
      </c>
      <c r="Q85">
        <v>248.1</v>
      </c>
      <c r="R85">
        <f>'nm to eV'!$G$14/Q85</f>
        <v>4.9973293197085447</v>
      </c>
      <c r="S85">
        <v>3500.0967646643999</v>
      </c>
      <c r="T85" s="2">
        <f t="shared" si="4"/>
        <v>0.19314891176161658</v>
      </c>
    </row>
    <row r="86" spans="3:20">
      <c r="C86">
        <v>5.2184489227310804</v>
      </c>
      <c r="D86">
        <v>5.2375482914349597E-2</v>
      </c>
      <c r="F86" s="1">
        <f t="shared" si="6"/>
        <v>0.10918059646390191</v>
      </c>
      <c r="L86">
        <v>4.5298134328358204</v>
      </c>
      <c r="M86">
        <v>7.5947925860547202E-2</v>
      </c>
      <c r="N86">
        <f t="shared" si="5"/>
        <v>0.29321280513677606</v>
      </c>
      <c r="Q86">
        <v>248.8</v>
      </c>
      <c r="R86">
        <f>'nm to eV'!$G$14/Q86</f>
        <v>4.9832693095646698</v>
      </c>
      <c r="S86">
        <v>3572.5818464877998</v>
      </c>
      <c r="T86" s="2">
        <f t="shared" si="4"/>
        <v>0.19714891965125098</v>
      </c>
    </row>
    <row r="87" spans="3:20">
      <c r="C87">
        <v>5.2715065934239798</v>
      </c>
      <c r="D87">
        <v>6.1732920005403501E-2</v>
      </c>
      <c r="F87" s="1">
        <f t="shared" si="6"/>
        <v>0.12868687127277431</v>
      </c>
      <c r="L87">
        <v>4.58440298507462</v>
      </c>
      <c r="M87">
        <v>7.9259303658231306E-2</v>
      </c>
      <c r="N87">
        <f t="shared" si="5"/>
        <v>0.30599706964334594</v>
      </c>
      <c r="Q87">
        <v>249.5</v>
      </c>
      <c r="R87">
        <f>'nm to eV'!$G$14/Q87</f>
        <v>4.9692881932652906</v>
      </c>
      <c r="S87">
        <v>3661.5426399989001</v>
      </c>
      <c r="T87" s="2">
        <f t="shared" si="4"/>
        <v>0.20205812119950201</v>
      </c>
    </row>
    <row r="88" spans="3:20">
      <c r="C88">
        <v>5.3169845968750398</v>
      </c>
      <c r="D88">
        <v>7.1331062873719195E-2</v>
      </c>
      <c r="F88" s="1">
        <f t="shared" si="6"/>
        <v>0.14869491520856296</v>
      </c>
      <c r="L88">
        <v>4.6365111940298496</v>
      </c>
      <c r="M88">
        <v>8.4701789595710703E-2</v>
      </c>
      <c r="N88">
        <f t="shared" si="5"/>
        <v>0.32700892152164412</v>
      </c>
      <c r="Q88">
        <v>250.2</v>
      </c>
      <c r="R88">
        <f>'nm to eV'!$G$14/Q88</f>
        <v>4.955385308631854</v>
      </c>
      <c r="S88">
        <v>3767.0756127111999</v>
      </c>
      <c r="T88" s="2">
        <f t="shared" si="4"/>
        <v>0.20788183985783559</v>
      </c>
    </row>
    <row r="89" spans="3:20">
      <c r="C89">
        <v>5.3574094888315402</v>
      </c>
      <c r="D89">
        <v>8.13783799156753E-2</v>
      </c>
      <c r="F89" s="1">
        <f t="shared" si="6"/>
        <v>0.16963929617582943</v>
      </c>
      <c r="L89">
        <v>4.6836567164179099</v>
      </c>
      <c r="M89">
        <v>9.0341906970004299E-2</v>
      </c>
      <c r="N89">
        <f t="shared" si="5"/>
        <v>0.3487837707736679</v>
      </c>
      <c r="Q89">
        <v>250.9</v>
      </c>
      <c r="R89">
        <f>'nm to eV'!$G$14/Q89</f>
        <v>4.9415600008756071</v>
      </c>
      <c r="S89">
        <v>3889.1822032312002</v>
      </c>
      <c r="T89" s="2">
        <f t="shared" si="4"/>
        <v>0.21462015501413695</v>
      </c>
    </row>
    <row r="90" spans="3:20">
      <c r="C90">
        <v>5.39530782504076</v>
      </c>
      <c r="D90">
        <v>9.2067374348546296E-2</v>
      </c>
      <c r="F90" s="1">
        <f t="shared" si="6"/>
        <v>0.19192130147377856</v>
      </c>
      <c r="L90">
        <v>4.73328358208955</v>
      </c>
      <c r="M90">
        <v>9.6123677727865495E-2</v>
      </c>
      <c r="N90">
        <f t="shared" si="5"/>
        <v>0.37110550245180607</v>
      </c>
      <c r="Q90">
        <v>251.6</v>
      </c>
      <c r="R90">
        <f>'nm to eV'!$G$14/Q90</f>
        <v>4.9278116224947928</v>
      </c>
      <c r="S90">
        <v>4027.7694773915</v>
      </c>
      <c r="T90" s="2">
        <f t="shared" si="4"/>
        <v>0.222267938200679</v>
      </c>
    </row>
    <row r="91" spans="3:20">
      <c r="C91">
        <v>5.4281530497554096</v>
      </c>
      <c r="D91">
        <v>0.102221637622321</v>
      </c>
      <c r="F91" s="1">
        <f t="shared" si="6"/>
        <v>0.21308861982949101</v>
      </c>
      <c r="L91">
        <v>4.7878731343283496</v>
      </c>
      <c r="M91">
        <v>0.100428468864854</v>
      </c>
      <c r="N91">
        <f t="shared" si="5"/>
        <v>0.38772504631034371</v>
      </c>
      <c r="Q91">
        <v>252.3</v>
      </c>
      <c r="R91">
        <f>'nm to eV'!$G$14/Q91</f>
        <v>4.9141395331735627</v>
      </c>
      <c r="S91">
        <v>4182.6509884198003</v>
      </c>
      <c r="T91" s="2">
        <f t="shared" si="4"/>
        <v>0.23081490056158374</v>
      </c>
    </row>
    <row r="92" spans="3:20">
      <c r="C92">
        <v>5.45847171872279</v>
      </c>
      <c r="D92">
        <v>0.11254476336739</v>
      </c>
      <c r="F92" s="1">
        <f t="shared" si="6"/>
        <v>0.23460794458801654</v>
      </c>
      <c r="L92">
        <v>4.8424626865671598</v>
      </c>
      <c r="M92">
        <v>0.10203685236658699</v>
      </c>
      <c r="N92">
        <f t="shared" si="5"/>
        <v>0.39393454621353757</v>
      </c>
      <c r="Q92">
        <v>253</v>
      </c>
      <c r="R92">
        <f>'nm to eV'!$G$14/Q92</f>
        <v>4.9005430996825687</v>
      </c>
      <c r="S92">
        <v>4353.5478508792003</v>
      </c>
      <c r="T92" s="2">
        <f t="shared" si="4"/>
        <v>0.24024565211701188</v>
      </c>
    </row>
    <row r="93" spans="3:20">
      <c r="C93">
        <v>5.48626383194288</v>
      </c>
      <c r="D93">
        <v>0.122773326128534</v>
      </c>
      <c r="F93" s="1">
        <f t="shared" si="6"/>
        <v>0.25593014576096634</v>
      </c>
      <c r="L93">
        <v>4.8970522388059701</v>
      </c>
      <c r="M93">
        <v>0.100144636482196</v>
      </c>
      <c r="N93">
        <f t="shared" si="5"/>
        <v>0.38662925220978306</v>
      </c>
      <c r="Q93">
        <v>253.7</v>
      </c>
      <c r="R93">
        <f>'nm to eV'!$G$14/Q93</f>
        <v>4.8870216957811978</v>
      </c>
      <c r="S93">
        <v>4540.0900478234998</v>
      </c>
      <c r="T93" s="2">
        <f t="shared" si="4"/>
        <v>0.25053977389706139</v>
      </c>
    </row>
    <row r="94" spans="3:20">
      <c r="C94">
        <v>5.5115293894156903</v>
      </c>
      <c r="D94">
        <v>0.132891565408433</v>
      </c>
      <c r="F94" s="1">
        <f t="shared" si="6"/>
        <v>0.27702236941741287</v>
      </c>
      <c r="L94">
        <v>4.9466791044776102</v>
      </c>
      <c r="M94">
        <v>9.5198594406607703E-2</v>
      </c>
      <c r="N94">
        <f t="shared" si="5"/>
        <v>0.36753402538330393</v>
      </c>
      <c r="Q94">
        <v>254.4</v>
      </c>
      <c r="R94">
        <f>'nm to eV'!$G$14/Q94</f>
        <v>4.8735747021214229</v>
      </c>
      <c r="S94">
        <v>4741.8179981929998</v>
      </c>
      <c r="T94" s="2">
        <f t="shared" si="4"/>
        <v>0.26167190443674554</v>
      </c>
    </row>
    <row r="95" spans="3:20">
      <c r="C95">
        <v>5.5367949468884996</v>
      </c>
      <c r="D95">
        <v>0.143766308559727</v>
      </c>
      <c r="F95" s="1">
        <f t="shared" si="6"/>
        <v>0.29969158175845489</v>
      </c>
      <c r="L95">
        <v>4.9863805970149198</v>
      </c>
      <c r="M95">
        <v>8.9321837414867405E-2</v>
      </c>
      <c r="N95">
        <f t="shared" si="5"/>
        <v>0.34484557954188227</v>
      </c>
      <c r="Q95">
        <v>255.1</v>
      </c>
      <c r="R95">
        <f>'nm to eV'!$G$14/Q95</f>
        <v>4.860201506153234</v>
      </c>
      <c r="S95">
        <v>4958.1844168198004</v>
      </c>
      <c r="T95" s="2">
        <f t="shared" si="4"/>
        <v>0.27361184241829789</v>
      </c>
    </row>
    <row r="96" spans="3:20">
      <c r="C96">
        <v>5.5595339486140301</v>
      </c>
      <c r="D96">
        <v>0.154073673807475</v>
      </c>
      <c r="F96" s="1">
        <f t="shared" si="6"/>
        <v>0.32117805258605081</v>
      </c>
      <c r="L96">
        <v>5.0186380597014901</v>
      </c>
      <c r="M96">
        <v>8.3678416171569306E-2</v>
      </c>
      <c r="N96">
        <f t="shared" si="5"/>
        <v>0.32305797501461381</v>
      </c>
      <c r="Q96">
        <v>255.8</v>
      </c>
      <c r="R96">
        <f>'nm to eV'!$G$14/Q96</f>
        <v>4.846901502031626</v>
      </c>
      <c r="S96">
        <v>5188.5565024578</v>
      </c>
      <c r="T96" s="2">
        <f t="shared" si="4"/>
        <v>0.28632466741515195</v>
      </c>
    </row>
    <row r="97" spans="3:20">
      <c r="C97">
        <v>5.5797463945922798</v>
      </c>
      <c r="D97">
        <v>0.16400278711952601</v>
      </c>
      <c r="F97" s="1">
        <f t="shared" si="6"/>
        <v>0.34187602907135001</v>
      </c>
      <c r="L97">
        <v>5.0484141791044701</v>
      </c>
      <c r="M97">
        <v>7.7650920156499006E-2</v>
      </c>
      <c r="N97">
        <f t="shared" si="5"/>
        <v>0.29978756974015475</v>
      </c>
      <c r="Q97">
        <v>256.5</v>
      </c>
      <c r="R97">
        <f>'nm to eV'!$G$14/Q97</f>
        <v>4.8336740905251068</v>
      </c>
      <c r="S97">
        <v>5432.2184900509001</v>
      </c>
      <c r="T97" s="2">
        <f t="shared" si="4"/>
        <v>0.29977088073599772</v>
      </c>
    </row>
    <row r="98" spans="3:20">
      <c r="C98">
        <v>5.5999588405705296</v>
      </c>
      <c r="D98">
        <v>0.17416830789138699</v>
      </c>
      <c r="F98" s="1">
        <f t="shared" si="6"/>
        <v>0.36306681452058331</v>
      </c>
      <c r="L98">
        <v>5.0781902985074598</v>
      </c>
      <c r="M98">
        <v>7.1406607738008998E-2</v>
      </c>
      <c r="N98">
        <f t="shared" si="5"/>
        <v>0.2756800995277659</v>
      </c>
      <c r="Q98">
        <v>257.2</v>
      </c>
      <c r="R98">
        <f>'nm to eV'!$G$14/Q98</f>
        <v>4.8205186789256995</v>
      </c>
      <c r="S98">
        <v>5688.3746020806002</v>
      </c>
      <c r="T98" s="2">
        <f t="shared" si="4"/>
        <v>0.31390656829158659</v>
      </c>
    </row>
    <row r="99" spans="3:20">
      <c r="C99">
        <v>5.6201712865487803</v>
      </c>
      <c r="D99">
        <v>0.185279458502492</v>
      </c>
      <c r="F99" s="1">
        <f t="shared" si="6"/>
        <v>0.38622883582556161</v>
      </c>
      <c r="L99">
        <v>5.1079664179104398</v>
      </c>
      <c r="M99">
        <v>6.5162295319518906E-2</v>
      </c>
      <c r="N99">
        <f t="shared" si="5"/>
        <v>0.25157262931537666</v>
      </c>
      <c r="Q99">
        <v>257.89999999999998</v>
      </c>
      <c r="R99">
        <f>'nm to eV'!$G$14/Q99</f>
        <v>4.8074346809604114</v>
      </c>
      <c r="S99">
        <v>5956.1524304697004</v>
      </c>
      <c r="T99" s="2">
        <f t="shared" si="4"/>
        <v>0.32868358722129115</v>
      </c>
    </row>
    <row r="100" spans="3:20">
      <c r="C100">
        <v>5.6403837325270301</v>
      </c>
      <c r="D100">
        <v>0.196627016573407</v>
      </c>
      <c r="F100" s="1">
        <f t="shared" si="6"/>
        <v>0.40988366609447408</v>
      </c>
      <c r="L100">
        <v>5.1377425373134296</v>
      </c>
      <c r="M100">
        <v>5.9178162585132602E-2</v>
      </c>
      <c r="N100">
        <f t="shared" si="5"/>
        <v>0.22846963702850379</v>
      </c>
      <c r="Q100">
        <v>258.60000000000002</v>
      </c>
      <c r="R100">
        <f>'nm to eV'!$G$14/Q100</f>
        <v>4.7944215167041371</v>
      </c>
      <c r="S100">
        <v>6234.606775358</v>
      </c>
      <c r="T100" s="2">
        <f t="shared" si="4"/>
        <v>0.34404977773163437</v>
      </c>
    </row>
    <row r="101" spans="3:20">
      <c r="C101">
        <v>5.6605961785052799</v>
      </c>
      <c r="D101">
        <v>0.20892020448356499</v>
      </c>
      <c r="F101" s="1">
        <f t="shared" si="6"/>
        <v>0.43550973221912942</v>
      </c>
      <c r="L101">
        <v>5.1675186567164104</v>
      </c>
      <c r="M101">
        <v>5.3410846254165999E-2</v>
      </c>
      <c r="N101">
        <f t="shared" si="5"/>
        <v>0.20620370967956075</v>
      </c>
      <c r="Q101">
        <v>259.3</v>
      </c>
      <c r="R101">
        <f>'nm to eV'!$G$14/Q101</f>
        <v>4.7814786124939834</v>
      </c>
      <c r="S101">
        <v>6522.7239603587996</v>
      </c>
      <c r="T101" s="2">
        <f t="shared" si="4"/>
        <v>0.35994920122887603</v>
      </c>
    </row>
    <row r="102" spans="3:20">
      <c r="C102">
        <v>5.6808086244835199</v>
      </c>
      <c r="D102">
        <v>0.221568003583439</v>
      </c>
      <c r="F102" s="1">
        <f t="shared" si="6"/>
        <v>0.46187501178968809</v>
      </c>
      <c r="L102">
        <v>5.1997761194029799</v>
      </c>
      <c r="M102">
        <v>4.7693087958266898E-2</v>
      </c>
      <c r="N102">
        <f t="shared" si="5"/>
        <v>0.18412911145928793</v>
      </c>
      <c r="Q102">
        <v>260</v>
      </c>
      <c r="R102">
        <f>'nm to eV'!$G$14/Q102</f>
        <v>4.7686054008449617</v>
      </c>
      <c r="S102">
        <v>6819.4266359353996</v>
      </c>
      <c r="T102" s="2">
        <f t="shared" si="4"/>
        <v>0.37632240538795453</v>
      </c>
    </row>
    <row r="103" spans="3:20">
      <c r="C103">
        <v>5.6984945147144899</v>
      </c>
      <c r="D103">
        <v>0.232718555437845</v>
      </c>
      <c r="F103" s="1">
        <f t="shared" si="6"/>
        <v>0.48511916792198734</v>
      </c>
      <c r="L103">
        <v>5.2394776119402904</v>
      </c>
      <c r="M103">
        <v>4.1832850311549097E-2</v>
      </c>
      <c r="N103">
        <f t="shared" si="5"/>
        <v>0.16150444199408964</v>
      </c>
      <c r="Q103">
        <v>260.7</v>
      </c>
      <c r="R103">
        <f>'nm to eV'!$G$14/Q103</f>
        <v>4.7558013203670502</v>
      </c>
      <c r="S103">
        <v>7123.5790735967003</v>
      </c>
      <c r="T103" s="2">
        <f t="shared" si="4"/>
        <v>0.39310671630672878</v>
      </c>
    </row>
    <row r="104" spans="3:20">
      <c r="C104">
        <v>5.7136538491981801</v>
      </c>
      <c r="D104">
        <v>0.242490063776689</v>
      </c>
      <c r="F104" s="1">
        <f t="shared" si="6"/>
        <v>0.50548860509799631</v>
      </c>
      <c r="L104">
        <v>5.2891044776119402</v>
      </c>
      <c r="M104">
        <v>3.6637140862325598E-2</v>
      </c>
      <c r="N104">
        <f t="shared" si="5"/>
        <v>0.14144532220878075</v>
      </c>
      <c r="Q104">
        <v>261.39999999999998</v>
      </c>
      <c r="R104">
        <f>'nm to eV'!$G$14/Q104</f>
        <v>4.7430658156835888</v>
      </c>
      <c r="S104">
        <v>7433.9929440160004</v>
      </c>
      <c r="T104" s="2">
        <f t="shared" si="4"/>
        <v>0.41023655736497966</v>
      </c>
    </row>
    <row r="105" spans="3:20">
      <c r="C105">
        <v>5.7288131836818597</v>
      </c>
      <c r="D105">
        <v>0.25289199200836099</v>
      </c>
      <c r="F105" s="1">
        <f t="shared" si="6"/>
        <v>0.5271721995111659</v>
      </c>
      <c r="L105">
        <v>5.3436940298507398</v>
      </c>
      <c r="M105">
        <v>3.4058996719842999E-2</v>
      </c>
      <c r="N105">
        <f t="shared" si="5"/>
        <v>0.13149185912866571</v>
      </c>
      <c r="Q105">
        <v>262.10000000000002</v>
      </c>
      <c r="R105">
        <f>'nm to eV'!$G$14/Q105</f>
        <v>4.7303983373509721</v>
      </c>
      <c r="S105">
        <v>7749.4335622311</v>
      </c>
      <c r="T105" s="2">
        <f t="shared" si="4"/>
        <v>0.42764379385876838</v>
      </c>
    </row>
    <row r="106" spans="3:20">
      <c r="C106">
        <v>5.7439725181655499</v>
      </c>
      <c r="D106">
        <v>0.26313631526682602</v>
      </c>
      <c r="F106" s="1">
        <f t="shared" si="6"/>
        <v>0.54852725461504537</v>
      </c>
      <c r="L106">
        <v>5.3982835820895501</v>
      </c>
      <c r="M106">
        <v>3.5147020853367697E-2</v>
      </c>
      <c r="N106">
        <f t="shared" si="5"/>
        <v>0.13569240318082407</v>
      </c>
      <c r="Q106">
        <v>262.8</v>
      </c>
      <c r="R106">
        <f>'nm to eV'!$G$14/Q106</f>
        <v>4.7177983417796421</v>
      </c>
      <c r="S106">
        <v>8068.6265730964997</v>
      </c>
      <c r="T106" s="2">
        <f t="shared" si="4"/>
        <v>0.44525810192961318</v>
      </c>
    </row>
    <row r="107" spans="3:20">
      <c r="C107">
        <v>5.7591318526492401</v>
      </c>
      <c r="D107">
        <v>0.27322303355208399</v>
      </c>
      <c r="F107" s="1">
        <f t="shared" si="6"/>
        <v>0.56955377040963473</v>
      </c>
      <c r="L107">
        <v>5.4479104477611902</v>
      </c>
      <c r="M107">
        <v>3.9520142008404598E-2</v>
      </c>
      <c r="N107">
        <f t="shared" si="5"/>
        <v>0.1525757493228343</v>
      </c>
      <c r="Q107">
        <v>263.5</v>
      </c>
      <c r="R107">
        <f>'nm to eV'!$G$14/Q107</f>
        <v>4.7052652911563184</v>
      </c>
      <c r="S107">
        <v>8390.2650404117994</v>
      </c>
      <c r="T107" s="2">
        <f t="shared" si="4"/>
        <v>0.4630073597700835</v>
      </c>
    </row>
    <row r="108" spans="3:20">
      <c r="C108">
        <v>5.7742911871329197</v>
      </c>
      <c r="D108">
        <v>0.28409777670337799</v>
      </c>
      <c r="F108" s="1">
        <f t="shared" si="6"/>
        <v>0.59222298275067675</v>
      </c>
      <c r="L108">
        <v>5.4876119402984997</v>
      </c>
      <c r="M108">
        <v>4.5128459643529899E-2</v>
      </c>
      <c r="N108">
        <f t="shared" si="5"/>
        <v>0.17422782905062809</v>
      </c>
      <c r="Q108">
        <v>264.2</v>
      </c>
      <c r="R108">
        <f>'nm to eV'!$G$14/Q108</f>
        <v>4.692798653367487</v>
      </c>
      <c r="S108">
        <v>8713.0168939181003</v>
      </c>
      <c r="T108" s="2">
        <f t="shared" si="4"/>
        <v>0.48081805857793886</v>
      </c>
    </row>
    <row r="109" spans="3:20">
      <c r="C109">
        <v>5.7894505216166099</v>
      </c>
      <c r="D109">
        <v>0.294657309908257</v>
      </c>
      <c r="F109" s="1">
        <f t="shared" si="6"/>
        <v>0.61423511647313644</v>
      </c>
      <c r="L109">
        <v>5.5198694029850701</v>
      </c>
      <c r="M109">
        <v>5.1112592377916197E-2</v>
      </c>
      <c r="N109">
        <f t="shared" si="5"/>
        <v>0.19733082133750093</v>
      </c>
      <c r="Q109">
        <v>264.89999999999998</v>
      </c>
      <c r="R109">
        <f>'nm to eV'!$G$14/Q109</f>
        <v>4.6803979019240849</v>
      </c>
      <c r="S109">
        <v>9035.5326798663991</v>
      </c>
      <c r="T109" s="2">
        <f t="shared" si="4"/>
        <v>0.49861573026254707</v>
      </c>
    </row>
    <row r="110" spans="3:20">
      <c r="C110">
        <v>5.8046098561003001</v>
      </c>
      <c r="D110">
        <v>0.30521684311313602</v>
      </c>
      <c r="F110" s="1">
        <f t="shared" si="6"/>
        <v>0.63624725019559625</v>
      </c>
      <c r="L110">
        <v>5.5471641791044703</v>
      </c>
      <c r="M110">
        <v>5.7252832922764799E-2</v>
      </c>
      <c r="N110">
        <f t="shared" si="5"/>
        <v>0.2210365003796837</v>
      </c>
      <c r="Q110">
        <v>265.60000000000002</v>
      </c>
      <c r="R110">
        <f>'nm to eV'!$G$14/Q110</f>
        <v>4.6680625158873861</v>
      </c>
      <c r="S110">
        <v>9356.4535533372</v>
      </c>
      <c r="T110" s="2">
        <f t="shared" si="4"/>
        <v>0.5163253884920721</v>
      </c>
    </row>
    <row r="111" spans="3:20">
      <c r="C111">
        <v>5.8197691905839797</v>
      </c>
      <c r="D111">
        <v>0.31577637631801603</v>
      </c>
      <c r="F111" s="1">
        <f t="shared" si="6"/>
        <v>0.65825938391805805</v>
      </c>
      <c r="L111">
        <v>5.57197761194029</v>
      </c>
      <c r="M111">
        <v>6.3445109404434097E-2</v>
      </c>
      <c r="N111">
        <f t="shared" si="5"/>
        <v>0.24494307500696949</v>
      </c>
      <c r="Q111">
        <v>266.3</v>
      </c>
      <c r="R111">
        <f>'nm to eV'!$G$14/Q111</f>
        <v>4.6557919797960565</v>
      </c>
      <c r="S111">
        <v>9674.4194440930005</v>
      </c>
      <c r="T111" s="2">
        <f t="shared" si="4"/>
        <v>0.5338719793168788</v>
      </c>
    </row>
    <row r="112" spans="3:20">
      <c r="C112">
        <v>5.8349285250676699</v>
      </c>
      <c r="D112">
        <v>0.32617830454968799</v>
      </c>
      <c r="F112" s="1">
        <f t="shared" si="6"/>
        <v>0.67994297833122752</v>
      </c>
      <c r="L112">
        <v>5.5943097014925298</v>
      </c>
      <c r="M112">
        <v>6.9455260107230798E-2</v>
      </c>
      <c r="N112">
        <f t="shared" si="5"/>
        <v>0.26814651508639409</v>
      </c>
      <c r="Q112">
        <v>267</v>
      </c>
      <c r="R112">
        <f>'nm to eV'!$G$14/Q112</f>
        <v>4.6435857835943439</v>
      </c>
      <c r="S112">
        <v>9988.0773226207002</v>
      </c>
      <c r="T112" s="2">
        <f t="shared" si="4"/>
        <v>0.55118083732180634</v>
      </c>
    </row>
    <row r="113" spans="3:20">
      <c r="C113">
        <v>5.8500878595513601</v>
      </c>
      <c r="D113">
        <v>0.33658023278136001</v>
      </c>
      <c r="F113" s="1">
        <f t="shared" si="6"/>
        <v>0.7016265727443971</v>
      </c>
      <c r="L113">
        <v>5.6141604477611899</v>
      </c>
      <c r="M113">
        <v>7.53093029995653E-2</v>
      </c>
      <c r="N113">
        <f t="shared" si="5"/>
        <v>0.29074726841050913</v>
      </c>
      <c r="Q113">
        <v>267.7</v>
      </c>
      <c r="R113">
        <f>'nm to eV'!$G$14/Q113</f>
        <v>4.6314434225614116</v>
      </c>
      <c r="S113">
        <v>10296.089489252199</v>
      </c>
      <c r="T113" s="2">
        <f t="shared" si="4"/>
        <v>0.56817814305198544</v>
      </c>
    </row>
    <row r="114" spans="3:20">
      <c r="C114">
        <v>5.8652471940350397</v>
      </c>
      <c r="D114">
        <v>0.34682455603982498</v>
      </c>
      <c r="F114" s="1">
        <f t="shared" si="6"/>
        <v>0.72298162784827646</v>
      </c>
      <c r="L114">
        <v>5.6340111940298501</v>
      </c>
      <c r="M114">
        <v>8.1293435733951605E-2</v>
      </c>
      <c r="N114">
        <f t="shared" si="5"/>
        <v>0.31385026069738198</v>
      </c>
      <c r="Q114">
        <v>268.39999999999998</v>
      </c>
      <c r="R114">
        <f>'nm to eV'!$G$14/Q114</f>
        <v>4.6193643972417657</v>
      </c>
      <c r="S114">
        <v>10597.1418069221</v>
      </c>
      <c r="T114" s="2">
        <f t="shared" si="4"/>
        <v>0.58479137732833253</v>
      </c>
    </row>
    <row r="115" spans="3:20">
      <c r="C115">
        <v>5.8804065285187299</v>
      </c>
      <c r="D115">
        <v>0.35643845940546098</v>
      </c>
      <c r="F115" s="1">
        <f t="shared" si="6"/>
        <v>0.74302252571499339</v>
      </c>
      <c r="L115">
        <v>5.6538619402985004</v>
      </c>
      <c r="M115">
        <v>8.77979278365454E-2</v>
      </c>
      <c r="N115">
        <f t="shared" si="5"/>
        <v>0.33896220883528722</v>
      </c>
      <c r="Q115">
        <v>269.10000000000002</v>
      </c>
      <c r="R115">
        <f>'nm to eV'!$G$14/Q115</f>
        <v>4.607348213376774</v>
      </c>
      <c r="S115">
        <v>10889.9517972298</v>
      </c>
      <c r="T115" s="2">
        <f t="shared" si="4"/>
        <v>0.60094976801964939</v>
      </c>
    </row>
    <row r="116" spans="3:20">
      <c r="C116">
        <v>5.8955658630024201</v>
      </c>
      <c r="D116">
        <v>0.36620996774430498</v>
      </c>
      <c r="F116" s="1">
        <f t="shared" si="6"/>
        <v>0.76339196289100242</v>
      </c>
      <c r="L116">
        <v>5.6737126865671597</v>
      </c>
      <c r="M116">
        <v>9.4172330097087295E-2</v>
      </c>
      <c r="N116">
        <f t="shared" si="5"/>
        <v>0.36357191801043426</v>
      </c>
      <c r="Q116">
        <v>269.8</v>
      </c>
      <c r="R116">
        <f>'nm to eV'!$G$14/Q116</f>
        <v>4.5953943818372496</v>
      </c>
      <c r="S116">
        <v>11173.2765200262</v>
      </c>
      <c r="T116" s="2">
        <f t="shared" si="4"/>
        <v>0.61658472486877336</v>
      </c>
    </row>
    <row r="117" spans="3:20">
      <c r="C117">
        <v>5.9132517532333901</v>
      </c>
      <c r="D117">
        <v>0.37724231586880602</v>
      </c>
      <c r="F117" s="1">
        <f t="shared" si="6"/>
        <v>0.78638971454133466</v>
      </c>
      <c r="L117">
        <v>5.6935634328358198</v>
      </c>
      <c r="M117">
        <v>0.100806912041733</v>
      </c>
      <c r="N117">
        <f t="shared" si="5"/>
        <v>0.38918610511109775</v>
      </c>
      <c r="Q117">
        <v>270.5</v>
      </c>
      <c r="R117">
        <f>'nm to eV'!$G$14/Q117</f>
        <v>4.583502418557079</v>
      </c>
      <c r="S117">
        <v>11445.9201586895</v>
      </c>
      <c r="T117" s="2">
        <f t="shared" si="4"/>
        <v>0.63163025807750828</v>
      </c>
    </row>
    <row r="118" spans="3:20">
      <c r="C118">
        <v>5.9334641992116302</v>
      </c>
      <c r="D118">
        <v>0.38894448512943702</v>
      </c>
      <c r="F118" s="1">
        <f t="shared" si="6"/>
        <v>0.81078375825615046</v>
      </c>
      <c r="L118">
        <v>5.7134141791044701</v>
      </c>
      <c r="M118">
        <v>0.10757158382843</v>
      </c>
      <c r="N118">
        <f t="shared" si="5"/>
        <v>0.41530253117451704</v>
      </c>
      <c r="Q118">
        <v>271.2</v>
      </c>
      <c r="R118">
        <f>'nm to eV'!$G$14/Q118</f>
        <v>4.5716718444678834</v>
      </c>
      <c r="S118">
        <v>11706.7412365169</v>
      </c>
      <c r="T118" s="2">
        <f t="shared" si="4"/>
        <v>0.64602337653510178</v>
      </c>
    </row>
    <row r="119" spans="3:20">
      <c r="C119">
        <v>5.9536766451898799</v>
      </c>
      <c r="D119">
        <v>0.400292043200352</v>
      </c>
      <c r="F119" s="1">
        <f t="shared" si="6"/>
        <v>0.83443858852506281</v>
      </c>
      <c r="L119">
        <v>5.7332649253731303</v>
      </c>
      <c r="M119">
        <v>0.114336255615128</v>
      </c>
      <c r="N119">
        <f t="shared" si="5"/>
        <v>0.44141895723794022</v>
      </c>
      <c r="Q119">
        <v>271.89999999999998</v>
      </c>
      <c r="R119">
        <f>'nm to eV'!$G$14/Q119</f>
        <v>4.559902185434682</v>
      </c>
      <c r="S119">
        <v>11954.6593941429</v>
      </c>
      <c r="T119" s="2">
        <f t="shared" si="4"/>
        <v>0.65970446182246756</v>
      </c>
    </row>
    <row r="120" spans="3:20">
      <c r="C120">
        <v>5.9738890911681297</v>
      </c>
      <c r="D120">
        <v>0.41069397143202402</v>
      </c>
      <c r="F120" s="1">
        <f t="shared" si="6"/>
        <v>0.85612218293823239</v>
      </c>
      <c r="L120">
        <v>5.7531156716417904</v>
      </c>
      <c r="M120">
        <v>0.121100927401825</v>
      </c>
      <c r="N120">
        <f t="shared" si="5"/>
        <v>0.46753538330135958</v>
      </c>
      <c r="Q120">
        <v>272.60000000000002</v>
      </c>
      <c r="R120">
        <f>'nm to eV'!$G$14/Q120</f>
        <v>4.5481929721925525</v>
      </c>
      <c r="S120">
        <v>12188.6616634743</v>
      </c>
      <c r="T120" s="2">
        <f t="shared" si="4"/>
        <v>0.67261761443224755</v>
      </c>
    </row>
    <row r="121" spans="3:20">
      <c r="C121">
        <v>5.9966280928936602</v>
      </c>
      <c r="D121">
        <v>0.42149779234537499</v>
      </c>
      <c r="F121" s="1">
        <f t="shared" si="6"/>
        <v>0.87864355259009419</v>
      </c>
      <c r="L121">
        <v>5.7729664179104399</v>
      </c>
      <c r="M121">
        <v>0.12747532966236699</v>
      </c>
      <c r="N121">
        <f t="shared" si="5"/>
        <v>0.49214509247650701</v>
      </c>
      <c r="Q121">
        <v>273.3</v>
      </c>
      <c r="R121">
        <f>'nm to eV'!$G$14/Q121</f>
        <v>4.5365437402842659</v>
      </c>
      <c r="S121">
        <v>12407.808180170799</v>
      </c>
      <c r="T121" s="2">
        <f t="shared" si="4"/>
        <v>0.6847109690056421</v>
      </c>
    </row>
    <row r="122" spans="3:20">
      <c r="C122">
        <v>6.0218936503664704</v>
      </c>
      <c r="D122">
        <v>0.43237253549666899</v>
      </c>
      <c r="F122" s="1">
        <f t="shared" si="6"/>
        <v>0.90131276493113621</v>
      </c>
      <c r="L122">
        <v>5.7928171641791</v>
      </c>
      <c r="M122">
        <v>0.13391477684393499</v>
      </c>
      <c r="N122">
        <f t="shared" si="5"/>
        <v>0.51700592113303367</v>
      </c>
      <c r="Q122">
        <v>274</v>
      </c>
      <c r="R122">
        <f>'nm to eV'!$G$14/Q122</f>
        <v>4.5249540299988684</v>
      </c>
      <c r="S122">
        <v>12611.2372840431</v>
      </c>
      <c r="T122" s="2">
        <f t="shared" si="4"/>
        <v>0.69593697579215541</v>
      </c>
    </row>
    <row r="123" spans="3:20">
      <c r="C123">
        <v>6.0496857635865702</v>
      </c>
      <c r="D123">
        <v>0.44272718223637902</v>
      </c>
      <c r="F123" s="1">
        <f t="shared" si="6"/>
        <v>0.92289779755151902</v>
      </c>
      <c r="L123">
        <v>5.8126679104477601</v>
      </c>
      <c r="M123">
        <v>0.14015908926242501</v>
      </c>
      <c r="N123">
        <f t="shared" si="5"/>
        <v>0.54111339134542269</v>
      </c>
      <c r="Q123">
        <v>274.7</v>
      </c>
      <c r="R123">
        <f>'nm to eV'!$G$14/Q123</f>
        <v>4.5134233863112119</v>
      </c>
      <c r="S123">
        <v>12798.1699647273</v>
      </c>
      <c r="T123" s="2">
        <f t="shared" si="4"/>
        <v>0.70625264597914716</v>
      </c>
    </row>
    <row r="124" spans="3:20">
      <c r="C124">
        <v>6.0825309883012197</v>
      </c>
      <c r="D124">
        <v>0.45296024799675699</v>
      </c>
      <c r="F124" s="1">
        <f t="shared" si="6"/>
        <v>0.94422938556187608</v>
      </c>
      <c r="L124">
        <v>5.8325186567164096</v>
      </c>
      <c r="M124">
        <v>0.14588304231270799</v>
      </c>
      <c r="N124">
        <f t="shared" si="5"/>
        <v>0.56321190570678092</v>
      </c>
      <c r="Q124">
        <v>275.39999999999998</v>
      </c>
      <c r="R124">
        <f>'nm to eV'!$G$14/Q124</f>
        <v>4.5019513588224038</v>
      </c>
      <c r="S124">
        <v>12967.9136184586</v>
      </c>
      <c r="T124" s="2">
        <f t="shared" si="4"/>
        <v>0.71561975900517383</v>
      </c>
    </row>
    <row r="125" spans="3:20">
      <c r="C125">
        <v>6.125482436005</v>
      </c>
      <c r="D125">
        <v>0.46357832019168499</v>
      </c>
      <c r="F125" s="1">
        <f t="shared" si="6"/>
        <v>0.96636354817064496</v>
      </c>
      <c r="L125">
        <v>5.8548507462686503</v>
      </c>
      <c r="M125">
        <v>0.15190620199971</v>
      </c>
      <c r="N125">
        <f t="shared" si="5"/>
        <v>0.58646556968248176</v>
      </c>
      <c r="Q125">
        <v>276.10000000000002</v>
      </c>
      <c r="R125">
        <f>'nm to eV'!$G$14/Q125</f>
        <v>4.4905375017011586</v>
      </c>
      <c r="S125">
        <v>13119.8650905389</v>
      </c>
      <c r="T125" s="2">
        <f t="shared" si="4"/>
        <v>0.72400503045514741</v>
      </c>
    </row>
    <row r="126" spans="3:20">
      <c r="C126">
        <v>6.1785401066979002</v>
      </c>
      <c r="D126">
        <v>0.47262198010880802</v>
      </c>
      <c r="F126" s="1">
        <f t="shared" si="6"/>
        <v>0.98521573108192939</v>
      </c>
      <c r="L126">
        <v>5.8796641791044699</v>
      </c>
      <c r="M126">
        <v>0.15809847848137901</v>
      </c>
      <c r="N126">
        <f t="shared" si="5"/>
        <v>0.6103721443097665</v>
      </c>
      <c r="Q126">
        <v>276.8</v>
      </c>
      <c r="R126">
        <f>'nm to eV'!$G$14/Q126</f>
        <v>4.4791813736260471</v>
      </c>
      <c r="S126">
        <v>13253.5129870086</v>
      </c>
      <c r="T126" s="2">
        <f t="shared" si="4"/>
        <v>0.73138023962735066</v>
      </c>
    </row>
    <row r="127" spans="3:20">
      <c r="C127">
        <v>6.23412433313809</v>
      </c>
      <c r="D127">
        <v>0.47803786009720001</v>
      </c>
      <c r="F127" s="1">
        <f t="shared" si="6"/>
        <v>0.99650553643754824</v>
      </c>
      <c r="L127">
        <v>5.9069589552238799</v>
      </c>
      <c r="M127">
        <v>0.16368366903347301</v>
      </c>
      <c r="N127">
        <f t="shared" si="5"/>
        <v>0.63193493711084825</v>
      </c>
      <c r="Q127">
        <v>277.5</v>
      </c>
      <c r="R127">
        <f>'nm to eV'!$G$14/Q127</f>
        <v>4.4678825377286122</v>
      </c>
      <c r="S127">
        <v>13368.4392479338</v>
      </c>
      <c r="T127" s="2">
        <f t="shared" si="4"/>
        <v>0.73772231635352437</v>
      </c>
    </row>
    <row r="128" spans="3:20">
      <c r="C128">
        <v>6.28970855957827</v>
      </c>
      <c r="D128">
        <v>0.47971420390313002</v>
      </c>
      <c r="F128" s="1">
        <f t="shared" si="6"/>
        <v>1</v>
      </c>
      <c r="L128">
        <v>5.9441791044776098</v>
      </c>
      <c r="M128">
        <v>0.16958107520649099</v>
      </c>
      <c r="N128">
        <f t="shared" si="5"/>
        <v>0.65470310342254745</v>
      </c>
      <c r="Q128">
        <v>278.2</v>
      </c>
      <c r="R128">
        <f>'nm to eV'!$G$14/Q128</f>
        <v>4.4566405615373474</v>
      </c>
      <c r="S128">
        <v>13464.3199834598</v>
      </c>
      <c r="T128" s="2">
        <f t="shared" si="4"/>
        <v>0.74301338713554199</v>
      </c>
    </row>
    <row r="129" spans="3:20">
      <c r="C129">
        <v>6.34529278601845</v>
      </c>
      <c r="D129">
        <v>0.47769399470111101</v>
      </c>
      <c r="F129" s="1">
        <f t="shared" si="6"/>
        <v>0.99578872339909508</v>
      </c>
      <c r="L129">
        <v>5.9938059701492499</v>
      </c>
      <c r="M129">
        <v>0.173799139782113</v>
      </c>
      <c r="N129">
        <f t="shared" si="5"/>
        <v>0.67098782130591861</v>
      </c>
      <c r="Q129">
        <v>278.89999999999998</v>
      </c>
      <c r="R129">
        <f>'nm to eV'!$G$14/Q129</f>
        <v>4.4454550169225167</v>
      </c>
      <c r="S129">
        <v>13540.9255822089</v>
      </c>
      <c r="T129" s="2">
        <f t="shared" si="4"/>
        <v>0.74724078112722048</v>
      </c>
    </row>
    <row r="130" spans="3:20">
      <c r="C130">
        <v>6.4008770124586398</v>
      </c>
      <c r="D130">
        <v>0.47073072043032299</v>
      </c>
      <c r="F130" s="1">
        <f t="shared" si="6"/>
        <v>0.98127325937044574</v>
      </c>
      <c r="L130">
        <v>6.0483955223880503</v>
      </c>
      <c r="M130">
        <v>0.17344434930378999</v>
      </c>
      <c r="N130">
        <f t="shared" si="5"/>
        <v>0.66961807868021583</v>
      </c>
      <c r="Q130">
        <v>279.60000000000002</v>
      </c>
      <c r="R130">
        <f>'nm to eV'!$G$14/Q130</f>
        <v>4.4343254800418093</v>
      </c>
      <c r="S130">
        <v>13598.120109613399</v>
      </c>
      <c r="T130" s="2">
        <f t="shared" si="4"/>
        <v>0.75039699693200224</v>
      </c>
    </row>
    <row r="131" spans="3:20">
      <c r="F131" s="1"/>
      <c r="L131">
        <v>6.0955410447761196</v>
      </c>
      <c r="M131">
        <v>0.16877885451383801</v>
      </c>
      <c r="N131">
        <f t="shared" si="5"/>
        <v>0.65160596315220687</v>
      </c>
      <c r="Q131">
        <v>280.3</v>
      </c>
      <c r="R131">
        <f>'nm to eV'!$G$14/Q131</f>
        <v>4.423251531286799</v>
      </c>
      <c r="S131">
        <v>13635.860021238201</v>
      </c>
      <c r="T131" s="2">
        <f t="shared" si="4"/>
        <v>0.75247963159910658</v>
      </c>
    </row>
    <row r="132" spans="3:20">
      <c r="F132" s="1"/>
      <c r="L132">
        <v>6.1302798507462599</v>
      </c>
      <c r="M132">
        <v>0.162816403419794</v>
      </c>
      <c r="N132">
        <f t="shared" si="5"/>
        <v>0.62858667735912821</v>
      </c>
      <c r="Q132">
        <v>281</v>
      </c>
      <c r="R132">
        <f>'nm to eV'!$G$14/Q132</f>
        <v>4.412232755230213</v>
      </c>
      <c r="S132">
        <v>13654.1922229888</v>
      </c>
      <c r="T132" s="2">
        <f t="shared" si="4"/>
        <v>0.75349127357828549</v>
      </c>
    </row>
    <row r="133" spans="3:20">
      <c r="F133" s="1"/>
      <c r="L133">
        <v>6.1575746268656699</v>
      </c>
      <c r="M133">
        <v>0.15674554412403999</v>
      </c>
      <c r="N133">
        <f t="shared" si="5"/>
        <v>0.60514885909708405</v>
      </c>
      <c r="Q133">
        <v>281.7</v>
      </c>
      <c r="R133">
        <f>'nm to eV'!$G$14/Q133</f>
        <v>4.401268740573979</v>
      </c>
      <c r="S133">
        <v>13653.2515162325</v>
      </c>
      <c r="T133" s="2">
        <f t="shared" ref="T133:T196" si="7">S133/LARGE(S$5:S$302,1)</f>
        <v>0.75343936173170434</v>
      </c>
    </row>
    <row r="134" spans="3:20">
      <c r="F134" s="1"/>
      <c r="L134">
        <v>6.1799067164179098</v>
      </c>
      <c r="M134">
        <v>0.15102159107375701</v>
      </c>
      <c r="N134">
        <f t="shared" ref="N134:N168" si="8">M134/LARGE($M$5:$M$1000,1)</f>
        <v>0.58305034473572581</v>
      </c>
      <c r="Q134">
        <v>282.39999999999998</v>
      </c>
      <c r="R134">
        <f>'nm to eV'!$G$14/Q134</f>
        <v>4.3903590800980528</v>
      </c>
      <c r="S134">
        <v>13633.257471226199</v>
      </c>
      <c r="T134" s="2">
        <f t="shared" si="7"/>
        <v>0.75233601279756424</v>
      </c>
    </row>
    <row r="135" spans="3:20">
      <c r="F135" s="1"/>
      <c r="L135">
        <v>6.1997574626865601</v>
      </c>
      <c r="M135">
        <v>0.14542772786552599</v>
      </c>
      <c r="N135">
        <f t="shared" si="8"/>
        <v>0.56145406933712594</v>
      </c>
      <c r="Q135">
        <v>283.10000000000002</v>
      </c>
      <c r="R135">
        <f>'nm to eV'!$G$14/Q135</f>
        <v>4.3795033706099957</v>
      </c>
      <c r="S135">
        <v>13594.5107768076</v>
      </c>
      <c r="T135" s="2">
        <f t="shared" si="7"/>
        <v>0.75019781995190737</v>
      </c>
    </row>
    <row r="136" spans="3:20">
      <c r="F136" s="1"/>
      <c r="L136">
        <v>6.2196082089552203</v>
      </c>
      <c r="M136">
        <v>0.13931350528908801</v>
      </c>
      <c r="N136">
        <f t="shared" si="8"/>
        <v>0.53784883808749573</v>
      </c>
      <c r="Q136">
        <v>283.8</v>
      </c>
      <c r="R136">
        <f>'nm to eV'!$G$14/Q136</f>
        <v>4.3687012128953135</v>
      </c>
      <c r="S136">
        <v>13537.3891180308</v>
      </c>
      <c r="T136" s="2">
        <f t="shared" si="7"/>
        <v>0.74704562532056407</v>
      </c>
    </row>
    <row r="137" spans="3:20">
      <c r="F137" s="1"/>
      <c r="L137">
        <v>6.2394589552238804</v>
      </c>
      <c r="M137">
        <v>0.132939103028546</v>
      </c>
      <c r="N137">
        <f t="shared" si="8"/>
        <v>0.51323912891234824</v>
      </c>
      <c r="Q137">
        <v>284.5</v>
      </c>
      <c r="R137">
        <f>'nm to eV'!$G$14/Q137</f>
        <v>4.3579522116685059</v>
      </c>
      <c r="S137">
        <v>13462.342636318999</v>
      </c>
      <c r="T137" s="2">
        <f t="shared" si="7"/>
        <v>0.74290426945277499</v>
      </c>
    </row>
    <row r="138" spans="3:20">
      <c r="F138" s="1"/>
      <c r="L138">
        <v>6.2593097014925299</v>
      </c>
      <c r="M138">
        <v>0.12617443124184899</v>
      </c>
      <c r="N138">
        <f t="shared" si="8"/>
        <v>0.48712270284892883</v>
      </c>
      <c r="Q138">
        <v>285.2</v>
      </c>
      <c r="R138">
        <f>'nm to eV'!$G$14/Q138</f>
        <v>4.3472559755248597</v>
      </c>
      <c r="S138">
        <v>13369.8890287534</v>
      </c>
      <c r="T138" s="2">
        <f t="shared" si="7"/>
        <v>0.73780232088094932</v>
      </c>
    </row>
    <row r="139" spans="3:20">
      <c r="F139" s="1"/>
      <c r="L139">
        <v>6.27916044776119</v>
      </c>
      <c r="M139">
        <v>0.11927966961309899</v>
      </c>
      <c r="N139">
        <f t="shared" si="8"/>
        <v>0.46050403782274707</v>
      </c>
      <c r="Q139">
        <v>285.89999999999998</v>
      </c>
      <c r="R139">
        <f>'nm to eV'!$G$14/Q139</f>
        <v>4.336612116892935</v>
      </c>
      <c r="S139">
        <v>13260.608344357201</v>
      </c>
      <c r="T139" s="2">
        <f t="shared" si="7"/>
        <v>0.73177178895943706</v>
      </c>
    </row>
    <row r="140" spans="3:20">
      <c r="F140" s="1"/>
      <c r="L140">
        <v>6.2990111940298501</v>
      </c>
      <c r="M140">
        <v>0.11205968337922</v>
      </c>
      <c r="N140">
        <f t="shared" si="8"/>
        <v>0.43262977538967273</v>
      </c>
      <c r="Q140">
        <v>286.60000000000002</v>
      </c>
      <c r="R140">
        <f>'nm to eV'!$G$14/Q140</f>
        <v>4.3260202519877522</v>
      </c>
      <c r="S140">
        <v>13135.137535681901</v>
      </c>
      <c r="T140" s="2">
        <f t="shared" si="7"/>
        <v>0.72484782319993379</v>
      </c>
    </row>
    <row r="141" spans="3:20">
      <c r="F141" s="1"/>
      <c r="L141">
        <v>6.3163805970149198</v>
      </c>
      <c r="M141">
        <v>0.105837052601072</v>
      </c>
      <c r="N141">
        <f t="shared" si="8"/>
        <v>0.40860601167107696</v>
      </c>
      <c r="Q141">
        <v>287.3</v>
      </c>
      <c r="R141">
        <f>'nm to eV'!$G$14/Q141</f>
        <v>4.315480000764671</v>
      </c>
      <c r="S141">
        <v>12994.164823708101</v>
      </c>
      <c r="T141" s="2">
        <f t="shared" si="7"/>
        <v>0.71706840230485636</v>
      </c>
    </row>
    <row r="142" spans="3:20">
      <c r="F142" s="1"/>
      <c r="L142">
        <v>6.3312686567164098</v>
      </c>
      <c r="M142">
        <v>0.100286552673525</v>
      </c>
      <c r="N142">
        <f t="shared" si="8"/>
        <v>0.38717714926006336</v>
      </c>
      <c r="Q142">
        <v>288</v>
      </c>
      <c r="R142">
        <f>'nm to eV'!$G$14/Q142</f>
        <v>4.3049909868739231</v>
      </c>
      <c r="S142">
        <v>12838.4239330945</v>
      </c>
      <c r="T142" s="2">
        <f t="shared" si="7"/>
        <v>0.70847401604602789</v>
      </c>
    </row>
    <row r="143" spans="3:20">
      <c r="F143" s="1"/>
      <c r="L143">
        <v>6.3461567164179096</v>
      </c>
      <c r="M143">
        <v>9.4909505868714703E-2</v>
      </c>
      <c r="N143">
        <f t="shared" si="8"/>
        <v>0.36641793879939727</v>
      </c>
      <c r="Q143">
        <v>288.7</v>
      </c>
      <c r="R143">
        <f>'nm to eV'!$G$14/Q143</f>
        <v>4.2945528376158295</v>
      </c>
      <c r="S143">
        <v>12668.6882531839</v>
      </c>
      <c r="T143" s="2">
        <f t="shared" si="7"/>
        <v>0.69910734304634747</v>
      </c>
    </row>
    <row r="144" spans="3:20">
      <c r="F144" s="1"/>
      <c r="L144">
        <v>6.3635261194029802</v>
      </c>
      <c r="M144">
        <v>8.86435118098826E-2</v>
      </c>
      <c r="N144">
        <f t="shared" si="8"/>
        <v>0.3422267620932149</v>
      </c>
      <c r="Q144">
        <v>289.39999999999998</v>
      </c>
      <c r="R144">
        <f>'nm to eV'!$G$14/Q144</f>
        <v>4.2841651838966479</v>
      </c>
      <c r="S144">
        <v>12485.7649779936</v>
      </c>
      <c r="T144" s="2">
        <f t="shared" si="7"/>
        <v>0.68901292740173747</v>
      </c>
    </row>
    <row r="145" spans="6:20">
      <c r="F145" s="1"/>
      <c r="L145">
        <v>6.3833768656716403</v>
      </c>
      <c r="M145">
        <v>8.1553615418055295E-2</v>
      </c>
      <c r="N145">
        <f t="shared" si="8"/>
        <v>0.31485473862289792</v>
      </c>
      <c r="Q145">
        <v>290.10000000000002</v>
      </c>
      <c r="R145">
        <f>'nm to eV'!$G$14/Q145</f>
        <v>4.2738276601850735</v>
      </c>
      <c r="S145">
        <v>12290.4892757253</v>
      </c>
      <c r="T145" s="2">
        <f t="shared" si="7"/>
        <v>0.67823685693209035</v>
      </c>
    </row>
    <row r="146" spans="6:20">
      <c r="F146" s="1"/>
      <c r="L146">
        <v>6.4032276119402898</v>
      </c>
      <c r="M146">
        <v>7.4658853789305896E-2</v>
      </c>
      <c r="N146">
        <f t="shared" si="8"/>
        <v>0.28823607359671849</v>
      </c>
      <c r="Q146">
        <v>290.8</v>
      </c>
      <c r="R146">
        <f>'nm to eV'!$G$14/Q146</f>
        <v>4.2635399044693596</v>
      </c>
      <c r="S146">
        <v>12083.718535215599</v>
      </c>
      <c r="T146" s="2">
        <f t="shared" si="7"/>
        <v>0.66682644567809701</v>
      </c>
    </row>
    <row r="147" spans="6:20">
      <c r="F147" s="1"/>
      <c r="L147">
        <v>6.4230783582089499</v>
      </c>
      <c r="M147">
        <v>6.80242718446602E-2</v>
      </c>
      <c r="N147">
        <f t="shared" si="8"/>
        <v>0.26262188649605506</v>
      </c>
      <c r="Q147">
        <v>291.5</v>
      </c>
      <c r="R147">
        <f>'nm to eV'!$G$14/Q147</f>
        <v>4.2533015582150595</v>
      </c>
      <c r="S147">
        <v>11866.3267332668</v>
      </c>
      <c r="T147" s="2">
        <f t="shared" si="7"/>
        <v>0.65482992306871901</v>
      </c>
    </row>
    <row r="148" spans="6:20">
      <c r="F148" s="1"/>
      <c r="L148">
        <v>6.44292910447761</v>
      </c>
      <c r="M148">
        <v>6.1779959426170102E-2</v>
      </c>
      <c r="N148">
        <f t="shared" si="8"/>
        <v>0.23851441628366582</v>
      </c>
      <c r="Q148">
        <v>292.2</v>
      </c>
      <c r="R148">
        <f>'nm to eV'!$G$14/Q148</f>
        <v>4.243112266323374</v>
      </c>
      <c r="S148">
        <v>11639.198963041699</v>
      </c>
      <c r="T148" s="2">
        <f t="shared" si="7"/>
        <v>0.64229613197679558</v>
      </c>
    </row>
    <row r="149" spans="6:20">
      <c r="F149" s="1"/>
      <c r="L149">
        <v>6.4627798507462604</v>
      </c>
      <c r="M149">
        <v>5.5600691928706002E-2</v>
      </c>
      <c r="N149">
        <f t="shared" si="8"/>
        <v>0.21465806555265587</v>
      </c>
      <c r="Q149">
        <v>292.89999999999998</v>
      </c>
      <c r="R149">
        <f>'nm to eV'!$G$14/Q149</f>
        <v>4.2329716770900987</v>
      </c>
      <c r="S149">
        <v>11403.2261597216</v>
      </c>
      <c r="T149" s="2">
        <f t="shared" si="7"/>
        <v>0.62927423766040069</v>
      </c>
    </row>
    <row r="150" spans="6:20">
      <c r="F150" s="1"/>
      <c r="L150">
        <v>6.4826305970149196</v>
      </c>
      <c r="M150">
        <v>4.97466490363715E-2</v>
      </c>
      <c r="N150">
        <f t="shared" si="8"/>
        <v>0.19205731222854083</v>
      </c>
      <c r="Q150">
        <v>293.60000000000002</v>
      </c>
      <c r="R150">
        <f>'nm to eV'!$G$14/Q150</f>
        <v>4.2228794421651559</v>
      </c>
      <c r="S150">
        <v>11159.300055507199</v>
      </c>
      <c r="T150" s="2">
        <f t="shared" si="7"/>
        <v>0.61581344936022941</v>
      </c>
    </row>
    <row r="151" spans="6:20">
      <c r="F151" s="1"/>
      <c r="L151">
        <v>6.5049626865671604</v>
      </c>
      <c r="M151">
        <v>4.3723489349369697E-2</v>
      </c>
      <c r="N151">
        <f t="shared" si="8"/>
        <v>0.16880364825284078</v>
      </c>
      <c r="Q151">
        <v>294.3</v>
      </c>
      <c r="R151">
        <f>'nm to eV'!$G$14/Q151</f>
        <v>4.2128352165127074</v>
      </c>
      <c r="S151">
        <v>10908.308391828899</v>
      </c>
      <c r="T151" s="2">
        <f t="shared" si="7"/>
        <v>0.60196275609079641</v>
      </c>
    </row>
    <row r="152" spans="6:20">
      <c r="F152" s="1"/>
      <c r="L152">
        <v>6.52977611940298</v>
      </c>
      <c r="M152">
        <v>3.7583248804521102E-2</v>
      </c>
      <c r="N152">
        <f t="shared" si="8"/>
        <v>0.14509796921065804</v>
      </c>
      <c r="Q152">
        <v>295</v>
      </c>
      <c r="R152">
        <f>'nm to eV'!$G$14/Q152</f>
        <v>4.2028386583718298</v>
      </c>
      <c r="S152">
        <v>10651.130412407099</v>
      </c>
      <c r="T152" s="2">
        <f t="shared" si="7"/>
        <v>0.58777067793002735</v>
      </c>
    </row>
    <row r="153" spans="6:20">
      <c r="F153" s="1"/>
      <c r="L153">
        <v>6.5570708955223802</v>
      </c>
      <c r="M153">
        <v>3.1469026228082897E-2</v>
      </c>
      <c r="N153">
        <f t="shared" si="8"/>
        <v>0.12149273796102697</v>
      </c>
      <c r="Q153">
        <v>295.7</v>
      </c>
      <c r="R153">
        <f>'nm to eV'!$G$14/Q153</f>
        <v>4.1928894292177548</v>
      </c>
      <c r="S153">
        <v>10388.632656601199</v>
      </c>
      <c r="T153" s="2">
        <f t="shared" si="7"/>
        <v>0.57328503387994423</v>
      </c>
    </row>
    <row r="154" spans="6:20">
      <c r="F154" s="1"/>
      <c r="L154">
        <v>6.5868470149253699</v>
      </c>
      <c r="M154">
        <v>2.56583466164324E-2</v>
      </c>
      <c r="N154">
        <f t="shared" si="8"/>
        <v>9.9059397624498141E-2</v>
      </c>
      <c r="Q154">
        <v>296.39999999999998</v>
      </c>
      <c r="R154">
        <f>'nm to eV'!$G$14/Q154</f>
        <v>4.1829871937236502</v>
      </c>
      <c r="S154">
        <v>10121.665068378799</v>
      </c>
      <c r="T154" s="2">
        <f t="shared" si="7"/>
        <v>0.55855272714449766</v>
      </c>
    </row>
    <row r="155" spans="6:20">
      <c r="F155" s="1"/>
      <c r="L155">
        <v>6.6215858208955201</v>
      </c>
      <c r="M155">
        <v>1.97934629039269E-2</v>
      </c>
      <c r="N155">
        <f t="shared" si="8"/>
        <v>7.6416791053486546E-2</v>
      </c>
      <c r="Q155">
        <v>297.10000000000002</v>
      </c>
      <c r="R155">
        <f>'nm to eV'!$G$14/Q155</f>
        <v>4.1731316197229544</v>
      </c>
      <c r="S155">
        <v>9851.0574322511002</v>
      </c>
      <c r="T155" s="2">
        <f t="shared" si="7"/>
        <v>0.54361954845066229</v>
      </c>
    </row>
    <row r="156" spans="6:20">
      <c r="F156" s="1"/>
      <c r="L156">
        <v>6.6662499999999998</v>
      </c>
      <c r="M156">
        <v>1.38808795826692E-2</v>
      </c>
      <c r="N156">
        <f t="shared" si="8"/>
        <v>5.3590030196130921E-2</v>
      </c>
      <c r="Q156">
        <v>297.8</v>
      </c>
      <c r="R156">
        <f>'nm to eV'!$G$14/Q156</f>
        <v>4.1633223781722295</v>
      </c>
      <c r="S156">
        <v>9577.6161437055998</v>
      </c>
      <c r="T156" s="2">
        <f t="shared" si="7"/>
        <v>0.52852999782838928</v>
      </c>
    </row>
    <row r="157" spans="6:20">
      <c r="F157" s="1"/>
      <c r="L157">
        <v>6.7183582089552196</v>
      </c>
      <c r="M157">
        <v>8.8688727588887503E-3</v>
      </c>
      <c r="N157">
        <f t="shared" si="8"/>
        <v>3.4240132703686872E-2</v>
      </c>
      <c r="Q157">
        <v>298.5</v>
      </c>
      <c r="R157">
        <f>'nm to eV'!$G$14/Q157</f>
        <v>4.1535591431145393</v>
      </c>
      <c r="S157">
        <v>9302.1213180609993</v>
      </c>
      <c r="T157" s="2">
        <f t="shared" si="7"/>
        <v>0.51332712506600919</v>
      </c>
    </row>
    <row r="158" spans="6:20">
      <c r="F158" s="1"/>
      <c r="L158">
        <v>6.7729477611940299</v>
      </c>
      <c r="M158">
        <v>5.29731527710086E-3</v>
      </c>
      <c r="N158">
        <f t="shared" si="8"/>
        <v>2.0451390271600634E-2</v>
      </c>
      <c r="Q158">
        <v>299.2</v>
      </c>
      <c r="R158">
        <f>'nm to eV'!$G$14/Q158</f>
        <v>4.1438415916433486</v>
      </c>
      <c r="S158">
        <v>9025.3242382826993</v>
      </c>
      <c r="T158" s="2">
        <f t="shared" si="7"/>
        <v>0.49805238887079484</v>
      </c>
    </row>
    <row r="159" spans="6:20">
      <c r="F159" s="1"/>
      <c r="L159">
        <v>6.8275373134328303</v>
      </c>
      <c r="M159">
        <v>3.0030035172768301E-3</v>
      </c>
      <c r="N159">
        <f t="shared" si="8"/>
        <v>1.1593721292048463E-2</v>
      </c>
      <c r="Q159">
        <v>299.89999999999998</v>
      </c>
      <c r="R159">
        <f>'nm to eV'!$G$14/Q159</f>
        <v>4.1341694038669221</v>
      </c>
      <c r="S159">
        <v>8747.9451391755993</v>
      </c>
      <c r="T159" s="2">
        <f t="shared" si="7"/>
        <v>0.48274553459212721</v>
      </c>
    </row>
    <row r="160" spans="6:20">
      <c r="F160" s="1"/>
      <c r="L160">
        <v>6.8821268656716397</v>
      </c>
      <c r="M160">
        <v>1.5601889054287399E-3</v>
      </c>
      <c r="N160">
        <f t="shared" si="8"/>
        <v>6.0234346141858014E-3</v>
      </c>
      <c r="Q160">
        <v>300.60000000000002</v>
      </c>
      <c r="R160">
        <f>'nm to eV'!$G$14/Q160</f>
        <v>4.12454226287322</v>
      </c>
      <c r="S160">
        <v>8470.6713225075</v>
      </c>
      <c r="T160" s="2">
        <f t="shared" si="7"/>
        <v>0.46744449020669621</v>
      </c>
    </row>
    <row r="161" spans="6:20">
      <c r="F161" s="1"/>
      <c r="L161">
        <v>6.9367164179104401</v>
      </c>
      <c r="M161">
        <v>7.5599715456264795E-4</v>
      </c>
      <c r="N161">
        <f t="shared" si="8"/>
        <v>2.9186846625904386E-3</v>
      </c>
      <c r="Q161">
        <v>301.3</v>
      </c>
      <c r="R161">
        <f>'nm to eV'!$G$14/Q161</f>
        <v>4.1149598546952868</v>
      </c>
      <c r="S161">
        <v>8194.1555950449001</v>
      </c>
      <c r="T161" s="2">
        <f t="shared" si="7"/>
        <v>0.45218528012325904</v>
      </c>
    </row>
    <row r="162" spans="6:20">
      <c r="F162" s="1"/>
      <c r="L162">
        <v>6.9913059701492504</v>
      </c>
      <c r="M162">
        <v>2.04100854948596E-4</v>
      </c>
      <c r="N162">
        <f t="shared" si="8"/>
        <v>7.8797391149532158E-4</v>
      </c>
      <c r="Q162">
        <v>302</v>
      </c>
      <c r="R162">
        <f>'nm to eV'!$G$14/Q162</f>
        <v>4.1054218682771193</v>
      </c>
      <c r="S162">
        <v>7919.0150191872999</v>
      </c>
      <c r="T162" s="2">
        <f t="shared" si="7"/>
        <v>0.43700195623779625</v>
      </c>
    </row>
    <row r="163" spans="6:20">
      <c r="F163" s="1"/>
      <c r="L163">
        <v>7.0458955223880597</v>
      </c>
      <c r="M163">
        <v>1.17374293580663E-4</v>
      </c>
      <c r="N163">
        <f t="shared" si="8"/>
        <v>4.5314793632319112E-4</v>
      </c>
      <c r="Q163">
        <v>302.7</v>
      </c>
      <c r="R163">
        <f>'nm to eV'!$G$14/Q163</f>
        <v>4.0959279954400065</v>
      </c>
      <c r="S163">
        <v>7645.8299638934004</v>
      </c>
      <c r="T163" s="2">
        <f t="shared" si="7"/>
        <v>0.42192654555993941</v>
      </c>
    </row>
    <row r="164" spans="6:20">
      <c r="F164" s="1"/>
      <c r="L164">
        <v>7.1004850746268602</v>
      </c>
      <c r="M164">
        <v>1.17374293580663E-4</v>
      </c>
      <c r="N164">
        <f t="shared" si="8"/>
        <v>4.5314793632319112E-4</v>
      </c>
      <c r="Q164">
        <v>303.39999999999998</v>
      </c>
      <c r="R164">
        <f>'nm to eV'!$G$14/Q164</f>
        <v>4.0864779308493411</v>
      </c>
      <c r="S164">
        <v>7375.1434418770004</v>
      </c>
      <c r="T164" s="2">
        <f t="shared" si="7"/>
        <v>0.40698901363687057</v>
      </c>
    </row>
    <row r="165" spans="6:20">
      <c r="F165" s="1"/>
      <c r="L165">
        <v>7.1550746268656704</v>
      </c>
      <c r="M165">
        <v>1.17374293580663E-4</v>
      </c>
      <c r="N165">
        <f t="shared" si="8"/>
        <v>4.5314793632319112E-4</v>
      </c>
      <c r="Q165">
        <v>304.10000000000002</v>
      </c>
      <c r="R165">
        <f>'nm to eV'!$G$14/Q165</f>
        <v>4.0770713719818801</v>
      </c>
      <c r="S165">
        <v>7107.4607176238997</v>
      </c>
      <c r="T165" s="2">
        <f t="shared" si="7"/>
        <v>0.39221724292217469</v>
      </c>
    </row>
    <row r="166" spans="6:20">
      <c r="F166" s="1"/>
      <c r="L166">
        <v>7.20966417910447</v>
      </c>
      <c r="M166">
        <v>-2.4541897748642201E-5</v>
      </c>
      <c r="N166">
        <f t="shared" si="8"/>
        <v>-9.4749113958323718E-5</v>
      </c>
      <c r="Q166">
        <v>304.8</v>
      </c>
      <c r="R166">
        <f>'nm to eV'!$G$14/Q166</f>
        <v>4.0677080190934705</v>
      </c>
      <c r="S166">
        <v>6843.2491696275001</v>
      </c>
      <c r="T166" s="2">
        <f t="shared" si="7"/>
        <v>0.37763702517346631</v>
      </c>
    </row>
    <row r="167" spans="6:20">
      <c r="F167" s="1"/>
      <c r="L167">
        <v>7.2642537313432802</v>
      </c>
      <c r="M167">
        <v>1.17374293580663E-4</v>
      </c>
      <c r="N167">
        <f t="shared" si="8"/>
        <v>4.5314793632319112E-4</v>
      </c>
      <c r="Q167">
        <v>305.5</v>
      </c>
      <c r="R167">
        <f>'nm to eV'!$G$14/Q167</f>
        <v>4.0583875751872007</v>
      </c>
      <c r="S167">
        <v>6582.9383893475997</v>
      </c>
      <c r="T167" s="2">
        <f t="shared" si="7"/>
        <v>0.3632720669133192</v>
      </c>
    </row>
    <row r="168" spans="6:20">
      <c r="F168" s="1"/>
      <c r="L168">
        <v>7.2989925373134303</v>
      </c>
      <c r="M168">
        <v>1.17374293580663E-4</v>
      </c>
      <c r="N168">
        <f t="shared" si="8"/>
        <v>4.5314793632319112E-4</v>
      </c>
      <c r="Q168">
        <v>306.2</v>
      </c>
      <c r="R168">
        <f>'nm to eV'!$G$14/Q168</f>
        <v>4.0491097459820047</v>
      </c>
      <c r="S168">
        <v>6326.9204987583998</v>
      </c>
      <c r="T168" s="2">
        <f t="shared" si="7"/>
        <v>0.34914400695279696</v>
      </c>
    </row>
    <row r="169" spans="6:20">
      <c r="F169" s="1"/>
      <c r="Q169">
        <v>306.89999999999998</v>
      </c>
      <c r="R169">
        <f>'nm to eV'!$G$14/Q169</f>
        <v>4.039874239881688</v>
      </c>
      <c r="S169">
        <v>6075.5506679389</v>
      </c>
      <c r="T169" s="2">
        <f t="shared" si="7"/>
        <v>0.33527244495409791</v>
      </c>
    </row>
    <row r="170" spans="6:20">
      <c r="F170" s="1"/>
      <c r="Q170">
        <v>307.60000000000002</v>
      </c>
      <c r="R170">
        <f>'nm to eV'!$G$14/Q170</f>
        <v>4.030680767944375</v>
      </c>
      <c r="S170">
        <v>5829.1478139711999</v>
      </c>
      <c r="T170" s="2">
        <f t="shared" si="7"/>
        <v>0.32167497999847372</v>
      </c>
    </row>
    <row r="171" spans="6:20">
      <c r="F171" s="1"/>
      <c r="Q171">
        <v>308.3</v>
      </c>
      <c r="R171">
        <f>'nm to eV'!$G$14/Q171</f>
        <v>4.0215290438523832</v>
      </c>
      <c r="S171">
        <v>5587.995462418</v>
      </c>
      <c r="T171" s="2">
        <f t="shared" si="7"/>
        <v>0.30836725812589821</v>
      </c>
    </row>
    <row r="172" spans="6:20">
      <c r="F172" s="1"/>
      <c r="Q172">
        <v>309</v>
      </c>
      <c r="R172">
        <f>'nm to eV'!$G$14/Q172</f>
        <v>4.0124187838824916</v>
      </c>
      <c r="S172">
        <v>5352.3427528376997</v>
      </c>
      <c r="T172" s="2">
        <f t="shared" si="7"/>
        <v>0.29536302782328955</v>
      </c>
    </row>
    <row r="173" spans="6:20">
      <c r="F173" s="1"/>
      <c r="Q173">
        <v>309.7</v>
      </c>
      <c r="R173">
        <f>'nm to eV'!$G$14/Q173</f>
        <v>4.0033497068766222</v>
      </c>
      <c r="S173">
        <v>5122.4055701445996</v>
      </c>
      <c r="T173" s="2">
        <f t="shared" si="7"/>
        <v>0.28267420245735353</v>
      </c>
    </row>
    <row r="174" spans="6:20">
      <c r="F174" s="1"/>
      <c r="Q174">
        <v>310.39999999999998</v>
      </c>
      <c r="R174">
        <f>'nm to eV'!$G$14/Q174</f>
        <v>3.994321534212919</v>
      </c>
      <c r="S174">
        <v>4898.3677841135004</v>
      </c>
      <c r="T174" s="2">
        <f t="shared" si="7"/>
        <v>0.27031092867525341</v>
      </c>
    </row>
    <row r="175" spans="6:20">
      <c r="F175" s="1"/>
      <c r="Q175">
        <v>311.10000000000002</v>
      </c>
      <c r="R175">
        <f>'nm to eV'!$G$14/Q175</f>
        <v>3.9853339897772093</v>
      </c>
      <c r="S175">
        <v>4680.3825799387996</v>
      </c>
      <c r="T175" s="2">
        <f t="shared" si="7"/>
        <v>0.25828165983002072</v>
      </c>
    </row>
    <row r="176" spans="6:20">
      <c r="F176" s="1"/>
      <c r="Q176">
        <v>311.8</v>
      </c>
      <c r="R176">
        <f>'nm to eV'!$G$14/Q176</f>
        <v>3.9763867999348617</v>
      </c>
      <c r="S176">
        <v>4468.5738634810004</v>
      </c>
      <c r="T176" s="2">
        <f t="shared" si="7"/>
        <v>0.24659323352750637</v>
      </c>
    </row>
    <row r="177" spans="6:20">
      <c r="F177" s="1"/>
      <c r="Q177">
        <v>312.5</v>
      </c>
      <c r="R177">
        <f>'nm to eV'!$G$14/Q177</f>
        <v>3.9674796935030079</v>
      </c>
      <c r="S177">
        <v>4263.0377256345</v>
      </c>
      <c r="T177" s="2">
        <f t="shared" si="7"/>
        <v>0.23525095243587385</v>
      </c>
    </row>
    <row r="178" spans="6:20">
      <c r="F178" s="1"/>
      <c r="Q178">
        <v>313.2</v>
      </c>
      <c r="R178">
        <f>'nm to eV'!$G$14/Q178</f>
        <v>3.9586124017231481</v>
      </c>
      <c r="S178">
        <v>4063.8439511294</v>
      </c>
      <c r="T178" s="2">
        <f t="shared" si="7"/>
        <v>0.22425866754713367</v>
      </c>
    </row>
    <row r="179" spans="6:20">
      <c r="F179" s="1"/>
      <c r="Q179">
        <v>313.89999999999998</v>
      </c>
      <c r="R179">
        <f>'nm to eV'!$G$14/Q179</f>
        <v>3.949784658234119</v>
      </c>
      <c r="S179">
        <v>3871.0375580066998</v>
      </c>
      <c r="T179" s="2">
        <f t="shared" si="7"/>
        <v>0.21361886313135411</v>
      </c>
    </row>
    <row r="180" spans="6:20">
      <c r="F180" s="1"/>
      <c r="Q180">
        <v>314.60000000000002</v>
      </c>
      <c r="R180">
        <f>'nm to eV'!$G$14/Q180</f>
        <v>3.9409961990454221</v>
      </c>
      <c r="S180">
        <v>3684.6403549764</v>
      </c>
      <c r="T180" s="2">
        <f t="shared" si="7"/>
        <v>0.20333274267772045</v>
      </c>
    </row>
    <row r="181" spans="6:20">
      <c r="F181" s="1"/>
      <c r="Q181">
        <v>315.3</v>
      </c>
      <c r="R181">
        <f>'nm to eV'!$G$14/Q181</f>
        <v>3.9322467625109097</v>
      </c>
      <c r="S181">
        <v>3504.6525048581002</v>
      </c>
      <c r="T181" s="2">
        <f t="shared" si="7"/>
        <v>0.19340031517124953</v>
      </c>
    </row>
    <row r="182" spans="6:20">
      <c r="Q182">
        <v>316</v>
      </c>
      <c r="R182">
        <f>'nm to eV'!$G$14/Q182</f>
        <v>3.9235360893028162</v>
      </c>
      <c r="S182">
        <v>3331.0540833127998</v>
      </c>
      <c r="T182" s="2">
        <f t="shared" si="7"/>
        <v>0.1838204811096549</v>
      </c>
    </row>
    <row r="183" spans="6:20">
      <c r="Q183">
        <v>316.7</v>
      </c>
      <c r="R183">
        <f>'nm to eV'!$G$14/Q183</f>
        <v>3.9148639223861381</v>
      </c>
      <c r="S183">
        <v>3163.8066230748</v>
      </c>
      <c r="T183" s="2">
        <f t="shared" si="7"/>
        <v>0.17459111772005123</v>
      </c>
    </row>
    <row r="184" spans="6:20">
      <c r="Q184">
        <v>317.39999999999998</v>
      </c>
      <c r="R184">
        <f>'nm to eV'!$G$14/Q184</f>
        <v>3.9062300069933524</v>
      </c>
      <c r="S184">
        <v>3002.8546348955001</v>
      </c>
      <c r="T184" s="2">
        <f t="shared" si="7"/>
        <v>0.16570916289053064</v>
      </c>
    </row>
    <row r="185" spans="6:20">
      <c r="Q185">
        <v>318.10000000000002</v>
      </c>
      <c r="R185">
        <f>'nm to eV'!$G$14/Q185</f>
        <v>3.8976340905994649</v>
      </c>
      <c r="S185">
        <v>2848.1270973828</v>
      </c>
      <c r="T185" s="2">
        <f t="shared" si="7"/>
        <v>0.15717069738527817</v>
      </c>
    </row>
    <row r="186" spans="6:20">
      <c r="Q186">
        <v>318.8</v>
      </c>
      <c r="R186">
        <f>'nm to eV'!$G$14/Q186</f>
        <v>3.8890759228973959</v>
      </c>
      <c r="S186">
        <v>2699.5389088739998</v>
      </c>
      <c r="T186" s="2">
        <f t="shared" si="7"/>
        <v>0.14897102496454825</v>
      </c>
    </row>
    <row r="187" spans="6:20">
      <c r="Q187">
        <v>319.5</v>
      </c>
      <c r="R187">
        <f>'nm to eV'!$G$14/Q187</f>
        <v>3.8805552557736775</v>
      </c>
      <c r="S187">
        <v>2556.9922953987998</v>
      </c>
      <c r="T187" s="2">
        <f t="shared" si="7"/>
        <v>0.14110475008152268</v>
      </c>
    </row>
    <row r="188" spans="6:20">
      <c r="Q188">
        <v>320.2</v>
      </c>
      <c r="R188">
        <f>'nm to eV'!$G$14/Q188</f>
        <v>3.8720718432844783</v>
      </c>
      <c r="S188">
        <v>2420.3781696642</v>
      </c>
      <c r="T188" s="2">
        <f t="shared" si="7"/>
        <v>0.13356585287636707</v>
      </c>
    </row>
    <row r="189" spans="6:20">
      <c r="Q189">
        <v>320.89999999999998</v>
      </c>
      <c r="R189">
        <f>'nm to eV'!$G$14/Q189</f>
        <v>3.8636254416319415</v>
      </c>
      <c r="S189">
        <v>2289.5774368354</v>
      </c>
      <c r="T189" s="2">
        <f t="shared" si="7"/>
        <v>0.1263477612342844</v>
      </c>
    </row>
    <row r="190" spans="6:20">
      <c r="Q190">
        <v>321.60000000000002</v>
      </c>
      <c r="R190">
        <f>'nm to eV'!$G$14/Q190</f>
        <v>3.8552158091408266</v>
      </c>
      <c r="S190">
        <v>2164.4622436688001</v>
      </c>
      <c r="T190" s="2">
        <f t="shared" si="7"/>
        <v>0.11944341971751771</v>
      </c>
    </row>
    <row r="191" spans="6:20">
      <c r="Q191">
        <v>322.3</v>
      </c>
      <c r="R191">
        <f>'nm to eV'!$G$14/Q191</f>
        <v>3.8468427062354635</v>
      </c>
      <c r="S191">
        <v>2044.8971682982001</v>
      </c>
      <c r="T191" s="2">
        <f t="shared" si="7"/>
        <v>0.11284535522236613</v>
      </c>
    </row>
    <row r="192" spans="6:20">
      <c r="Q192">
        <v>323</v>
      </c>
      <c r="R192">
        <f>'nm to eV'!$G$14/Q192</f>
        <v>3.8385058954169966</v>
      </c>
      <c r="S192">
        <v>1930.7403486590999</v>
      </c>
      <c r="T192" s="2">
        <f t="shared" si="7"/>
        <v>0.10654573925001359</v>
      </c>
    </row>
    <row r="193" spans="17:20">
      <c r="Q193">
        <v>323.7</v>
      </c>
      <c r="R193">
        <f>'nm to eV'!$G$14/Q193</f>
        <v>3.830205141240933</v>
      </c>
      <c r="S193">
        <v>1821.8445481742999</v>
      </c>
      <c r="T193" s="2">
        <f t="shared" si="7"/>
        <v>0.1005364467151925</v>
      </c>
    </row>
    <row r="194" spans="17:20">
      <c r="Q194">
        <v>324.39999999999998</v>
      </c>
      <c r="R194">
        <f>'nm to eV'!$G$14/Q194</f>
        <v>3.8219402102949753</v>
      </c>
      <c r="S194">
        <v>1718.0581579043001</v>
      </c>
      <c r="T194" s="2">
        <f t="shared" si="7"/>
        <v>9.48091112487289E-2</v>
      </c>
    </row>
    <row r="195" spans="17:20">
      <c r="Q195">
        <v>325.10000000000002</v>
      </c>
      <c r="R195">
        <f>'nm to eV'!$G$14/Q195</f>
        <v>3.813710871177145</v>
      </c>
      <c r="S195">
        <v>1619.2261348968</v>
      </c>
      <c r="T195" s="2">
        <f t="shared" si="7"/>
        <v>8.9355176979306492E-2</v>
      </c>
    </row>
    <row r="196" spans="17:20">
      <c r="Q196">
        <v>325.8</v>
      </c>
      <c r="R196">
        <f>'nm to eV'!$G$14/Q196</f>
        <v>3.8055168944741862</v>
      </c>
      <c r="S196">
        <v>1525.1908769449001</v>
      </c>
      <c r="T196" s="2">
        <f t="shared" si="7"/>
        <v>8.4165946806016162E-2</v>
      </c>
    </row>
    <row r="197" spans="17:20">
      <c r="Q197">
        <v>326.5</v>
      </c>
      <c r="R197">
        <f>'nm to eV'!$G$14/Q197</f>
        <v>3.7973580527402446</v>
      </c>
      <c r="S197">
        <v>1435.7930343953001</v>
      </c>
      <c r="T197" s="2">
        <f t="shared" ref="T197:T260" si="9">S197/LARGE(S$5:S$302,1)</f>
        <v>7.9232627197080366E-2</v>
      </c>
    </row>
    <row r="198" spans="17:20">
      <c r="Q198">
        <v>327.2</v>
      </c>
      <c r="R198">
        <f>'nm to eV'!$G$14/Q198</f>
        <v>3.7892341204758249</v>
      </c>
      <c r="S198">
        <v>1350.8722600188</v>
      </c>
      <c r="T198" s="2">
        <f t="shared" si="9"/>
        <v>7.4546369570615154E-2</v>
      </c>
    </row>
    <row r="199" spans="17:20">
      <c r="Q199">
        <v>327.9</v>
      </c>
      <c r="R199">
        <f>'nm to eV'!$G$14/Q199</f>
        <v>3.7811448741070142</v>
      </c>
      <c r="S199">
        <v>1270.2678982906</v>
      </c>
      <c r="T199" s="2">
        <f t="shared" si="9"/>
        <v>7.0098308331789858E-2</v>
      </c>
    </row>
    <row r="200" spans="17:20">
      <c r="Q200">
        <v>328.6</v>
      </c>
      <c r="R200">
        <f>'nm to eV'!$G$14/Q200</f>
        <v>3.7730900919649719</v>
      </c>
      <c r="S200">
        <v>1193.8196157103</v>
      </c>
      <c r="T200" s="2">
        <f t="shared" si="9"/>
        <v>6.5879595656328935E-2</v>
      </c>
    </row>
    <row r="201" spans="17:20">
      <c r="Q201">
        <v>329.3</v>
      </c>
      <c r="R201">
        <f>'nm to eV'!$G$14/Q201</f>
        <v>3.7650695542656845</v>
      </c>
      <c r="S201">
        <v>1121.3679740356999</v>
      </c>
      <c r="T201" s="2">
        <f t="shared" si="9"/>
        <v>6.1881433123775816E-2</v>
      </c>
    </row>
    <row r="202" spans="17:20">
      <c r="Q202">
        <v>330</v>
      </c>
      <c r="R202">
        <f>'nm to eV'!$G$14/Q202</f>
        <v>3.7570830430899695</v>
      </c>
      <c r="S202">
        <v>1052.7549485038001</v>
      </c>
      <c r="T202" s="2">
        <f t="shared" si="9"/>
        <v>5.8095100314937267E-2</v>
      </c>
    </row>
    <row r="203" spans="17:20">
      <c r="Q203">
        <v>330.7</v>
      </c>
      <c r="R203">
        <f>'nm to eV'!$G$14/Q203</f>
        <v>3.7491303423637437</v>
      </c>
      <c r="S203">
        <v>987.82439327960003</v>
      </c>
      <c r="T203" s="2">
        <f t="shared" si="9"/>
        <v>5.4511980497152952E-2</v>
      </c>
    </row>
    <row r="204" spans="17:20">
      <c r="Q204">
        <v>331.4</v>
      </c>
      <c r="R204">
        <f>'nm to eV'!$G$14/Q204</f>
        <v>3.7412112378385336</v>
      </c>
      <c r="S204">
        <v>926.42245650250004</v>
      </c>
      <c r="T204" s="2">
        <f t="shared" si="9"/>
        <v>5.1123583528165269E-2</v>
      </c>
    </row>
    <row r="205" spans="17:20">
      <c r="Q205">
        <v>332.1</v>
      </c>
      <c r="R205">
        <f>'nm to eV'!$G$14/Q205</f>
        <v>3.7333255170722368</v>
      </c>
      <c r="S205">
        <v>868.39794739440003</v>
      </c>
      <c r="T205" s="2">
        <f t="shared" si="9"/>
        <v>4.7921566114567812E-2</v>
      </c>
    </row>
    <row r="206" spans="17:20">
      <c r="Q206">
        <v>332.8</v>
      </c>
      <c r="R206">
        <f>'nm to eV'!$G$14/Q206</f>
        <v>3.7254729694101258</v>
      </c>
      <c r="S206">
        <v>813.60265796850001</v>
      </c>
      <c r="T206" s="2">
        <f t="shared" si="9"/>
        <v>4.4897749564944446E-2</v>
      </c>
    </row>
    <row r="207" spans="17:20">
      <c r="Q207">
        <v>333.5</v>
      </c>
      <c r="R207">
        <f>'nm to eV'!$G$14/Q207</f>
        <v>3.7176533859660865</v>
      </c>
      <c r="S207">
        <v>761.89164191069995</v>
      </c>
      <c r="T207" s="2">
        <f t="shared" si="9"/>
        <v>4.204413517962638E-2</v>
      </c>
    </row>
    <row r="208" spans="17:20">
      <c r="Q208">
        <v>334.2</v>
      </c>
      <c r="R208">
        <f>'nm to eV'!$G$14/Q208</f>
        <v>3.7098665596040994</v>
      </c>
      <c r="S208">
        <v>713.12345323149998</v>
      </c>
      <c r="T208" s="2">
        <f t="shared" si="9"/>
        <v>3.9352917420429415E-2</v>
      </c>
    </row>
    <row r="209" spans="17:20">
      <c r="Q209">
        <v>334.9</v>
      </c>
      <c r="R209">
        <f>'nm to eV'!$G$14/Q209</f>
        <v>3.7021122849199464</v>
      </c>
      <c r="S209">
        <v>667.16034727600004</v>
      </c>
      <c r="T209" s="2">
        <f t="shared" si="9"/>
        <v>3.6816495003165216E-2</v>
      </c>
    </row>
    <row r="210" spans="17:20">
      <c r="Q210">
        <v>335.6</v>
      </c>
      <c r="R210">
        <f>'nm to eV'!$G$14/Q210</f>
        <v>3.6943903582231519</v>
      </c>
      <c r="S210">
        <v>623.86844666059994</v>
      </c>
      <c r="T210" s="2">
        <f t="shared" si="9"/>
        <v>3.4427480054671826E-2</v>
      </c>
    </row>
    <row r="211" spans="17:20">
      <c r="Q211">
        <v>336.3</v>
      </c>
      <c r="R211">
        <f>'nm to eV'!$G$14/Q211</f>
        <v>3.686700577519149</v>
      </c>
      <c r="S211">
        <v>583.11787466279998</v>
      </c>
      <c r="T211" s="2">
        <f t="shared" si="9"/>
        <v>3.2178705473780163E-2</v>
      </c>
    </row>
    <row r="212" spans="17:20">
      <c r="Q212">
        <v>337</v>
      </c>
      <c r="R212">
        <f>'nm to eV'!$G$14/Q212</f>
        <v>3.6790427424916614</v>
      </c>
      <c r="S212">
        <v>544.78285854019998</v>
      </c>
      <c r="T212" s="2">
        <f t="shared" si="9"/>
        <v>3.0063230632856965E-2</v>
      </c>
    </row>
    <row r="213" spans="17:20">
      <c r="Q213">
        <v>337.7</v>
      </c>
      <c r="R213">
        <f>'nm to eV'!$G$14/Q213</f>
        <v>3.6714166544853124</v>
      </c>
      <c r="S213">
        <v>508.741805183</v>
      </c>
      <c r="T213" s="2">
        <f t="shared" si="9"/>
        <v>2.8074345552603189E-2</v>
      </c>
    </row>
    <row r="214" spans="17:20">
      <c r="Q214">
        <v>338.4</v>
      </c>
      <c r="R214">
        <f>'nm to eV'!$G$14/Q214</f>
        <v>3.6638221164884457</v>
      </c>
      <c r="S214">
        <v>474.87735143499998</v>
      </c>
      <c r="T214" s="2">
        <f t="shared" si="9"/>
        <v>2.6205573678961872E-2</v>
      </c>
    </row>
    <row r="215" spans="17:20">
      <c r="Q215">
        <v>339.1</v>
      </c>
      <c r="R215">
        <f>'nm to eV'!$G$14/Q215</f>
        <v>3.6562589331161601</v>
      </c>
      <c r="S215">
        <v>443.07639132589998</v>
      </c>
      <c r="T215" s="2">
        <f t="shared" si="9"/>
        <v>2.4450673385902063E-2</v>
      </c>
    </row>
    <row r="216" spans="17:20">
      <c r="Q216">
        <v>339.8</v>
      </c>
      <c r="R216">
        <f>'nm to eV'!$G$14/Q216</f>
        <v>3.6487269105935547</v>
      </c>
      <c r="S216">
        <v>413.23008237089999</v>
      </c>
      <c r="T216" s="2">
        <f t="shared" si="9"/>
        <v>2.2803638323055167E-2</v>
      </c>
    </row>
    <row r="217" spans="17:20">
      <c r="Q217">
        <v>340.5</v>
      </c>
      <c r="R217">
        <f>'nm to eV'!$G$14/Q217</f>
        <v>3.6412258567391773</v>
      </c>
      <c r="S217">
        <v>385.23383299480003</v>
      </c>
      <c r="T217" s="2">
        <f t="shared" si="9"/>
        <v>2.1258696721728032E-2</v>
      </c>
    </row>
    <row r="218" spans="17:20">
      <c r="Q218">
        <v>341.2</v>
      </c>
      <c r="R218">
        <f>'nm to eV'!$G$14/Q218</f>
        <v>3.633755580948681</v>
      </c>
      <c r="S218">
        <v>358.98727303589999</v>
      </c>
      <c r="T218" s="2">
        <f t="shared" si="9"/>
        <v>1.9810309767193751E-2</v>
      </c>
    </row>
    <row r="219" spans="17:20">
      <c r="Q219">
        <v>341.9</v>
      </c>
      <c r="R219">
        <f>'nm to eV'!$G$14/Q219</f>
        <v>3.6263158941786782</v>
      </c>
      <c r="S219">
        <v>334.3942091824</v>
      </c>
      <c r="T219" s="2">
        <f t="shared" si="9"/>
        <v>1.8453169139499438E-2</v>
      </c>
    </row>
    <row r="220" spans="17:20">
      <c r="Q220">
        <v>342.6</v>
      </c>
      <c r="R220">
        <f>'nm to eV'!$G$14/Q220</f>
        <v>3.6189066089307933</v>
      </c>
      <c r="S220">
        <v>311.36256708970001</v>
      </c>
      <c r="T220" s="2">
        <f t="shared" si="9"/>
        <v>1.7182193819274376E-2</v>
      </c>
    </row>
    <row r="221" spans="17:20">
      <c r="Q221">
        <v>343.3</v>
      </c>
      <c r="R221">
        <f>'nm to eV'!$G$14/Q221</f>
        <v>3.6115275392359156</v>
      </c>
      <c r="S221">
        <v>289.80432181809999</v>
      </c>
      <c r="T221" s="2">
        <f t="shared" si="9"/>
        <v>1.5992526249012554E-2</v>
      </c>
    </row>
    <row r="222" spans="17:20">
      <c r="Q222">
        <v>344</v>
      </c>
      <c r="R222">
        <f>'nm to eV'!$G$14/Q222</f>
        <v>3.6041785006386333</v>
      </c>
      <c r="S222">
        <v>269.63541812990002</v>
      </c>
      <c r="T222" s="2">
        <f t="shared" si="9"/>
        <v>1.4879527934757605E-2</v>
      </c>
    </row>
    <row r="223" spans="17:20">
      <c r="Q223">
        <v>344.7</v>
      </c>
      <c r="R223">
        <f>'nm to eV'!$G$14/Q223</f>
        <v>3.596859310181868</v>
      </c>
      <c r="S223">
        <v>250.77568207729999</v>
      </c>
      <c r="T223" s="2">
        <f t="shared" si="9"/>
        <v>1.3838774567180266E-2</v>
      </c>
    </row>
    <row r="224" spans="17:20">
      <c r="Q224">
        <v>345.4</v>
      </c>
      <c r="R224">
        <f>'nm to eV'!$G$14/Q224</f>
        <v>3.5895697863916909</v>
      </c>
      <c r="S224">
        <v>233.14872521109999</v>
      </c>
      <c r="T224" s="2">
        <f t="shared" si="9"/>
        <v>1.2866050735443021E-2</v>
      </c>
    </row>
    <row r="225" spans="17:20">
      <c r="Q225">
        <v>346.1</v>
      </c>
      <c r="R225">
        <f>'nm to eV'!$G$14/Q225</f>
        <v>3.5823097492623224</v>
      </c>
      <c r="S225">
        <v>216.68184264230001</v>
      </c>
      <c r="T225" s="2">
        <f t="shared" si="9"/>
        <v>1.195734430184389E-2</v>
      </c>
    </row>
    <row r="226" spans="17:20">
      <c r="Q226">
        <v>346.8</v>
      </c>
      <c r="R226">
        <f>'nm to eV'!$G$14/Q226</f>
        <v>3.5750790202413203</v>
      </c>
      <c r="S226">
        <v>201.30590608930001</v>
      </c>
      <c r="T226" s="2">
        <f t="shared" si="9"/>
        <v>1.1108840499746187E-2</v>
      </c>
    </row>
    <row r="227" spans="17:20">
      <c r="Q227">
        <v>347.5</v>
      </c>
      <c r="R227">
        <f>'nm to eV'!$G$14/Q227</f>
        <v>3.5678774222149352</v>
      </c>
      <c r="S227">
        <v>186.95525295319999</v>
      </c>
      <c r="T227" s="2">
        <f t="shared" si="9"/>
        <v>1.0316915812323461E-2</v>
      </c>
    </row>
    <row r="228" spans="17:20">
      <c r="Q228">
        <v>348.2</v>
      </c>
      <c r="R228">
        <f>'nm to eV'!$G$14/Q228</f>
        <v>3.560704779493653</v>
      </c>
      <c r="S228">
        <v>173.5675723693</v>
      </c>
      <c r="T228" s="2">
        <f t="shared" si="9"/>
        <v>9.5781316844394011E-3</v>
      </c>
    </row>
    <row r="229" spans="17:20">
      <c r="Q229">
        <v>348.9</v>
      </c>
      <c r="R229">
        <f>'nm to eV'!$G$14/Q229</f>
        <v>3.5535609177979075</v>
      </c>
      <c r="S229">
        <v>161.0837891027</v>
      </c>
      <c r="T229" s="2">
        <f t="shared" si="9"/>
        <v>8.8892281155568235E-3</v>
      </c>
    </row>
    <row r="230" spans="17:20">
      <c r="Q230">
        <v>349.6</v>
      </c>
      <c r="R230">
        <f>'nm to eV'!$G$14/Q230</f>
        <v>3.5464456642439641</v>
      </c>
      <c r="S230">
        <v>149.44794606959999</v>
      </c>
      <c r="T230" s="2">
        <f t="shared" si="9"/>
        <v>8.2471171768074645E-3</v>
      </c>
    </row>
    <row r="231" spans="17:20">
      <c r="Q231">
        <v>350.3</v>
      </c>
      <c r="R231">
        <f>'nm to eV'!$G$14/Q231</f>
        <v>3.5393588473299737</v>
      </c>
      <c r="S231">
        <v>138.6070861892</v>
      </c>
      <c r="T231" s="2">
        <f t="shared" si="9"/>
        <v>7.6488764911216795E-3</v>
      </c>
    </row>
    <row r="232" spans="17:20">
      <c r="Q232">
        <v>351</v>
      </c>
      <c r="R232">
        <f>'nm to eV'!$G$14/Q232</f>
        <v>3.5323002969221933</v>
      </c>
      <c r="S232">
        <v>128.51113420030001</v>
      </c>
      <c r="T232" s="2">
        <f t="shared" si="9"/>
        <v>7.091742711410152E-3</v>
      </c>
    </row>
    <row r="233" spans="17:20">
      <c r="Q233">
        <v>351.7</v>
      </c>
      <c r="R233">
        <f>'nm to eV'!$G$14/Q233</f>
        <v>3.5252698442413704</v>
      </c>
      <c r="S233">
        <v>119.1127790044</v>
      </c>
      <c r="T233" s="2">
        <f t="shared" si="9"/>
        <v>6.5731050277999178E-3</v>
      </c>
    </row>
    <row r="234" spans="17:20">
      <c r="Q234">
        <v>352.4</v>
      </c>
      <c r="R234">
        <f>'nm to eV'!$G$14/Q234</f>
        <v>3.5182673218492906</v>
      </c>
      <c r="S234">
        <v>110.3673570334</v>
      </c>
      <c r="T234" s="2">
        <f t="shared" si="9"/>
        <v>6.0904987314117816E-3</v>
      </c>
    </row>
    <row r="235" spans="17:20">
      <c r="Q235">
        <v>353.1</v>
      </c>
      <c r="R235">
        <f>'nm to eV'!$G$14/Q235</f>
        <v>3.511292563635485</v>
      </c>
      <c r="S235">
        <v>102.2327370813</v>
      </c>
      <c r="T235" s="2">
        <f t="shared" si="9"/>
        <v>5.6415988589269429E-3</v>
      </c>
    </row>
    <row r="236" spans="17:20">
      <c r="Q236">
        <v>353.8</v>
      </c>
      <c r="R236">
        <f>'nm to eV'!$G$14/Q236</f>
        <v>3.5043454048040981</v>
      </c>
      <c r="S236">
        <v>94.669206979799995</v>
      </c>
      <c r="T236" s="2">
        <f t="shared" si="9"/>
        <v>5.2242139389071587E-3</v>
      </c>
    </row>
    <row r="237" spans="17:20">
      <c r="Q237">
        <v>354.5</v>
      </c>
      <c r="R237">
        <f>'nm to eV'!$G$14/Q237</f>
        <v>3.4974256818609026</v>
      </c>
      <c r="S237">
        <v>87.639362448399993</v>
      </c>
      <c r="T237" s="2">
        <f t="shared" si="9"/>
        <v>4.8362798581122659E-3</v>
      </c>
    </row>
    <row r="238" spans="17:20">
      <c r="Q238">
        <v>355.2</v>
      </c>
      <c r="R238">
        <f>'nm to eV'!$G$14/Q238</f>
        <v>3.4905332326004785</v>
      </c>
      <c r="S238">
        <v>81.107998399500005</v>
      </c>
      <c r="T238" s="2">
        <f t="shared" si="9"/>
        <v>4.4758538632941091E-3</v>
      </c>
    </row>
    <row r="239" spans="17:20">
      <c r="Q239">
        <v>355.9</v>
      </c>
      <c r="R239">
        <f>'nm to eV'!$G$14/Q239</f>
        <v>3.4836678960935377</v>
      </c>
      <c r="S239">
        <v>75.042002935599996</v>
      </c>
      <c r="T239" s="2">
        <f t="shared" si="9"/>
        <v>4.1411087115509884E-3</v>
      </c>
    </row>
    <row r="240" spans="17:20">
      <c r="Q240">
        <v>356.6</v>
      </c>
      <c r="R240">
        <f>'nm to eV'!$G$14/Q240</f>
        <v>3.4768295126743967</v>
      </c>
      <c r="S240">
        <v>69.410254234099995</v>
      </c>
      <c r="T240" s="2">
        <f t="shared" si="9"/>
        <v>3.8303269800310825E-3</v>
      </c>
    </row>
    <row r="241" spans="17:20">
      <c r="Q241">
        <v>357.3</v>
      </c>
      <c r="R241">
        <f>'nm to eV'!$G$14/Q241</f>
        <v>3.4700179239286029</v>
      </c>
      <c r="S241">
        <v>64.183520478899993</v>
      </c>
      <c r="T241" s="2">
        <f t="shared" si="9"/>
        <v>3.5418955437700951E-3</v>
      </c>
    </row>
    <row r="242" spans="17:20">
      <c r="Q242">
        <v>358</v>
      </c>
      <c r="R242">
        <f>'nm to eV'!$G$14/Q242</f>
        <v>3.4632329726806983</v>
      </c>
      <c r="S242">
        <v>59.334362963099998</v>
      </c>
      <c r="T242" s="2">
        <f t="shared" si="9"/>
        <v>3.2743002285225073E-3</v>
      </c>
    </row>
    <row r="243" spans="17:20">
      <c r="Q243">
        <v>358.7</v>
      </c>
      <c r="R243">
        <f>'nm to eV'!$G$14/Q243</f>
        <v>3.4564745029821298</v>
      </c>
      <c r="S243">
        <v>54.837042457800003</v>
      </c>
      <c r="T243" s="2">
        <f t="shared" si="9"/>
        <v>3.0261206438288862E-3</v>
      </c>
    </row>
    <row r="244" spans="17:20">
      <c r="Q244">
        <v>359.4</v>
      </c>
      <c r="R244">
        <f>'nm to eV'!$G$14/Q244</f>
        <v>3.4497423600993042</v>
      </c>
      <c r="S244">
        <v>50.667428913400002</v>
      </c>
      <c r="T244" s="2">
        <f t="shared" si="9"/>
        <v>2.7960251999834709E-3</v>
      </c>
    </row>
    <row r="245" spans="17:20">
      <c r="Q245">
        <v>360.1</v>
      </c>
      <c r="R245">
        <f>'nm to eV'!$G$14/Q245</f>
        <v>3.4430363905017769</v>
      </c>
      <c r="S245">
        <v>46.802914533600003</v>
      </c>
      <c r="T245" s="2">
        <f t="shared" si="9"/>
        <v>2.58276631112042E-3</v>
      </c>
    </row>
    <row r="246" spans="17:20">
      <c r="Q246">
        <v>360.8</v>
      </c>
      <c r="R246">
        <f>'nm to eV'!$G$14/Q246</f>
        <v>3.4363564418505819</v>
      </c>
      <c r="S246">
        <v>43.222330244600002</v>
      </c>
      <c r="T246" s="2">
        <f t="shared" si="9"/>
        <v>2.3851757856603608E-3</v>
      </c>
    </row>
    <row r="247" spans="17:20">
      <c r="Q247">
        <v>361.5</v>
      </c>
      <c r="R247">
        <f>'nm to eV'!$G$14/Q247</f>
        <v>3.4297023629866943</v>
      </c>
      <c r="S247">
        <v>39.905865556099997</v>
      </c>
      <c r="T247" s="2">
        <f t="shared" si="9"/>
        <v>2.2021604039296149E-3</v>
      </c>
    </row>
    <row r="248" spans="17:20">
      <c r="Q248">
        <v>362.2</v>
      </c>
      <c r="R248">
        <f>'nm to eV'!$G$14/Q248</f>
        <v>3.4230740039196301</v>
      </c>
      <c r="S248">
        <v>36.834991799400001</v>
      </c>
      <c r="T248" s="2">
        <f t="shared" si="9"/>
        <v>2.032697682140898E-3</v>
      </c>
    </row>
    <row r="249" spans="17:20">
      <c r="Q249">
        <v>362.9</v>
      </c>
      <c r="R249">
        <f>'nm to eV'!$G$14/Q249</f>
        <v>3.4164712158161752</v>
      </c>
      <c r="S249">
        <v>33.992388707300002</v>
      </c>
      <c r="T249" s="2">
        <f t="shared" si="9"/>
        <v>1.8758318207875004E-3</v>
      </c>
    </row>
    <row r="250" spans="17:20">
      <c r="Q250">
        <v>363.6</v>
      </c>
      <c r="R250">
        <f>'nm to eV'!$G$14/Q250</f>
        <v>3.409893850989246</v>
      </c>
      <c r="S250">
        <v>31.3618742924</v>
      </c>
      <c r="T250" s="2">
        <f t="shared" si="9"/>
        <v>1.7306698350559723E-3</v>
      </c>
    </row>
    <row r="251" spans="17:20">
      <c r="Q251">
        <v>364.3</v>
      </c>
      <c r="R251">
        <f>'nm to eV'!$G$14/Q251</f>
        <v>3.4033417628868787</v>
      </c>
      <c r="S251">
        <v>28.928337964099999</v>
      </c>
      <c r="T251" s="2">
        <f t="shared" si="9"/>
        <v>1.596377863962832E-3</v>
      </c>
    </row>
    <row r="252" spans="17:20">
      <c r="Q252">
        <v>365</v>
      </c>
      <c r="R252">
        <f>'nm to eV'!$G$14/Q252</f>
        <v>3.3968148060813421</v>
      </c>
      <c r="S252">
        <v>26.6776768183</v>
      </c>
      <c r="T252" s="2">
        <f t="shared" si="9"/>
        <v>1.4721776545731627E-3</v>
      </c>
    </row>
    <row r="253" spans="17:20">
      <c r="Q253">
        <v>365.7</v>
      </c>
      <c r="R253">
        <f>'nm to eV'!$G$14/Q253</f>
        <v>3.390312836258381</v>
      </c>
      <c r="S253">
        <v>24.596735024499999</v>
      </c>
      <c r="T253" s="2">
        <f t="shared" si="9"/>
        <v>1.3573432171457519E-3</v>
      </c>
    </row>
    <row r="254" spans="17:20">
      <c r="Q254">
        <v>366.4</v>
      </c>
      <c r="R254">
        <f>'nm to eV'!$G$14/Q254</f>
        <v>3.3838357102065775</v>
      </c>
      <c r="S254">
        <v>22.673246227900002</v>
      </c>
      <c r="T254" s="2">
        <f t="shared" si="9"/>
        <v>1.2511976466576247E-3</v>
      </c>
    </row>
    <row r="255" spans="17:20">
      <c r="Q255">
        <v>367.1</v>
      </c>
      <c r="R255">
        <f>'nm to eV'!$G$14/Q255</f>
        <v>3.3773832858068369</v>
      </c>
      <c r="S255">
        <v>20.895778878400002</v>
      </c>
      <c r="T255" s="2">
        <f t="shared" si="9"/>
        <v>1.1531101058462644E-3</v>
      </c>
    </row>
    <row r="256" spans="17:20">
      <c r="Q256">
        <v>367.8</v>
      </c>
      <c r="R256">
        <f>'nm to eV'!$G$14/Q256</f>
        <v>3.3709554220219955</v>
      </c>
      <c r="S256">
        <v>19.253684395800001</v>
      </c>
      <c r="T256" s="2">
        <f t="shared" si="9"/>
        <v>1.0624929647643502E-3</v>
      </c>
    </row>
    <row r="257" spans="17:20">
      <c r="Q257">
        <v>368.5</v>
      </c>
      <c r="R257">
        <f>'nm to eV'!$G$14/Q257</f>
        <v>3.3645519788865399</v>
      </c>
      <c r="S257">
        <v>17.737048074</v>
      </c>
      <c r="T257" s="2">
        <f t="shared" si="9"/>
        <v>9.7879909148313577E-4</v>
      </c>
    </row>
    <row r="258" spans="17:20">
      <c r="Q258">
        <v>369.2</v>
      </c>
      <c r="R258">
        <f>'nm to eV'!$G$14/Q258</f>
        <v>3.3581728174964516</v>
      </c>
      <c r="S258">
        <v>16.336642628</v>
      </c>
      <c r="T258" s="2">
        <f t="shared" si="9"/>
        <v>9.0151928863577754E-4</v>
      </c>
    </row>
    <row r="259" spans="17:20">
      <c r="Q259">
        <v>369.9</v>
      </c>
      <c r="R259">
        <f>'nm to eV'!$G$14/Q259</f>
        <v>3.3518177999991621</v>
      </c>
      <c r="S259">
        <v>15.043884283800001</v>
      </c>
      <c r="T259" s="2">
        <f t="shared" si="9"/>
        <v>8.3017987028774769E-4</v>
      </c>
    </row>
    <row r="260" spans="17:20">
      <c r="Q260">
        <v>370.6</v>
      </c>
      <c r="R260">
        <f>'nm to eV'!$G$14/Q260</f>
        <v>3.3454867895836209</v>
      </c>
      <c r="S260">
        <v>13.8507913105</v>
      </c>
      <c r="T260" s="2">
        <f t="shared" si="9"/>
        <v>7.6434037357731249E-4</v>
      </c>
    </row>
    <row r="261" spans="17:20">
      <c r="Q261">
        <v>371.3</v>
      </c>
      <c r="R261">
        <f>'nm to eV'!$G$14/Q261</f>
        <v>3.3391796504704816</v>
      </c>
      <c r="S261">
        <v>12.749944895500001</v>
      </c>
      <c r="T261" s="2">
        <f t="shared" ref="T261:T302" si="10">S261/LARGE(S$5:S$302,1)</f>
        <v>7.0359139965735457E-4</v>
      </c>
    </row>
    <row r="262" spans="17:20">
      <c r="Q262">
        <v>372</v>
      </c>
      <c r="R262">
        <f>'nm to eV'!$G$14/Q262</f>
        <v>3.3328962479023923</v>
      </c>
      <c r="S262">
        <v>11.734452260999999</v>
      </c>
      <c r="T262" s="2">
        <f t="shared" si="10"/>
        <v>6.4755257832081964E-4</v>
      </c>
    </row>
    <row r="263" spans="17:20">
      <c r="Q263">
        <v>372.7</v>
      </c>
      <c r="R263">
        <f>'nm to eV'!$G$14/Q263</f>
        <v>3.3266364481343973</v>
      </c>
      <c r="S263">
        <v>10.797911925399999</v>
      </c>
      <c r="T263" s="2">
        <f t="shared" si="10"/>
        <v>5.958706509900638E-4</v>
      </c>
    </row>
    <row r="264" spans="17:20">
      <c r="Q264">
        <v>373.4</v>
      </c>
      <c r="R264">
        <f>'nm to eV'!$G$14/Q264</f>
        <v>3.3204001184244509</v>
      </c>
      <c r="S264">
        <v>9.9343810084000008</v>
      </c>
      <c r="T264" s="2">
        <f t="shared" si="10"/>
        <v>5.4821766648549021E-4</v>
      </c>
    </row>
    <row r="265" spans="17:20">
      <c r="Q265">
        <v>374.1</v>
      </c>
      <c r="R265">
        <f>'nm to eV'!$G$14/Q265</f>
        <v>3.3141871270240304</v>
      </c>
      <c r="S265">
        <v>9.1383444872999995</v>
      </c>
      <c r="T265" s="2">
        <f t="shared" si="10"/>
        <v>5.0428928446896878E-4</v>
      </c>
    </row>
    <row r="266" spans="17:20">
      <c r="Q266">
        <v>374.8</v>
      </c>
      <c r="R266">
        <f>'nm to eV'!$G$14/Q266</f>
        <v>3.307997343168863</v>
      </c>
      <c r="S266">
        <v>8.4046863074000004</v>
      </c>
      <c r="T266" s="2">
        <f t="shared" si="10"/>
        <v>4.6380318120368372E-4</v>
      </c>
    </row>
    <row r="267" spans="17:20">
      <c r="Q267">
        <v>375.5</v>
      </c>
      <c r="R267">
        <f>'nm to eV'!$G$14/Q267</f>
        <v>3.301830637069747</v>
      </c>
      <c r="S267">
        <v>7.7286622571999999</v>
      </c>
      <c r="T267" s="2">
        <f t="shared" si="10"/>
        <v>4.2649755270248704E-4</v>
      </c>
    </row>
    <row r="268" spans="17:20">
      <c r="Q268">
        <v>376.2</v>
      </c>
      <c r="R268">
        <f>'nm to eV'!$G$14/Q268</f>
        <v>3.295686879903482</v>
      </c>
      <c r="S268">
        <v>7.1058745170000002</v>
      </c>
      <c r="T268" s="2">
        <f t="shared" si="10"/>
        <v>3.9212971022095492E-4</v>
      </c>
    </row>
    <row r="269" spans="17:20">
      <c r="Q269">
        <v>376.9</v>
      </c>
      <c r="R269">
        <f>'nm to eV'!$G$14/Q269</f>
        <v>3.2895659438039</v>
      </c>
      <c r="S269">
        <v>6.5322477958</v>
      </c>
      <c r="T269" s="2">
        <f t="shared" si="10"/>
        <v>3.6047476339899534E-4</v>
      </c>
    </row>
    <row r="270" spans="17:20">
      <c r="Q270">
        <v>377.6</v>
      </c>
      <c r="R270">
        <f>'nm to eV'!$G$14/Q270</f>
        <v>3.2834677018529921</v>
      </c>
      <c r="S270">
        <v>6.0040069716</v>
      </c>
      <c r="T270" s="2">
        <f t="shared" si="10"/>
        <v>3.3132438636589856E-4</v>
      </c>
    </row>
    <row r="271" spans="17:20">
      <c r="Q271">
        <v>378.3</v>
      </c>
      <c r="R271">
        <f>'nm to eV'!$G$14/Q271</f>
        <v>3.2773920280721383</v>
      </c>
      <c r="S271">
        <v>5.5176561550000001</v>
      </c>
      <c r="T271" s="2">
        <f t="shared" si="10"/>
        <v>3.0448566238860003E-4</v>
      </c>
    </row>
    <row r="272" spans="17:20">
      <c r="Q272">
        <v>379</v>
      </c>
      <c r="R272">
        <f>'nm to eV'!$G$14/Q272</f>
        <v>3.27133879741343</v>
      </c>
      <c r="S272">
        <v>5.0699590970999999</v>
      </c>
      <c r="T272" s="2">
        <f t="shared" si="10"/>
        <v>2.7978000270363022E-4</v>
      </c>
    </row>
    <row r="273" spans="17:20">
      <c r="Q273">
        <v>379.7</v>
      </c>
      <c r="R273">
        <f>'nm to eV'!$G$14/Q273</f>
        <v>3.2653078857510929</v>
      </c>
      <c r="S273">
        <v>4.6579208676999997</v>
      </c>
      <c r="T273" s="2">
        <f t="shared" si="10"/>
        <v>2.5704213544914471E-4</v>
      </c>
    </row>
    <row r="274" spans="17:20">
      <c r="Q274">
        <v>380.4</v>
      </c>
      <c r="R274">
        <f>'nm to eV'!$G$14/Q274</f>
        <v>3.2592991698730023</v>
      </c>
      <c r="S274">
        <v>4.2787707309999998</v>
      </c>
      <c r="T274" s="2">
        <f t="shared" si="10"/>
        <v>2.3611916067964718E-4</v>
      </c>
    </row>
    <row r="275" spans="17:20">
      <c r="Q275">
        <v>381.1</v>
      </c>
      <c r="R275">
        <f>'nm to eV'!$G$14/Q275</f>
        <v>3.2533125274722905</v>
      </c>
      <c r="S275">
        <v>3.9299461504000002</v>
      </c>
      <c r="T275" s="2">
        <f t="shared" si="10"/>
        <v>2.1686966768882915E-4</v>
      </c>
    </row>
    <row r="276" spans="17:20">
      <c r="Q276">
        <v>381.8</v>
      </c>
      <c r="R276">
        <f>'nm to eV'!$G$14/Q276</f>
        <v>3.2473478371390514</v>
      </c>
      <c r="S276">
        <v>3.6090778565999999</v>
      </c>
      <c r="T276" s="2">
        <f t="shared" si="10"/>
        <v>1.9916291100942658E-4</v>
      </c>
    </row>
    <row r="277" spans="17:20">
      <c r="Q277">
        <v>382.5</v>
      </c>
      <c r="R277">
        <f>'nm to eV'!$G$14/Q277</f>
        <v>3.2414049783521306</v>
      </c>
      <c r="S277">
        <v>3.3139759151999999</v>
      </c>
      <c r="T277" s="2">
        <f t="shared" si="10"/>
        <v>1.8287804156936251E-4</v>
      </c>
    </row>
    <row r="278" spans="17:20">
      <c r="Q278">
        <v>383.2</v>
      </c>
      <c r="R278">
        <f>'nm to eV'!$G$14/Q278</f>
        <v>3.235483831471007</v>
      </c>
      <c r="S278">
        <v>3.0426167351000002</v>
      </c>
      <c r="T278" s="2">
        <f t="shared" si="10"/>
        <v>1.6790338976488162E-4</v>
      </c>
    </row>
    <row r="279" spans="17:20">
      <c r="Q279">
        <v>383.9</v>
      </c>
      <c r="R279">
        <f>'nm to eV'!$G$14/Q279</f>
        <v>3.2295842777277675</v>
      </c>
      <c r="S279">
        <v>2.7931309594</v>
      </c>
      <c r="T279" s="2">
        <f t="shared" si="10"/>
        <v>1.5413579723345678E-4</v>
      </c>
    </row>
    <row r="280" spans="17:20">
      <c r="Q280">
        <v>384.6</v>
      </c>
      <c r="R280">
        <f>'nm to eV'!$G$14/Q280</f>
        <v>3.2237061992191625</v>
      </c>
      <c r="S280">
        <v>2.5637921858000001</v>
      </c>
      <c r="T280" s="2">
        <f t="shared" si="10"/>
        <v>1.414799944017225E-4</v>
      </c>
    </row>
    <row r="281" spans="17:20">
      <c r="Q281">
        <v>385.3</v>
      </c>
      <c r="R281">
        <f>'nm to eV'!$G$14/Q281</f>
        <v>3.2178494788987537</v>
      </c>
      <c r="S281">
        <v>2.3530064637999999</v>
      </c>
      <c r="T281" s="2">
        <f t="shared" si="10"/>
        <v>1.2984802090024408E-4</v>
      </c>
    </row>
    <row r="282" spans="17:20">
      <c r="Q282">
        <v>386</v>
      </c>
      <c r="R282">
        <f>'nm to eV'!$G$14/Q282</f>
        <v>3.2120140005691447</v>
      </c>
      <c r="S282">
        <v>2.1593025205999998</v>
      </c>
      <c r="T282" s="2">
        <f t="shared" si="10"/>
        <v>1.1915868619077888E-4</v>
      </c>
    </row>
    <row r="283" spans="17:20">
      <c r="Q283">
        <v>386.7</v>
      </c>
      <c r="R283">
        <f>'nm to eV'!$G$14/Q283</f>
        <v>3.206199648874295</v>
      </c>
      <c r="S283">
        <v>1.9813226692000001</v>
      </c>
      <c r="T283" s="2">
        <f t="shared" si="10"/>
        <v>1.0933706783997871E-4</v>
      </c>
    </row>
    <row r="284" spans="17:20">
      <c r="Q284">
        <v>387.4</v>
      </c>
      <c r="R284">
        <f>'nm to eV'!$G$14/Q284</f>
        <v>3.2004063092919206</v>
      </c>
      <c r="S284">
        <v>1.8178143550000001</v>
      </c>
      <c r="T284" s="2">
        <f t="shared" si="10"/>
        <v>1.0031404502799807E-4</v>
      </c>
    </row>
    <row r="285" spans="17:20">
      <c r="Q285">
        <v>388.1</v>
      </c>
      <c r="R285">
        <f>'nm to eV'!$G$14/Q285</f>
        <v>3.1946338681259725</v>
      </c>
      <c r="S285">
        <v>1.6676223001999999</v>
      </c>
      <c r="T285" s="2">
        <f t="shared" si="10"/>
        <v>9.2025865046024735E-5</v>
      </c>
    </row>
    <row r="286" spans="17:20">
      <c r="Q286">
        <v>388.8</v>
      </c>
      <c r="R286">
        <f>'nm to eV'!$G$14/Q286</f>
        <v>3.1888822124992022</v>
      </c>
      <c r="S286">
        <v>1.5296812054</v>
      </c>
      <c r="T286" s="2">
        <f t="shared" si="10"/>
        <v>8.4413740542266743E-5</v>
      </c>
    </row>
    <row r="287" spans="17:20">
      <c r="Q287">
        <v>389.5</v>
      </c>
      <c r="R287">
        <f>'nm to eV'!$G$14/Q287</f>
        <v>3.1831512303458021</v>
      </c>
      <c r="S287">
        <v>1.4030089738</v>
      </c>
      <c r="T287" s="2">
        <f t="shared" si="10"/>
        <v>7.7423475607033893E-5</v>
      </c>
    </row>
    <row r="288" spans="17:20">
      <c r="Q288">
        <v>390.2</v>
      </c>
      <c r="R288">
        <f>'nm to eV'!$G$14/Q288</f>
        <v>3.1774408104041258</v>
      </c>
      <c r="S288">
        <v>1.2867004210999999</v>
      </c>
      <c r="T288" s="2">
        <f t="shared" si="10"/>
        <v>7.1005118660628837E-5</v>
      </c>
    </row>
    <row r="289" spans="17:20">
      <c r="Q289">
        <v>390.9</v>
      </c>
      <c r="R289">
        <f>'nm to eV'!$G$14/Q289</f>
        <v>3.1717508422094909</v>
      </c>
      <c r="S289">
        <v>1.1799214405</v>
      </c>
      <c r="T289" s="2">
        <f t="shared" si="10"/>
        <v>6.5112640455420627E-5</v>
      </c>
    </row>
    <row r="290" spans="17:20">
      <c r="Q290">
        <v>391.6</v>
      </c>
      <c r="R290">
        <f>'nm to eV'!$G$14/Q290</f>
        <v>3.1660812160870528</v>
      </c>
      <c r="S290">
        <v>1.0819035908000001</v>
      </c>
      <c r="T290" s="2">
        <f t="shared" si="10"/>
        <v>5.9703635426217111E-5</v>
      </c>
    </row>
    <row r="291" spans="17:20">
      <c r="Q291">
        <v>392.3</v>
      </c>
      <c r="R291">
        <f>'nm to eV'!$G$14/Q291</f>
        <v>3.1604318231447612</v>
      </c>
      <c r="S291">
        <v>0.99193907930000003</v>
      </c>
      <c r="T291" s="2">
        <f t="shared" si="10"/>
        <v>5.4739044827232176E-5</v>
      </c>
    </row>
    <row r="292" spans="17:20">
      <c r="Q292">
        <v>393</v>
      </c>
      <c r="R292">
        <f>'nm to eV'!$G$14/Q292</f>
        <v>3.1548025552663868</v>
      </c>
      <c r="S292">
        <v>0.90937611259999995</v>
      </c>
      <c r="T292" s="2">
        <f t="shared" si="10"/>
        <v>5.0182900171201605E-5</v>
      </c>
    </row>
    <row r="293" spans="17:20">
      <c r="Q293">
        <v>393.7</v>
      </c>
      <c r="R293">
        <f>'nm to eV'!$G$14/Q293</f>
        <v>3.1491933051046228</v>
      </c>
      <c r="S293">
        <v>0.8336145895</v>
      </c>
      <c r="T293" s="2">
        <f t="shared" si="10"/>
        <v>4.6002085546903455E-5</v>
      </c>
    </row>
    <row r="294" spans="17:20">
      <c r="Q294">
        <v>394.4</v>
      </c>
      <c r="R294">
        <f>'nm to eV'!$G$14/Q294</f>
        <v>3.1436039660742647</v>
      </c>
      <c r="S294">
        <v>0.76410211240000003</v>
      </c>
      <c r="T294" s="2">
        <f t="shared" si="10"/>
        <v>4.216611751274351E-5</v>
      </c>
    </row>
    <row r="295" spans="17:20">
      <c r="Q295">
        <v>395.1</v>
      </c>
      <c r="R295">
        <f>'nm to eV'!$G$14/Q295</f>
        <v>3.1380344323454565</v>
      </c>
      <c r="S295">
        <v>0.70033029540000002</v>
      </c>
      <c r="T295" s="2">
        <f t="shared" si="10"/>
        <v>3.8646941363397249E-5</v>
      </c>
    </row>
    <row r="296" spans="17:20">
      <c r="Q296">
        <v>395.8</v>
      </c>
      <c r="R296">
        <f>'nm to eV'!$G$14/Q296</f>
        <v>3.1324845988370131</v>
      </c>
      <c r="S296">
        <v>0.64183134740000003</v>
      </c>
      <c r="T296" s="2">
        <f t="shared" si="10"/>
        <v>3.5418742572018183E-5</v>
      </c>
    </row>
    <row r="297" spans="17:20">
      <c r="Q297">
        <v>396.5</v>
      </c>
      <c r="R297">
        <f>'nm to eV'!$G$14/Q297</f>
        <v>3.1269543612098105</v>
      </c>
      <c r="S297">
        <v>0.58817491160000002</v>
      </c>
      <c r="T297" s="2">
        <f t="shared" si="10"/>
        <v>3.2457772381592391E-5</v>
      </c>
    </row>
    <row r="298" spans="17:20">
      <c r="Q298">
        <v>397.2</v>
      </c>
      <c r="R298">
        <f>'nm to eV'!$G$14/Q298</f>
        <v>3.1214436158602465</v>
      </c>
      <c r="S298">
        <v>0.53896514179999999</v>
      </c>
      <c r="T298" s="2">
        <f t="shared" si="10"/>
        <v>2.9742186463835336E-5</v>
      </c>
    </row>
    <row r="299" spans="17:20">
      <c r="Q299">
        <v>397.9</v>
      </c>
      <c r="R299">
        <f>'nm to eV'!$G$14/Q299</f>
        <v>3.1159522599137723</v>
      </c>
      <c r="S299">
        <v>0.49383800100000003</v>
      </c>
      <c r="T299" s="2">
        <f t="shared" si="10"/>
        <v>2.7251895845464681E-5</v>
      </c>
    </row>
    <row r="300" spans="17:20">
      <c r="Q300">
        <v>398.6</v>
      </c>
      <c r="R300">
        <f>'nm to eV'!$G$14/Q300</f>
        <v>3.1104801912184894</v>
      </c>
      <c r="S300">
        <v>0.45245876309999999</v>
      </c>
      <c r="T300" s="2">
        <f t="shared" si="10"/>
        <v>2.4968429042318632E-5</v>
      </c>
    </row>
    <row r="301" spans="17:20">
      <c r="Q301">
        <v>399.3</v>
      </c>
      <c r="R301">
        <f>'nm to eV'!$G$14/Q301</f>
        <v>3.1050273083388178</v>
      </c>
      <c r="S301">
        <v>0.41451970570000002</v>
      </c>
      <c r="T301" s="2">
        <f t="shared" si="10"/>
        <v>2.2874804739113368E-5</v>
      </c>
    </row>
    <row r="302" spans="17:20">
      <c r="Q302">
        <v>400</v>
      </c>
      <c r="R302">
        <f>'nm to eV'!$G$14/Q302</f>
        <v>3.0995935105492247</v>
      </c>
      <c r="S302">
        <v>0.37973797869999998</v>
      </c>
      <c r="T302" s="2">
        <f t="shared" si="10"/>
        <v>2.0955414170526104E-5</v>
      </c>
    </row>
  </sheetData>
  <mergeCells count="5">
    <mergeCell ref="G5:I5"/>
    <mergeCell ref="Q2:T3"/>
    <mergeCell ref="L2:N3"/>
    <mergeCell ref="C2:F3"/>
    <mergeCell ref="C4:D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EA12-A481-4EB1-9952-D8E09A290BEC}">
  <sheetPr>
    <tabColor theme="9" tint="0.59999389629810485"/>
  </sheetPr>
  <dimension ref="A1"/>
  <sheetViews>
    <sheetView showGridLines="0" zoomScale="85" zoomScaleNormal="85" workbookViewId="0">
      <selection activeCell="AB18" sqref="AB18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7889-5427-4671-B767-4443605BC7CA}">
  <dimension ref="B2:F18"/>
  <sheetViews>
    <sheetView workbookViewId="0">
      <selection activeCell="F11" sqref="F11"/>
    </sheetView>
  </sheetViews>
  <sheetFormatPr defaultRowHeight="15"/>
  <sheetData>
    <row r="2" spans="2:6" ht="24.75" thickBot="1">
      <c r="B2" s="79" t="s">
        <v>64</v>
      </c>
      <c r="C2" s="80" t="s">
        <v>132</v>
      </c>
      <c r="D2" s="80" t="s">
        <v>133</v>
      </c>
      <c r="E2" s="80" t="s">
        <v>134</v>
      </c>
      <c r="F2" s="80" t="s">
        <v>135</v>
      </c>
    </row>
    <row r="3" spans="2:6">
      <c r="B3" s="74" t="s">
        <v>72</v>
      </c>
      <c r="C3" s="81">
        <v>0.38281220991450199</v>
      </c>
      <c r="D3" s="81">
        <v>0.40991640951550989</v>
      </c>
      <c r="E3" s="81">
        <v>-0.19165833541102534</v>
      </c>
      <c r="F3" s="81">
        <v>0.47191623715532827</v>
      </c>
    </row>
    <row r="4" spans="2:6">
      <c r="B4" s="74" t="s">
        <v>58</v>
      </c>
      <c r="C4" s="81">
        <v>6.7967859440272005E-2</v>
      </c>
      <c r="D4" s="81">
        <v>6.8122079330809826E-2</v>
      </c>
      <c r="E4" s="81">
        <v>-9.8767444385375297E-2</v>
      </c>
      <c r="F4" s="81">
        <v>0.11133899814777823</v>
      </c>
    </row>
    <row r="5" spans="2:6">
      <c r="B5" s="74" t="s">
        <v>57</v>
      </c>
      <c r="C5" s="81">
        <v>0.32990577994686204</v>
      </c>
      <c r="D5" s="81">
        <v>0.33521136809071983</v>
      </c>
      <c r="E5" s="81">
        <v>-1.3270006450035288E-2</v>
      </c>
      <c r="F5" s="81">
        <v>0.30785704267318825</v>
      </c>
    </row>
    <row r="6" spans="2:6">
      <c r="B6" s="74" t="s">
        <v>80</v>
      </c>
      <c r="C6" s="81">
        <v>0.32</v>
      </c>
      <c r="D6" s="81">
        <v>0.35</v>
      </c>
      <c r="E6" s="81">
        <v>0.1</v>
      </c>
      <c r="F6" s="81">
        <v>0.34</v>
      </c>
    </row>
    <row r="7" spans="2:6">
      <c r="B7" s="74" t="s">
        <v>83</v>
      </c>
      <c r="C7" s="81">
        <v>0.41762429109930205</v>
      </c>
      <c r="D7" s="81">
        <v>0.44835161245439986</v>
      </c>
      <c r="E7" s="81">
        <v>0.10047023204080463</v>
      </c>
      <c r="F7" s="81">
        <v>0.42498435931273826</v>
      </c>
    </row>
    <row r="8" spans="2:6">
      <c r="B8" s="74" t="s">
        <v>56</v>
      </c>
      <c r="C8" s="81">
        <v>-1.8044257938727996E-2</v>
      </c>
      <c r="D8" s="81">
        <v>-2.1576220741750172E-2</v>
      </c>
      <c r="E8" s="81">
        <v>-0.15245730111093542</v>
      </c>
      <c r="F8" s="81">
        <v>5.9096127439008245E-2</v>
      </c>
    </row>
    <row r="9" spans="2:6">
      <c r="B9" s="74" t="s">
        <v>85</v>
      </c>
      <c r="C9" s="81">
        <v>0.37867314141471198</v>
      </c>
      <c r="D9" s="81">
        <v>0.40000884550814986</v>
      </c>
      <c r="E9" s="81">
        <v>-0.22414202160053537</v>
      </c>
      <c r="F9" s="81">
        <v>0.47596741446087826</v>
      </c>
    </row>
    <row r="10" spans="2:6">
      <c r="B10" s="74" t="s">
        <v>55</v>
      </c>
      <c r="C10" s="81">
        <v>0.67101758210181195</v>
      </c>
      <c r="D10" s="81">
        <v>0.68987663160126977</v>
      </c>
      <c r="E10" s="81">
        <v>0.13244791121230448</v>
      </c>
      <c r="F10" s="81">
        <v>0.59666499362865832</v>
      </c>
    </row>
    <row r="11" spans="2:6">
      <c r="B11" s="74" t="s">
        <v>87</v>
      </c>
      <c r="C11" s="81">
        <v>0.38</v>
      </c>
      <c r="D11" s="81">
        <v>0.38</v>
      </c>
      <c r="E11" s="81">
        <v>0.25</v>
      </c>
      <c r="F11" s="81">
        <v>0.28000000000000003</v>
      </c>
    </row>
    <row r="12" spans="2:6">
      <c r="B12" s="74" t="s">
        <v>54</v>
      </c>
      <c r="C12" s="81">
        <v>0.402577339113732</v>
      </c>
      <c r="D12" s="81">
        <v>0.4075194690395198</v>
      </c>
      <c r="E12" s="81">
        <v>-0.3958517412319954</v>
      </c>
      <c r="F12" s="81">
        <v>0.5633469878922982</v>
      </c>
    </row>
    <row r="13" spans="2:6">
      <c r="B13" s="74" t="s">
        <v>60</v>
      </c>
      <c r="C13" s="81">
        <v>3.4107489897651999E-2</v>
      </c>
      <c r="D13" s="81">
        <v>4.8636124473199802E-2</v>
      </c>
      <c r="E13" s="81">
        <v>-1.6734237341515301E-2</v>
      </c>
      <c r="F13" s="81">
        <v>7.2732666539438204E-2</v>
      </c>
    </row>
    <row r="14" spans="2:6">
      <c r="B14" s="74" t="s">
        <v>41</v>
      </c>
      <c r="C14" s="81">
        <v>-0.110470097080678</v>
      </c>
      <c r="D14" s="81">
        <v>-9.4961855844600193E-2</v>
      </c>
      <c r="E14" s="81">
        <v>-0.75713399338016529</v>
      </c>
      <c r="F14" s="81">
        <v>0.18175380041595823</v>
      </c>
    </row>
    <row r="15" spans="2:6">
      <c r="B15" s="74" t="s">
        <v>45</v>
      </c>
      <c r="C15" s="81">
        <v>0.72135685010979211</v>
      </c>
      <c r="D15" s="81">
        <v>0.7282113887256898</v>
      </c>
      <c r="E15" s="81">
        <v>0.2339934126494746</v>
      </c>
      <c r="F15" s="81">
        <v>0.64062475735073809</v>
      </c>
    </row>
    <row r="16" spans="2:6">
      <c r="B16" s="74" t="s">
        <v>53</v>
      </c>
      <c r="C16" s="81">
        <v>6.182024038949202E-2</v>
      </c>
      <c r="D16" s="81">
        <v>4.5147969900149854E-2</v>
      </c>
      <c r="E16" s="81">
        <v>-0.55778829392107521</v>
      </c>
      <c r="F16" s="81">
        <v>0.27036014172237816</v>
      </c>
    </row>
    <row r="17" spans="2:6">
      <c r="B17" s="74" t="s">
        <v>52</v>
      </c>
      <c r="C17" s="81">
        <v>0.141522985516632</v>
      </c>
      <c r="D17" s="81">
        <v>0.13578387641452982</v>
      </c>
      <c r="E17" s="81">
        <v>-0.59575382127938536</v>
      </c>
      <c r="F17" s="81">
        <v>0.3683267800246583</v>
      </c>
    </row>
    <row r="18" spans="2:6">
      <c r="B18" s="74" t="s">
        <v>102</v>
      </c>
      <c r="C18" s="81">
        <v>0.62</v>
      </c>
      <c r="D18" s="81">
        <v>0.65</v>
      </c>
      <c r="E18" s="81">
        <v>0.23</v>
      </c>
      <c r="F18" s="81">
        <v>0.55000000000000004</v>
      </c>
    </row>
  </sheetData>
  <conditionalFormatting sqref="C3:F18">
    <cfRule type="containsText" dxfId="1" priority="3" operator="containsText" text="red">
      <formula>NOT(ISERROR(SEARCH("red",C3)))</formula>
    </cfRule>
    <cfRule type="containsText" dxfId="0" priority="4" operator="containsText" text="blue">
      <formula>NOT(ISERROR(SEARCH("blue",C3)))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2E0-E895-4A2C-BD95-9749D390A3FF}">
  <sheetPr>
    <tabColor rgb="FFFF6600"/>
  </sheetPr>
  <dimension ref="F2:T334"/>
  <sheetViews>
    <sheetView workbookViewId="0">
      <selection activeCell="E1" sqref="E1:J1048576"/>
    </sheetView>
  </sheetViews>
  <sheetFormatPr defaultRowHeight="15"/>
  <cols>
    <col min="6" max="6" width="19.85546875" bestFit="1" customWidth="1"/>
    <col min="7" max="7" width="13.28515625" customWidth="1"/>
    <col min="20" max="20" width="21.140625" bestFit="1" customWidth="1"/>
  </cols>
  <sheetData>
    <row r="2" spans="6:20" ht="15" customHeight="1">
      <c r="F2" s="101" t="s">
        <v>92</v>
      </c>
      <c r="G2" s="102"/>
      <c r="H2" s="102"/>
      <c r="I2" t="s">
        <v>42</v>
      </c>
      <c r="M2" s="101" t="s">
        <v>49</v>
      </c>
      <c r="N2" s="102"/>
      <c r="O2" s="102"/>
      <c r="Q2" s="101" t="s">
        <v>98</v>
      </c>
      <c r="R2" s="102"/>
      <c r="S2" s="102"/>
      <c r="T2" s="102"/>
    </row>
    <row r="3" spans="6:20" ht="15" customHeight="1" thickBot="1">
      <c r="F3" s="115"/>
      <c r="G3" s="106"/>
      <c r="H3" s="106"/>
      <c r="I3">
        <f>LARGE($G$6:$G$1000,1)</f>
        <v>0.76287995158962896</v>
      </c>
      <c r="M3" s="101"/>
      <c r="N3" s="102"/>
      <c r="O3" s="102"/>
      <c r="Q3" s="101"/>
      <c r="R3" s="102"/>
      <c r="S3" s="102"/>
      <c r="T3" s="102"/>
    </row>
    <row r="4" spans="6:20" ht="29.25" thickBot="1">
      <c r="F4" s="107" t="s">
        <v>43</v>
      </c>
      <c r="G4" s="108"/>
      <c r="H4" s="22" t="s">
        <v>14</v>
      </c>
      <c r="M4" s="37" t="s">
        <v>44</v>
      </c>
      <c r="N4" s="30" t="s">
        <v>6</v>
      </c>
      <c r="O4" s="37" t="s">
        <v>2</v>
      </c>
      <c r="Q4" s="30" t="s">
        <v>99</v>
      </c>
      <c r="R4" s="37" t="s">
        <v>100</v>
      </c>
      <c r="S4" s="30" t="s">
        <v>6</v>
      </c>
      <c r="T4" s="37" t="s">
        <v>2</v>
      </c>
    </row>
    <row r="5" spans="6:20" ht="28.5" customHeight="1" thickBot="1">
      <c r="F5" s="37" t="s">
        <v>44</v>
      </c>
      <c r="G5" s="30" t="s">
        <v>6</v>
      </c>
      <c r="H5" s="37" t="s">
        <v>2</v>
      </c>
      <c r="M5">
        <v>2.5935191692841602</v>
      </c>
      <c r="N5">
        <v>3.1372303711879601E-4</v>
      </c>
      <c r="O5">
        <f>N5/LARGE($N$5:$N$1000,1)</f>
        <v>8.1183667311995704E-4</v>
      </c>
      <c r="Q5">
        <v>169.7</v>
      </c>
      <c r="R5">
        <f>'nm to eV'!$G$14/Q5</f>
        <v>7.3060542381832052</v>
      </c>
      <c r="S5">
        <v>222.25716204579999</v>
      </c>
      <c r="T5" s="2">
        <f t="shared" ref="T5:T68" si="0">S5/LARGE(S$5:S$334,1)</f>
        <v>1.0783932148669921E-2</v>
      </c>
    </row>
    <row r="6" spans="6:20" ht="15.75" thickBot="1">
      <c r="F6" s="1">
        <v>2.71454940453058</v>
      </c>
      <c r="G6">
        <v>1.1171624074846E-4</v>
      </c>
      <c r="H6">
        <f>G6/$I$3</f>
        <v>1.4644013191810129E-4</v>
      </c>
      <c r="I6" s="100" t="s">
        <v>46</v>
      </c>
      <c r="J6" s="100"/>
      <c r="K6" s="100"/>
      <c r="M6">
        <v>2.66306529645238</v>
      </c>
      <c r="N6">
        <v>7.8747870629869399E-4</v>
      </c>
      <c r="O6">
        <f t="shared" ref="O6:O69" si="1">N6/LARGE($N$5:$N$1000,1)</f>
        <v>2.0377977305895368E-3</v>
      </c>
      <c r="Q6">
        <v>170.4</v>
      </c>
      <c r="R6">
        <f>'nm to eV'!$G$14/Q6</f>
        <v>7.2760411045756452</v>
      </c>
      <c r="S6">
        <v>291.75052275830001</v>
      </c>
      <c r="T6" s="2">
        <f t="shared" si="0"/>
        <v>1.415575458988428E-2</v>
      </c>
    </row>
    <row r="7" spans="6:20" ht="15.75" thickBot="1">
      <c r="F7" s="1">
        <v>2.7649663982836801</v>
      </c>
      <c r="G7">
        <v>3.3282130056322401E-4</v>
      </c>
      <c r="H7">
        <f t="shared" ref="H7:H70" si="2">G7/$I$3</f>
        <v>4.3626955967281258E-4</v>
      </c>
      <c r="I7" s="29" t="s">
        <v>14</v>
      </c>
      <c r="J7" s="30" t="s">
        <v>6</v>
      </c>
      <c r="K7" s="29" t="s">
        <v>50</v>
      </c>
      <c r="M7">
        <v>2.7326114236205998</v>
      </c>
      <c r="N7">
        <v>7.8747870629869399E-4</v>
      </c>
      <c r="O7">
        <f t="shared" si="1"/>
        <v>2.0377977305895368E-3</v>
      </c>
      <c r="Q7">
        <v>171.1</v>
      </c>
      <c r="R7">
        <f>'nm to eV'!$G$14/Q7</f>
        <v>7.2462735489169487</v>
      </c>
      <c r="S7">
        <v>379.38694362939998</v>
      </c>
      <c r="T7" s="2">
        <f t="shared" si="0"/>
        <v>1.8407879505577551E-2</v>
      </c>
    </row>
    <row r="8" spans="6:20">
      <c r="F8" s="1">
        <v>2.8153768318866499</v>
      </c>
      <c r="G8">
        <v>-5.0427469782454701E-5</v>
      </c>
      <c r="H8">
        <f t="shared" si="2"/>
        <v>-6.6101448435468686E-5</v>
      </c>
      <c r="I8">
        <v>3.7883165079309</v>
      </c>
      <c r="J8" s="2">
        <v>9.0791529334603999E-10</v>
      </c>
      <c r="K8" s="2">
        <f>J8/$I$3</f>
        <v>1.1901155502306724E-9</v>
      </c>
      <c r="M8">
        <v>2.8021575507888201</v>
      </c>
      <c r="N8">
        <v>4.87048281940627E-4</v>
      </c>
      <c r="O8">
        <f t="shared" si="1"/>
        <v>1.2603590112183693E-3</v>
      </c>
      <c r="Q8">
        <v>171.8</v>
      </c>
      <c r="R8">
        <f>'nm to eV'!$G$14/Q8</f>
        <v>7.2167485693811981</v>
      </c>
      <c r="S8">
        <v>488.77436216640001</v>
      </c>
      <c r="T8" s="2">
        <f t="shared" si="0"/>
        <v>2.3715364261358261E-2</v>
      </c>
    </row>
    <row r="9" spans="6:20">
      <c r="F9" s="1">
        <v>2.8657955856800301</v>
      </c>
      <c r="G9">
        <v>3.3282130056322401E-4</v>
      </c>
      <c r="H9">
        <f t="shared" si="2"/>
        <v>4.3626955967281258E-4</v>
      </c>
      <c r="I9" s="46">
        <f>I8+0.0002</f>
        <v>3.7885165079309</v>
      </c>
      <c r="K9" s="2">
        <f t="shared" ref="K9:K69" si="3">J9/$I$3</f>
        <v>0</v>
      </c>
      <c r="M9">
        <v>2.87170367795704</v>
      </c>
      <c r="N9">
        <v>7.8747870629869399E-4</v>
      </c>
      <c r="O9">
        <f t="shared" si="1"/>
        <v>2.0377977305895368E-3</v>
      </c>
      <c r="Q9">
        <v>172.5</v>
      </c>
      <c r="R9">
        <f>'nm to eV'!$G$14/Q9</f>
        <v>7.187463212867768</v>
      </c>
      <c r="S9">
        <v>623.91257281970002</v>
      </c>
      <c r="T9" s="2">
        <f t="shared" si="0"/>
        <v>3.0272279147536565E-2</v>
      </c>
    </row>
    <row r="10" spans="6:20">
      <c r="F10" s="1">
        <v>2.9162101793781998</v>
      </c>
      <c r="G10">
        <v>3.3282130056322401E-4</v>
      </c>
      <c r="H10">
        <f t="shared" si="2"/>
        <v>4.3626955967281258E-4</v>
      </c>
      <c r="I10" s="46">
        <f>I11-0.0002</f>
        <v>4.0787888838882997</v>
      </c>
      <c r="K10" s="2">
        <f t="shared" si="3"/>
        <v>0</v>
      </c>
      <c r="M10">
        <v>2.9412498051252598</v>
      </c>
      <c r="N10">
        <v>7.8747870629869399E-4</v>
      </c>
      <c r="O10">
        <f t="shared" si="1"/>
        <v>2.0377977305895368E-3</v>
      </c>
      <c r="Q10">
        <v>173.2</v>
      </c>
      <c r="R10">
        <f>'nm to eV'!$G$14/Q10</f>
        <v>7.1584145740166862</v>
      </c>
      <c r="S10">
        <v>789.14678310039994</v>
      </c>
      <c r="T10" s="2">
        <f t="shared" si="0"/>
        <v>3.8289453918889667E-2</v>
      </c>
    </row>
    <row r="11" spans="6:20">
      <c r="F11" s="1">
        <v>2.9666247730763802</v>
      </c>
      <c r="G11">
        <v>3.3282130056322401E-4</v>
      </c>
      <c r="H11">
        <f t="shared" si="2"/>
        <v>4.3626955967281258E-4</v>
      </c>
      <c r="I11">
        <v>4.0789888838883002</v>
      </c>
      <c r="J11">
        <v>7.8617058673767004E-2</v>
      </c>
      <c r="K11" s="2">
        <f t="shared" si="3"/>
        <v>0.10305298823222578</v>
      </c>
      <c r="M11">
        <v>3.01206040733291</v>
      </c>
      <c r="N11">
        <v>1.24505735262853E-3</v>
      </c>
      <c r="O11">
        <f t="shared" si="1"/>
        <v>3.2218967031698684E-3</v>
      </c>
      <c r="Q11">
        <v>173.9</v>
      </c>
      <c r="R11">
        <f>'nm to eV'!$G$14/Q11</f>
        <v>7.1295997942477856</v>
      </c>
      <c r="S11">
        <v>989.09325921840002</v>
      </c>
      <c r="T11" s="2">
        <f t="shared" si="0"/>
        <v>4.7990870116122672E-2</v>
      </c>
    </row>
    <row r="12" spans="6:20">
      <c r="F12" s="1">
        <v>3.0170393667745601</v>
      </c>
      <c r="G12">
        <v>3.3282130056322401E-4</v>
      </c>
      <c r="H12">
        <f t="shared" si="2"/>
        <v>4.3626955967281258E-4</v>
      </c>
      <c r="I12" s="46">
        <f>I11+0.0002</f>
        <v>4.0791888838883006</v>
      </c>
      <c r="K12" s="2">
        <f t="shared" si="3"/>
        <v>0</v>
      </c>
      <c r="M12">
        <v>3.0803420594617101</v>
      </c>
      <c r="N12">
        <v>2.2780758117671401E-3</v>
      </c>
      <c r="O12">
        <f t="shared" si="1"/>
        <v>5.895089838237692E-3</v>
      </c>
      <c r="Q12">
        <v>174.6</v>
      </c>
      <c r="R12">
        <f>'nm to eV'!$G$14/Q12</f>
        <v>7.1010160608229667</v>
      </c>
      <c r="S12">
        <v>1228.5349312274</v>
      </c>
      <c r="T12" s="2">
        <f t="shared" si="0"/>
        <v>5.9608595820624569E-2</v>
      </c>
    </row>
    <row r="13" spans="6:20">
      <c r="F13" s="1">
        <v>3.0674539604727298</v>
      </c>
      <c r="G13">
        <v>3.3282130056322401E-4</v>
      </c>
      <c r="H13">
        <f t="shared" si="2"/>
        <v>4.3626955967281258E-4</v>
      </c>
      <c r="I13" s="46">
        <f>I14-0.0002</f>
        <v>4.3537674539629991</v>
      </c>
      <c r="K13" s="2">
        <f t="shared" si="3"/>
        <v>0</v>
      </c>
      <c r="M13">
        <v>3.14988818662993</v>
      </c>
      <c r="N13">
        <v>4.2886486517012502E-3</v>
      </c>
      <c r="O13">
        <f t="shared" si="1"/>
        <v>1.1097948960181526E-2</v>
      </c>
      <c r="Q13">
        <v>175.3</v>
      </c>
      <c r="R13">
        <f>'nm to eV'!$G$14/Q13</f>
        <v>7.0726606059309178</v>
      </c>
      <c r="S13">
        <v>1512.2864657866</v>
      </c>
      <c r="T13" s="2">
        <f t="shared" si="0"/>
        <v>7.3376238975974603E-2</v>
      </c>
    </row>
    <row r="14" spans="6:20">
      <c r="F14" s="1">
        <v>3.11787047421485</v>
      </c>
      <c r="G14">
        <v>5.0970534841498995E-4</v>
      </c>
      <c r="H14">
        <f t="shared" si="2"/>
        <v>6.6813310187652231E-4</v>
      </c>
      <c r="I14">
        <v>4.3539674539629996</v>
      </c>
      <c r="J14">
        <v>0.40532475652102001</v>
      </c>
      <c r="K14" s="2">
        <f t="shared" si="3"/>
        <v>0.53130870155446652</v>
      </c>
      <c r="M14">
        <v>3.2194343137981498</v>
      </c>
      <c r="N14">
        <v>8.1364690867475799E-3</v>
      </c>
      <c r="O14">
        <f t="shared" si="1"/>
        <v>2.105514486597063E-2</v>
      </c>
      <c r="Q14">
        <v>176</v>
      </c>
      <c r="R14">
        <f>'nm to eV'!$G$14/Q14</f>
        <v>7.0445307057936928</v>
      </c>
      <c r="S14">
        <v>1845.0303187361999</v>
      </c>
      <c r="T14" s="2">
        <f t="shared" si="0"/>
        <v>8.9520992648101747E-2</v>
      </c>
    </row>
    <row r="15" spans="6:20">
      <c r="F15" s="1">
        <v>3.1682884279899199</v>
      </c>
      <c r="G15">
        <v>8.1925243215563704E-4</v>
      </c>
      <c r="H15">
        <f t="shared" si="2"/>
        <v>1.0738943007330885E-3</v>
      </c>
      <c r="I15" s="46">
        <f>I14+0.0002</f>
        <v>4.354167453963</v>
      </c>
      <c r="K15" s="2">
        <f t="shared" si="3"/>
        <v>0</v>
      </c>
      <c r="M15">
        <v>3.2858192533678099</v>
      </c>
      <c r="N15">
        <v>1.45529696500545E-2</v>
      </c>
      <c r="O15">
        <f t="shared" si="1"/>
        <v>3.7659441822380929E-2</v>
      </c>
      <c r="Q15">
        <v>176.7</v>
      </c>
      <c r="R15">
        <f>'nm to eV'!$G$14/Q15</f>
        <v>7.0166236797945105</v>
      </c>
      <c r="S15">
        <v>2231.1275324803</v>
      </c>
      <c r="T15" s="2">
        <f t="shared" si="0"/>
        <v>0.10825445490183506</v>
      </c>
    </row>
    <row r="16" spans="6:20">
      <c r="F16" s="1">
        <v>3.2187052617393501</v>
      </c>
      <c r="G16">
        <v>1.0256171546494299E-3</v>
      </c>
      <c r="H16">
        <f t="shared" si="2"/>
        <v>1.3444017666375029E-3</v>
      </c>
      <c r="I16" s="46">
        <f>I17-0.0002</f>
        <v>4.4528894681073998</v>
      </c>
      <c r="K16" s="2">
        <f t="shared" si="3"/>
        <v>0</v>
      </c>
      <c r="M16">
        <v>3.3395594425432602</v>
      </c>
      <c r="N16">
        <v>2.2576938055338499E-2</v>
      </c>
      <c r="O16">
        <f t="shared" si="1"/>
        <v>5.8423463091557687E-2</v>
      </c>
      <c r="Q16">
        <v>177.4</v>
      </c>
      <c r="R16">
        <f>'nm to eV'!$G$14/Q16</f>
        <v>6.9889368896262116</v>
      </c>
      <c r="S16">
        <v>2674.4093839231</v>
      </c>
      <c r="T16" s="2">
        <f t="shared" si="0"/>
        <v>0.12976251954503817</v>
      </c>
    </row>
    <row r="17" spans="6:20">
      <c r="F17" s="1">
        <v>3.2691320157158099</v>
      </c>
      <c r="G17">
        <v>2.1458827910441E-3</v>
      </c>
      <c r="H17">
        <f t="shared" si="2"/>
        <v>2.8128708672611976E-3</v>
      </c>
      <c r="I17">
        <v>4.4530894681074003</v>
      </c>
      <c r="J17" s="2">
        <v>4.5779255372076E-4</v>
      </c>
      <c r="K17" s="2">
        <f t="shared" si="3"/>
        <v>6.0008465652668954E-4</v>
      </c>
      <c r="M17">
        <v>3.3806548813244799</v>
      </c>
      <c r="N17">
        <v>3.0911406256346301E-2</v>
      </c>
      <c r="O17">
        <f t="shared" si="1"/>
        <v>7.9990980092128197E-2</v>
      </c>
      <c r="Q17">
        <v>178.1</v>
      </c>
      <c r="R17">
        <f>'nm to eV'!$G$14/Q17</f>
        <v>6.961467738459798</v>
      </c>
      <c r="S17">
        <v>3177.9582249975001</v>
      </c>
      <c r="T17" s="2">
        <f t="shared" si="0"/>
        <v>0.15419474249661491</v>
      </c>
    </row>
    <row r="18" spans="6:20">
      <c r="F18" s="1">
        <v>3.3195600497215501</v>
      </c>
      <c r="G18">
        <v>3.38407112600658E-3</v>
      </c>
      <c r="H18">
        <f t="shared" si="2"/>
        <v>4.4359156626873203E-3</v>
      </c>
      <c r="I18" s="46">
        <f>I17+0.0002</f>
        <v>4.4532894681074007</v>
      </c>
      <c r="K18" s="2">
        <f t="shared" si="3"/>
        <v>0</v>
      </c>
      <c r="M18">
        <v>3.4154279449085898</v>
      </c>
      <c r="N18">
        <v>3.9757926752056499E-2</v>
      </c>
      <c r="O18">
        <f t="shared" si="1"/>
        <v>0.10288356022868136</v>
      </c>
      <c r="Q18">
        <v>178.8</v>
      </c>
      <c r="R18">
        <f>'nm to eV'!$G$14/Q18</f>
        <v>6.9342136701324932</v>
      </c>
      <c r="S18">
        <v>3743.8877825907002</v>
      </c>
      <c r="T18" s="2">
        <f t="shared" si="0"/>
        <v>0.18165368192442169</v>
      </c>
    </row>
    <row r="19" spans="6:20">
      <c r="F19" s="1">
        <v>3.3699981639579799</v>
      </c>
      <c r="G19">
        <v>5.5509007121909903E-3</v>
      </c>
      <c r="H19">
        <f t="shared" si="2"/>
        <v>7.2762440546831281E-3</v>
      </c>
      <c r="I19" s="46">
        <f>I20-0.0002</f>
        <v>5.0806580433735995</v>
      </c>
      <c r="K19" s="2">
        <f t="shared" si="3"/>
        <v>0</v>
      </c>
      <c r="M19">
        <v>3.44387863329559</v>
      </c>
      <c r="N19">
        <v>4.8451921032323403E-2</v>
      </c>
      <c r="O19">
        <f t="shared" si="1"/>
        <v>0.12538144070770771</v>
      </c>
      <c r="Q19">
        <v>179.5</v>
      </c>
      <c r="R19">
        <f>'nm to eV'!$G$14/Q19</f>
        <v>6.9071721683548182</v>
      </c>
      <c r="S19">
        <v>4373.1345964582997</v>
      </c>
      <c r="T19" s="2">
        <f t="shared" si="0"/>
        <v>0.21218477879911588</v>
      </c>
    </row>
    <row r="20" spans="6:20">
      <c r="F20" s="1">
        <v>3.4204458784141001</v>
      </c>
      <c r="G20">
        <v>8.6021505376343496E-3</v>
      </c>
      <c r="H20">
        <f t="shared" si="2"/>
        <v>1.127589015769764E-2</v>
      </c>
      <c r="I20">
        <v>5.0808580433735999</v>
      </c>
      <c r="J20" s="2">
        <v>5.4580635675073998E-6</v>
      </c>
      <c r="K20" s="2">
        <f t="shared" si="3"/>
        <v>7.1545510615848774E-6</v>
      </c>
      <c r="M20">
        <v>3.4691681340840299</v>
      </c>
      <c r="N20">
        <v>5.7317507304964099E-2</v>
      </c>
      <c r="O20">
        <f t="shared" si="1"/>
        <v>0.14832335830145196</v>
      </c>
      <c r="Q20">
        <v>180.2</v>
      </c>
      <c r="R20">
        <f>'nm to eV'!$G$14/Q20</f>
        <v>6.8803407559361265</v>
      </c>
      <c r="S20">
        <v>5065.2729981698003</v>
      </c>
      <c r="T20" s="2">
        <f t="shared" si="0"/>
        <v>0.24576737966039919</v>
      </c>
    </row>
    <row r="21" spans="6:20">
      <c r="F21" s="1">
        <v>3.47090943323271</v>
      </c>
      <c r="G21">
        <v>1.3112693757854999E-2</v>
      </c>
      <c r="H21">
        <f t="shared" si="2"/>
        <v>1.7188410483893048E-2</v>
      </c>
      <c r="I21" s="46">
        <f>I20+0.0002</f>
        <v>5.0810580433736003</v>
      </c>
      <c r="K21" s="2">
        <f t="shared" si="3"/>
        <v>0</v>
      </c>
      <c r="M21">
        <v>3.4912964472739199</v>
      </c>
      <c r="N21">
        <v>6.5992435808300595E-2</v>
      </c>
      <c r="O21">
        <f t="shared" si="1"/>
        <v>0.17077190132328746</v>
      </c>
      <c r="Q21">
        <v>180.9</v>
      </c>
      <c r="R21">
        <f>'nm to eV'!$G$14/Q21</f>
        <v>6.8537169940281366</v>
      </c>
      <c r="S21">
        <v>5818.3659440031997</v>
      </c>
      <c r="T21" s="2">
        <f t="shared" si="0"/>
        <v>0.28230749901923358</v>
      </c>
    </row>
    <row r="22" spans="6:20">
      <c r="F22" s="1">
        <v>3.52139362852366</v>
      </c>
      <c r="G22">
        <v>1.9524740492482401E-2</v>
      </c>
      <c r="H22">
        <f t="shared" si="2"/>
        <v>2.5593463888778686E-2</v>
      </c>
      <c r="I22" s="46">
        <f>I23-0.0002</f>
        <v>5.6150396504230997</v>
      </c>
      <c r="K22" s="2">
        <f t="shared" si="3"/>
        <v>0</v>
      </c>
      <c r="M22">
        <v>3.51026357286525</v>
      </c>
      <c r="N22">
        <v>7.4000062119072701E-2</v>
      </c>
      <c r="O22">
        <f t="shared" si="1"/>
        <v>0.19149363334344319</v>
      </c>
      <c r="Q22">
        <v>181.6</v>
      </c>
      <c r="R22">
        <f>'nm to eV'!$G$14/Q22</f>
        <v>6.8272984813859576</v>
      </c>
      <c r="S22">
        <v>6628.8630459523001</v>
      </c>
      <c r="T22" s="2">
        <f t="shared" si="0"/>
        <v>0.32163287181559641</v>
      </c>
    </row>
    <row r="23" spans="6:20">
      <c r="F23" s="1">
        <v>3.5719047044297598</v>
      </c>
      <c r="G23">
        <v>2.8413163897034799E-2</v>
      </c>
      <c r="H23">
        <f t="shared" si="2"/>
        <v>3.7244606884516619E-2</v>
      </c>
      <c r="I23">
        <v>5.6152396504231001</v>
      </c>
      <c r="J23">
        <v>4.0835923822381999E-2</v>
      </c>
      <c r="K23" s="2">
        <f t="shared" si="3"/>
        <v>5.3528636762955072E-2</v>
      </c>
      <c r="M23">
        <v>3.52923069845659</v>
      </c>
      <c r="N23">
        <v>8.2770319507061305E-2</v>
      </c>
      <c r="O23">
        <f t="shared" si="1"/>
        <v>0.21418886365123307</v>
      </c>
      <c r="Q23">
        <v>182.3</v>
      </c>
      <c r="R23">
        <f>'nm to eV'!$G$14/Q23</f>
        <v>6.8010828536461316</v>
      </c>
      <c r="S23">
        <v>7491.5553070072001</v>
      </c>
      <c r="T23" s="2">
        <f t="shared" si="0"/>
        <v>0.36349075717130697</v>
      </c>
    </row>
    <row r="24" spans="6:20">
      <c r="F24" s="1">
        <v>3.6178537559375301</v>
      </c>
      <c r="G24">
        <v>3.9247311827957002E-2</v>
      </c>
      <c r="H24">
        <f t="shared" si="2"/>
        <v>5.1446248844495855E-2</v>
      </c>
      <c r="I24" s="46">
        <f>I23+0.0002</f>
        <v>5.6154396504231006</v>
      </c>
      <c r="K24" s="2">
        <f t="shared" si="3"/>
        <v>0</v>
      </c>
      <c r="M24">
        <v>3.5481978240479202</v>
      </c>
      <c r="N24">
        <v>9.2303207972266196E-2</v>
      </c>
      <c r="O24">
        <f t="shared" si="1"/>
        <v>0.23885759224665659</v>
      </c>
      <c r="Q24">
        <v>183</v>
      </c>
      <c r="R24">
        <f>'nm to eV'!$G$14/Q24</f>
        <v>6.7750677826212566</v>
      </c>
      <c r="S24">
        <v>8399.5934452025995</v>
      </c>
      <c r="T24" s="2">
        <f t="shared" si="0"/>
        <v>0.40754882747405785</v>
      </c>
    </row>
    <row r="25" spans="6:20">
      <c r="F25" s="1">
        <v>3.65693457027111</v>
      </c>
      <c r="G25">
        <v>5.0678443420378798E-2</v>
      </c>
      <c r="H25">
        <f t="shared" si="2"/>
        <v>6.6430430259412462E-2</v>
      </c>
      <c r="I25" s="46">
        <f>I26-0.0002</f>
        <v>5.8304246968826998</v>
      </c>
      <c r="K25" s="2">
        <f t="shared" si="3"/>
        <v>0</v>
      </c>
      <c r="M25">
        <v>3.5671649496392499</v>
      </c>
      <c r="N25">
        <v>0.102090306796543</v>
      </c>
      <c r="O25">
        <f t="shared" si="1"/>
        <v>0.26418415360462416</v>
      </c>
      <c r="Q25">
        <v>183.7</v>
      </c>
      <c r="R25">
        <f>'nm to eV'!$G$14/Q25</f>
        <v>6.7492509756107237</v>
      </c>
      <c r="S25">
        <v>9344.5734424958991</v>
      </c>
      <c r="T25" s="2">
        <f t="shared" si="0"/>
        <v>0.45339931921461774</v>
      </c>
    </row>
    <row r="26" spans="6:20">
      <c r="F26" s="1">
        <v>3.6891397872620701</v>
      </c>
      <c r="G26">
        <v>6.2028503157535303E-2</v>
      </c>
      <c r="H26">
        <f t="shared" si="2"/>
        <v>8.1308340884152494E-2</v>
      </c>
      <c r="I26">
        <v>5.8306246968827002</v>
      </c>
      <c r="J26" s="2">
        <v>4.9027854048098996E-4</v>
      </c>
      <c r="K26" s="2">
        <f t="shared" si="3"/>
        <v>6.4266801016252468E-4</v>
      </c>
      <c r="M26">
        <v>3.5861320752305899</v>
      </c>
      <c r="N26">
        <v>0.112640036698036</v>
      </c>
      <c r="O26">
        <f t="shared" si="1"/>
        <v>0.29148421325022511</v>
      </c>
      <c r="Q26">
        <v>184.4</v>
      </c>
      <c r="R26">
        <f>'nm to eV'!$G$14/Q26</f>
        <v>6.7236301747271687</v>
      </c>
      <c r="S26">
        <v>10316.6892951638</v>
      </c>
      <c r="T26" s="2">
        <f t="shared" si="0"/>
        <v>0.50056644444614029</v>
      </c>
    </row>
    <row r="27" spans="6:20">
      <c r="F27" s="1">
        <v>3.7167574592706898</v>
      </c>
      <c r="G27">
        <v>7.2973203618364901E-2</v>
      </c>
      <c r="H27">
        <f t="shared" si="2"/>
        <v>9.56548975580091E-2</v>
      </c>
      <c r="I27" s="46">
        <f>I26+0.0002</f>
        <v>5.8308246968827007</v>
      </c>
      <c r="K27" s="2">
        <f t="shared" si="3"/>
        <v>0</v>
      </c>
      <c r="M27">
        <v>3.6265952764920999</v>
      </c>
      <c r="N27">
        <v>0.14156917556044499</v>
      </c>
      <c r="O27">
        <f t="shared" si="1"/>
        <v>0.36634558162780506</v>
      </c>
      <c r="Q27">
        <v>185.1</v>
      </c>
      <c r="R27">
        <f>'nm to eV'!$G$14/Q27</f>
        <v>6.6982031562381952</v>
      </c>
      <c r="S27">
        <v>11304.9491284463</v>
      </c>
      <c r="T27" s="2">
        <f t="shared" si="0"/>
        <v>0.5485168766809323</v>
      </c>
    </row>
    <row r="28" spans="6:20">
      <c r="F28" s="1">
        <v>3.7420928870519599</v>
      </c>
      <c r="G28">
        <v>8.4777265745007602E-2</v>
      </c>
      <c r="H28">
        <f t="shared" si="2"/>
        <v>0.11112792460773865</v>
      </c>
      <c r="I28" s="46">
        <f>I29-0.0002</f>
        <v>5.8825965264245994</v>
      </c>
      <c r="K28" s="2">
        <f t="shared" si="3"/>
        <v>0</v>
      </c>
      <c r="M28">
        <v>3.60509920082192</v>
      </c>
      <c r="N28">
        <v>0.123952397676746</v>
      </c>
      <c r="O28">
        <f t="shared" si="1"/>
        <v>0.32075777118346149</v>
      </c>
      <c r="Q28">
        <v>185.8</v>
      </c>
      <c r="R28">
        <f>'nm to eV'!$G$14/Q28</f>
        <v>6.6729677299229806</v>
      </c>
      <c r="S28">
        <v>12297.4471439756</v>
      </c>
      <c r="T28" s="2">
        <f t="shared" si="0"/>
        <v>0.59667294579762509</v>
      </c>
    </row>
    <row r="29" spans="6:20">
      <c r="F29" s="1">
        <v>3.7651321662876698</v>
      </c>
      <c r="G29">
        <v>9.6159754224270297E-2</v>
      </c>
      <c r="H29">
        <f t="shared" si="2"/>
        <v>0.12604834354854941</v>
      </c>
      <c r="I29">
        <v>5.8827965264245998</v>
      </c>
      <c r="J29">
        <v>0.18432103417262</v>
      </c>
      <c r="K29" s="2">
        <f t="shared" si="3"/>
        <v>0.24161210920348136</v>
      </c>
      <c r="M29">
        <v>3.61774395121614</v>
      </c>
      <c r="N29">
        <v>0.13196002398751799</v>
      </c>
      <c r="O29">
        <f t="shared" si="1"/>
        <v>0.34147950320361692</v>
      </c>
      <c r="Q29">
        <v>186.5</v>
      </c>
      <c r="R29">
        <f>'nm to eV'!$G$14/Q29</f>
        <v>6.6479217384433777</v>
      </c>
      <c r="S29">
        <v>13281.6805622676</v>
      </c>
      <c r="T29" s="2">
        <f t="shared" si="0"/>
        <v>0.64442801611174705</v>
      </c>
    </row>
    <row r="30" spans="6:20">
      <c r="F30" s="1">
        <v>3.78587776103423</v>
      </c>
      <c r="G30">
        <v>0.107347670250896</v>
      </c>
      <c r="H30">
        <f t="shared" si="2"/>
        <v>0.14071371259293602</v>
      </c>
      <c r="I30" s="46">
        <f>I29+0.0002</f>
        <v>5.8829965264246002</v>
      </c>
      <c r="K30" s="2">
        <f t="shared" si="3"/>
        <v>0</v>
      </c>
      <c r="M30">
        <v>3.6525170148002499</v>
      </c>
      <c r="N30">
        <v>0.15483895630401001</v>
      </c>
      <c r="O30">
        <f t="shared" si="1"/>
        <v>0.40068445183263407</v>
      </c>
      <c r="Q30">
        <v>187.2</v>
      </c>
      <c r="R30">
        <f>'nm to eV'!$G$14/Q30</f>
        <v>6.6230630567291131</v>
      </c>
      <c r="S30">
        <v>14244.898042824499</v>
      </c>
      <c r="T30" s="2">
        <f t="shared" si="0"/>
        <v>0.69116339174206276</v>
      </c>
    </row>
    <row r="31" spans="6:20">
      <c r="F31" s="1">
        <v>3.8043291432795501</v>
      </c>
      <c r="G31">
        <v>0.11829237071172501</v>
      </c>
      <c r="H31">
        <f t="shared" si="2"/>
        <v>0.15506026926679187</v>
      </c>
      <c r="I31" s="46">
        <f>I32-0.0002</f>
        <v>5.8987372719712994</v>
      </c>
      <c r="K31" s="2">
        <f t="shared" si="3"/>
        <v>0</v>
      </c>
      <c r="M31">
        <v>3.6651617651944699</v>
      </c>
      <c r="N31">
        <v>0.16303724038408701</v>
      </c>
      <c r="O31">
        <f t="shared" si="1"/>
        <v>0.42189955842470034</v>
      </c>
      <c r="Q31">
        <v>187.9</v>
      </c>
      <c r="R31">
        <f>'nm to eV'!$G$14/Q31</f>
        <v>6.5983895913767423</v>
      </c>
      <c r="S31">
        <v>15174.464200059399</v>
      </c>
      <c r="T31" s="2">
        <f t="shared" si="0"/>
        <v>0.73626600294725442</v>
      </c>
    </row>
    <row r="32" spans="6:20">
      <c r="F32" s="1">
        <v>3.82278316558528</v>
      </c>
      <c r="G32">
        <v>0.12948028673835099</v>
      </c>
      <c r="H32">
        <f t="shared" si="2"/>
        <v>0.16972563831117884</v>
      </c>
      <c r="I32">
        <v>5.8989372719712998</v>
      </c>
      <c r="J32" s="2">
        <v>6.3624687402279994E-5</v>
      </c>
      <c r="K32" s="2">
        <f t="shared" si="3"/>
        <v>8.3400654676668191E-5</v>
      </c>
      <c r="M32">
        <v>3.6778065155887001</v>
      </c>
      <c r="N32">
        <v>0.171616840002771</v>
      </c>
      <c r="O32">
        <f t="shared" si="1"/>
        <v>0.44410141416058041</v>
      </c>
      <c r="Q32">
        <v>188.6</v>
      </c>
      <c r="R32">
        <f>'nm to eV'!$G$14/Q32</f>
        <v>6.5738992800619824</v>
      </c>
      <c r="S32">
        <v>16058.2239083815</v>
      </c>
      <c r="T32" s="2">
        <f t="shared" si="0"/>
        <v>0.77914608223266313</v>
      </c>
    </row>
    <row r="33" spans="6:20">
      <c r="F33" s="1">
        <v>3.8412490681628801</v>
      </c>
      <c r="G33">
        <v>0.141762672811059</v>
      </c>
      <c r="H33">
        <f t="shared" si="2"/>
        <v>0.18582566302295025</v>
      </c>
      <c r="I33" s="46">
        <f>I32+0.0002</f>
        <v>5.8991372719713002</v>
      </c>
      <c r="K33" s="2">
        <f t="shared" si="3"/>
        <v>0</v>
      </c>
      <c r="M33">
        <v>3.6904512659829201</v>
      </c>
      <c r="N33">
        <v>0.18076841292936799</v>
      </c>
      <c r="O33">
        <f t="shared" si="1"/>
        <v>0.46778339361218774</v>
      </c>
      <c r="Q33">
        <v>189.3</v>
      </c>
      <c r="R33">
        <f>'nm to eV'!$G$14/Q33</f>
        <v>6.549590090965081</v>
      </c>
      <c r="S33">
        <v>16884.850154953099</v>
      </c>
      <c r="T33" s="2">
        <f t="shared" si="0"/>
        <v>0.81925404218898112</v>
      </c>
    </row>
    <row r="34" spans="6:20">
      <c r="F34" s="1">
        <v>3.8597202508613102</v>
      </c>
      <c r="G34">
        <v>0.15453149001536001</v>
      </c>
      <c r="H34">
        <f t="shared" si="2"/>
        <v>0.20256331247578274</v>
      </c>
      <c r="I34" s="46">
        <f>I35-0.0002</f>
        <v>6.107765442641</v>
      </c>
      <c r="K34" s="2">
        <f t="shared" si="3"/>
        <v>0</v>
      </c>
      <c r="M34">
        <v>3.70309601637714</v>
      </c>
      <c r="N34">
        <v>0.189348012548052</v>
      </c>
      <c r="O34">
        <f t="shared" si="1"/>
        <v>0.48998524934806792</v>
      </c>
      <c r="Q34">
        <v>190</v>
      </c>
      <c r="R34">
        <f>'nm to eV'!$G$14/Q34</f>
        <v>6.5254600222088941</v>
      </c>
      <c r="S34">
        <v>17644.1602291817</v>
      </c>
      <c r="T34" s="2">
        <f t="shared" si="0"/>
        <v>0.85609581702724435</v>
      </c>
    </row>
    <row r="35" spans="6:20">
      <c r="F35" s="1">
        <v>3.8758844607665002</v>
      </c>
      <c r="G35">
        <v>0.16588154975251701</v>
      </c>
      <c r="H35">
        <f t="shared" si="2"/>
        <v>0.21744122310052341</v>
      </c>
      <c r="I35">
        <v>6.1079654426410004</v>
      </c>
      <c r="J35">
        <v>0.16547413330148</v>
      </c>
      <c r="K35" s="2">
        <f t="shared" si="3"/>
        <v>0.21690717255929728</v>
      </c>
      <c r="M35">
        <v>3.71574076677136</v>
      </c>
      <c r="N35">
        <v>0.19849958547464899</v>
      </c>
      <c r="O35">
        <f t="shared" si="1"/>
        <v>0.51366722879967519</v>
      </c>
      <c r="Q35">
        <v>190.7</v>
      </c>
      <c r="R35">
        <f>'nm to eV'!$G$14/Q35</f>
        <v>6.5015071013093344</v>
      </c>
      <c r="S35">
        <v>18327.386938979798</v>
      </c>
      <c r="T35" s="2">
        <f t="shared" si="0"/>
        <v>0.88924602200963054</v>
      </c>
    </row>
    <row r="36" spans="6:20">
      <c r="F36" s="1">
        <v>3.8897465379891898</v>
      </c>
      <c r="G36">
        <v>0.17625874722648899</v>
      </c>
      <c r="H36">
        <f t="shared" si="2"/>
        <v>0.23104388424314329</v>
      </c>
      <c r="I36" s="46">
        <f>I35+0.0002</f>
        <v>6.1081654426410008</v>
      </c>
      <c r="K36" s="2">
        <f t="shared" si="3"/>
        <v>0</v>
      </c>
      <c r="M36">
        <v>3.72838551716558</v>
      </c>
      <c r="N36">
        <v>0.207269842862638</v>
      </c>
      <c r="O36">
        <f t="shared" si="1"/>
        <v>0.53636245910746616</v>
      </c>
      <c r="Q36">
        <v>191.4</v>
      </c>
      <c r="R36">
        <f>'nm to eV'!$G$14/Q36</f>
        <v>6.4777293846378781</v>
      </c>
      <c r="S36">
        <v>18927.3941607858</v>
      </c>
      <c r="T36" s="2">
        <f t="shared" si="0"/>
        <v>0.9183584119506778</v>
      </c>
    </row>
    <row r="37" spans="6:20">
      <c r="F37" s="1">
        <v>3.90361389533272</v>
      </c>
      <c r="G37">
        <v>0.18712237583205299</v>
      </c>
      <c r="H37">
        <f t="shared" si="2"/>
        <v>0.24528417012682294</v>
      </c>
      <c r="I37" s="46">
        <f>I38-0.0002</f>
        <v>6.2775769056309993</v>
      </c>
      <c r="K37" s="2">
        <f t="shared" si="3"/>
        <v>0</v>
      </c>
      <c r="M37">
        <v>3.7410302675598102</v>
      </c>
      <c r="N37">
        <v>0.21661207355853801</v>
      </c>
      <c r="O37">
        <f t="shared" si="1"/>
        <v>0.56053781313097917</v>
      </c>
      <c r="Q37">
        <v>192.1</v>
      </c>
      <c r="R37">
        <f>'nm to eV'!$G$14/Q37</f>
        <v>6.4541249568958357</v>
      </c>
      <c r="S37">
        <v>19438.829164671901</v>
      </c>
      <c r="T37" s="2">
        <f t="shared" si="0"/>
        <v>0.94317327204155732</v>
      </c>
    </row>
    <row r="38" spans="6:20">
      <c r="F38" s="1">
        <v>3.9174812526762399</v>
      </c>
      <c r="G38">
        <v>0.19798600443761699</v>
      </c>
      <c r="H38">
        <f t="shared" si="2"/>
        <v>0.25952445601050256</v>
      </c>
      <c r="I38">
        <v>6.2777769056309998</v>
      </c>
      <c r="J38">
        <v>0.51491043774841005</v>
      </c>
      <c r="K38" s="2">
        <f t="shared" si="3"/>
        <v>0.67495604868823778</v>
      </c>
      <c r="M38">
        <v>3.7536750179540301</v>
      </c>
      <c r="N38">
        <v>0.22538233094652699</v>
      </c>
      <c r="O38">
        <f t="shared" si="1"/>
        <v>0.58323304343877003</v>
      </c>
      <c r="Q38">
        <v>192.8</v>
      </c>
      <c r="R38">
        <f>'nm to eV'!$G$14/Q38</f>
        <v>6.4306919306000507</v>
      </c>
      <c r="S38">
        <v>19858.207582803901</v>
      </c>
      <c r="T38" s="2">
        <f t="shared" si="0"/>
        <v>0.96352154052534211</v>
      </c>
    </row>
    <row r="39" spans="6:20">
      <c r="F39" s="1">
        <v>3.9313503700600401</v>
      </c>
      <c r="G39">
        <v>0.20901177675371199</v>
      </c>
      <c r="H39">
        <f t="shared" si="2"/>
        <v>0.27397728347453587</v>
      </c>
      <c r="I39" s="46">
        <f>I38+0.0002</f>
        <v>6.2779769056310002</v>
      </c>
      <c r="K39" s="2">
        <f t="shared" si="3"/>
        <v>0</v>
      </c>
      <c r="M39">
        <v>3.7663197683482501</v>
      </c>
      <c r="N39">
        <v>0.23434324610382001</v>
      </c>
      <c r="O39">
        <f t="shared" si="1"/>
        <v>0.60642164831846923</v>
      </c>
      <c r="Q39">
        <v>193.5</v>
      </c>
      <c r="R39">
        <f>'nm to eV'!$G$14/Q39</f>
        <v>6.407428445579793</v>
      </c>
      <c r="S39">
        <v>20183.930377116601</v>
      </c>
      <c r="T39" s="2">
        <f t="shared" si="0"/>
        <v>0.97932563196973621</v>
      </c>
    </row>
    <row r="40" spans="6:20">
      <c r="F40" s="1">
        <v>3.9452265276049499</v>
      </c>
      <c r="G40">
        <v>0.22068612391192999</v>
      </c>
      <c r="H40">
        <f t="shared" si="2"/>
        <v>0.28928027725998262</v>
      </c>
      <c r="I40" s="46">
        <f>I41-0.0002</f>
        <v>6.3397577641639993</v>
      </c>
      <c r="K40" s="2">
        <f t="shared" si="3"/>
        <v>0</v>
      </c>
      <c r="M40">
        <v>3.7789645187424701</v>
      </c>
      <c r="N40">
        <v>0.24330416126111201</v>
      </c>
      <c r="O40">
        <f t="shared" si="1"/>
        <v>0.62961025319816577</v>
      </c>
      <c r="Q40">
        <v>194.2</v>
      </c>
      <c r="R40">
        <f>'nm to eV'!$G$14/Q40</f>
        <v>6.3843326684845003</v>
      </c>
      <c r="S40">
        <v>20416.235489311901</v>
      </c>
      <c r="T40" s="2">
        <f t="shared" si="0"/>
        <v>0.99059709132179541</v>
      </c>
    </row>
    <row r="41" spans="6:20">
      <c r="F41" s="1">
        <v>3.9591026851498601</v>
      </c>
      <c r="G41">
        <v>0.23236047107014801</v>
      </c>
      <c r="H41">
        <f t="shared" si="2"/>
        <v>0.30458327104542937</v>
      </c>
      <c r="I41">
        <v>6.3399577641639997</v>
      </c>
      <c r="J41" s="2">
        <v>2.0718817667514999E-5</v>
      </c>
      <c r="K41" s="2">
        <f t="shared" si="3"/>
        <v>2.7158686795140917E-5</v>
      </c>
      <c r="M41">
        <v>3.7916092691366901</v>
      </c>
      <c r="N41">
        <v>0.25169310311049298</v>
      </c>
      <c r="O41">
        <f t="shared" si="1"/>
        <v>0.65131873436214016</v>
      </c>
      <c r="Q41">
        <v>194.9</v>
      </c>
      <c r="R41">
        <f>'nm to eV'!$G$14/Q41</f>
        <v>6.3614027923021546</v>
      </c>
      <c r="S41">
        <v>20557.089828804099</v>
      </c>
      <c r="T41" s="2">
        <f t="shared" si="0"/>
        <v>0.99743135315591602</v>
      </c>
    </row>
    <row r="42" spans="6:20">
      <c r="F42" s="1">
        <v>3.9729788426947699</v>
      </c>
      <c r="G42">
        <v>0.24403481822836601</v>
      </c>
      <c r="H42">
        <f t="shared" si="2"/>
        <v>0.31988626483087612</v>
      </c>
      <c r="I42" s="46">
        <f>I41+0.0002</f>
        <v>6.3401577641640001</v>
      </c>
      <c r="K42" s="2">
        <f t="shared" si="3"/>
        <v>0</v>
      </c>
      <c r="M42">
        <v>3.8042540195309198</v>
      </c>
      <c r="N42">
        <v>0.26046336049848101</v>
      </c>
      <c r="O42">
        <f t="shared" si="1"/>
        <v>0.67401396466992858</v>
      </c>
      <c r="Q42">
        <v>195.6</v>
      </c>
      <c r="R42">
        <f>'nm to eV'!$G$14/Q42</f>
        <v>6.3386370358879853</v>
      </c>
      <c r="S42">
        <v>20610.0297165921</v>
      </c>
      <c r="T42" s="2">
        <f t="shared" si="0"/>
        <v>1</v>
      </c>
    </row>
    <row r="43" spans="6:20">
      <c r="F43" s="1">
        <v>3.9868550002396801</v>
      </c>
      <c r="G43">
        <v>0.255709165386584</v>
      </c>
      <c r="H43">
        <f t="shared" si="2"/>
        <v>0.33518925861632287</v>
      </c>
      <c r="I43" s="46">
        <f>I44-0.0002</f>
        <v>6.3700868805147994</v>
      </c>
      <c r="K43" s="2">
        <f t="shared" si="3"/>
        <v>0</v>
      </c>
      <c r="M43">
        <v>3.8168987699251402</v>
      </c>
      <c r="N43">
        <v>0.269042960117166</v>
      </c>
      <c r="O43">
        <f t="shared" si="1"/>
        <v>0.6962158204058112</v>
      </c>
      <c r="Q43">
        <v>196.3</v>
      </c>
      <c r="R43">
        <f>'nm to eV'!$G$14/Q43</f>
        <v>6.3160336435032596</v>
      </c>
      <c r="S43">
        <v>20579.9597466714</v>
      </c>
      <c r="T43" s="2">
        <f t="shared" si="0"/>
        <v>0.99854100307790961</v>
      </c>
    </row>
    <row r="44" spans="6:20">
      <c r="F44" s="1">
        <v>4.0007381979457</v>
      </c>
      <c r="G44">
        <v>0.26803208738692602</v>
      </c>
      <c r="H44">
        <f t="shared" si="2"/>
        <v>0.35134241872318434</v>
      </c>
      <c r="I44">
        <v>6.3702868805147999</v>
      </c>
      <c r="J44" s="2">
        <v>3.3989131165542998E-9</v>
      </c>
      <c r="K44" s="2">
        <f t="shared" si="3"/>
        <v>4.4553708738470752E-9</v>
      </c>
      <c r="M44">
        <v>3.83270470791792</v>
      </c>
      <c r="N44">
        <v>0.27876650635167499</v>
      </c>
      <c r="O44">
        <f t="shared" si="1"/>
        <v>0.72137792357314323</v>
      </c>
      <c r="Q44">
        <v>197</v>
      </c>
      <c r="R44">
        <f>'nm to eV'!$G$14/Q44</f>
        <v>6.2935908843639083</v>
      </c>
      <c r="S44">
        <v>20472.921193423201</v>
      </c>
      <c r="T44" s="2">
        <f t="shared" si="0"/>
        <v>0.99334748542072604</v>
      </c>
    </row>
    <row r="45" spans="6:20">
      <c r="F45" s="1">
        <v>4.0146178755711697</v>
      </c>
      <c r="G45">
        <v>0.28003072196620499</v>
      </c>
      <c r="H45">
        <f t="shared" si="2"/>
        <v>0.36707049566933708</v>
      </c>
      <c r="I45" s="46">
        <f>I44+0.0002</f>
        <v>6.3704868805148003</v>
      </c>
      <c r="K45" s="2">
        <f t="shared" si="3"/>
        <v>0</v>
      </c>
      <c r="M45">
        <v>3.8516718335092501</v>
      </c>
      <c r="N45">
        <v>0.29020597250992097</v>
      </c>
      <c r="O45">
        <f t="shared" si="1"/>
        <v>0.7509803978876517</v>
      </c>
      <c r="Q45">
        <v>197.7</v>
      </c>
      <c r="R45">
        <f>'nm to eV'!$G$14/Q45</f>
        <v>6.2713070521987353</v>
      </c>
      <c r="S45">
        <v>20295.841575037</v>
      </c>
      <c r="T45" s="2">
        <f t="shared" si="0"/>
        <v>0.9847555706675104</v>
      </c>
    </row>
    <row r="46" spans="6:20">
      <c r="F46" s="1">
        <v>4.02850107327719</v>
      </c>
      <c r="G46">
        <v>0.29235364396654701</v>
      </c>
      <c r="H46">
        <f t="shared" si="2"/>
        <v>0.3832236557761986</v>
      </c>
      <c r="I46" s="46">
        <f>I47-0.0002</f>
        <v>6.4908495911724993</v>
      </c>
      <c r="K46" s="2">
        <f t="shared" si="3"/>
        <v>0</v>
      </c>
      <c r="M46">
        <v>3.8706389591005799</v>
      </c>
      <c r="N46">
        <v>0.30062859723187801</v>
      </c>
      <c r="O46">
        <f t="shared" si="1"/>
        <v>0.77795154115198062</v>
      </c>
      <c r="Q46">
        <v>198.4</v>
      </c>
      <c r="R46">
        <f>'nm to eV'!$G$14/Q46</f>
        <v>6.2491804648169849</v>
      </c>
      <c r="S46">
        <v>20056.276816249901</v>
      </c>
      <c r="T46" s="2">
        <f t="shared" si="0"/>
        <v>0.97313187278442403</v>
      </c>
    </row>
    <row r="47" spans="6:20">
      <c r="F47" s="1">
        <v>4.04237899086238</v>
      </c>
      <c r="G47">
        <v>0.304190134835296</v>
      </c>
      <c r="H47">
        <f t="shared" si="2"/>
        <v>0.39873919114199902</v>
      </c>
      <c r="I47">
        <v>6.4910495911724997</v>
      </c>
      <c r="J47" s="2">
        <v>3.4255348743034001E-4</v>
      </c>
      <c r="K47" s="2">
        <f t="shared" si="3"/>
        <v>4.4902672657284301E-4</v>
      </c>
      <c r="M47">
        <v>3.88960608469191</v>
      </c>
      <c r="N47">
        <v>0.310034380517547</v>
      </c>
      <c r="O47">
        <f t="shared" si="1"/>
        <v>0.80229135336613222</v>
      </c>
      <c r="Q47">
        <v>199.1</v>
      </c>
      <c r="R47">
        <f>'nm to eV'!$G$14/Q47</f>
        <v>6.2272094636850328</v>
      </c>
      <c r="S47">
        <v>19762.1567131099</v>
      </c>
      <c r="T47" s="2">
        <f t="shared" si="0"/>
        <v>0.95886114599826999</v>
      </c>
    </row>
    <row r="48" spans="6:20">
      <c r="F48" s="1">
        <v>4.0562569084475601</v>
      </c>
      <c r="G48">
        <v>0.31602662570404499</v>
      </c>
      <c r="H48">
        <f t="shared" si="2"/>
        <v>0.41425472650779943</v>
      </c>
      <c r="I48" s="46">
        <f>I47+0.0002</f>
        <v>6.4912495911725001</v>
      </c>
      <c r="K48" s="2">
        <f t="shared" si="3"/>
        <v>0</v>
      </c>
      <c r="M48">
        <v>3.90857321028325</v>
      </c>
      <c r="N48">
        <v>0.31905884826460801</v>
      </c>
      <c r="O48">
        <f t="shared" si="1"/>
        <v>0.82564441643646747</v>
      </c>
      <c r="Q48">
        <v>199.8</v>
      </c>
      <c r="R48">
        <f>'nm to eV'!$G$14/Q48</f>
        <v>6.2053924135119614</v>
      </c>
      <c r="S48">
        <v>19421.543191008601</v>
      </c>
      <c r="T48" s="2">
        <f t="shared" si="0"/>
        <v>0.94233455546031031</v>
      </c>
    </row>
    <row r="49" spans="6:20">
      <c r="F49" s="1">
        <v>4.0701365860730299</v>
      </c>
      <c r="G49">
        <v>0.32802526028332402</v>
      </c>
      <c r="H49">
        <f t="shared" si="2"/>
        <v>0.42998280345395223</v>
      </c>
      <c r="I49" s="46">
        <f>I50-0.0002</f>
        <v>6.7188367067787995</v>
      </c>
      <c r="K49" s="2">
        <f t="shared" si="3"/>
        <v>0</v>
      </c>
      <c r="M49">
        <v>3.9307015234731399</v>
      </c>
      <c r="N49">
        <v>0.32719357975491598</v>
      </c>
      <c r="O49">
        <f t="shared" si="1"/>
        <v>0.84669506483789503</v>
      </c>
      <c r="Q49">
        <v>200.5</v>
      </c>
      <c r="R49">
        <f>'nm to eV'!$G$14/Q49</f>
        <v>6.1837277018438401</v>
      </c>
      <c r="S49">
        <v>19042.4092857504</v>
      </c>
      <c r="T49" s="2">
        <f t="shared" si="0"/>
        <v>0.92393895339317789</v>
      </c>
    </row>
    <row r="50" spans="6:20">
      <c r="F50" s="1">
        <v>4.0840180237387704</v>
      </c>
      <c r="G50">
        <v>0.34018603857313501</v>
      </c>
      <c r="H50">
        <f t="shared" si="2"/>
        <v>0.44592342198045998</v>
      </c>
      <c r="I50">
        <v>6.7190367067787999</v>
      </c>
      <c r="J50">
        <v>9.3790463361514993E-3</v>
      </c>
      <c r="K50" s="2">
        <f t="shared" si="3"/>
        <v>1.2294262441434178E-2</v>
      </c>
      <c r="M50">
        <v>3.9623133994586901</v>
      </c>
      <c r="N50">
        <v>0.33659936304058502</v>
      </c>
      <c r="O50">
        <f t="shared" si="1"/>
        <v>0.87103487705204674</v>
      </c>
      <c r="Q50">
        <v>201.2</v>
      </c>
      <c r="R50">
        <f>'nm to eV'!$G$14/Q50</f>
        <v>6.1622137386664511</v>
      </c>
      <c r="S50">
        <v>18632.444994284499</v>
      </c>
      <c r="T50" s="2">
        <f t="shared" si="0"/>
        <v>0.90404745895560024</v>
      </c>
    </row>
    <row r="51" spans="6:20">
      <c r="F51" s="1">
        <v>4.0978871411225697</v>
      </c>
      <c r="G51">
        <v>0.35121181088922998</v>
      </c>
      <c r="H51">
        <f t="shared" si="2"/>
        <v>0.46037624944449329</v>
      </c>
      <c r="I51" s="46">
        <f>I50+0.0002</f>
        <v>6.7192367067788004</v>
      </c>
      <c r="K51" s="2">
        <f t="shared" si="3"/>
        <v>0</v>
      </c>
      <c r="M51">
        <v>4.0160535886341302</v>
      </c>
      <c r="N51">
        <v>0.34307017218060298</v>
      </c>
      <c r="O51">
        <f t="shared" si="1"/>
        <v>0.88777971100772846</v>
      </c>
      <c r="Q51">
        <v>201.9</v>
      </c>
      <c r="R51">
        <f>'nm to eV'!$G$14/Q51</f>
        <v>6.1408489560162947</v>
      </c>
      <c r="S51">
        <v>18198.8942631598</v>
      </c>
      <c r="T51" s="2">
        <f t="shared" si="0"/>
        <v>0.8830115489114887</v>
      </c>
    </row>
    <row r="52" spans="6:20">
      <c r="F52" s="1">
        <v>4.1117544984660999</v>
      </c>
      <c r="G52">
        <v>0.36207543949479398</v>
      </c>
      <c r="H52">
        <f t="shared" si="2"/>
        <v>0.47461653532817294</v>
      </c>
      <c r="I52" s="46">
        <f>I53-0.0002</f>
        <v>6.9015706410013999</v>
      </c>
      <c r="K52" s="2">
        <f t="shared" si="3"/>
        <v>0</v>
      </c>
      <c r="M52">
        <v>4.0697937778095801</v>
      </c>
      <c r="N52">
        <v>0.33945922958014602</v>
      </c>
      <c r="O52">
        <f t="shared" si="1"/>
        <v>0.87843549563067258</v>
      </c>
      <c r="Q52">
        <v>202.6</v>
      </c>
      <c r="R52">
        <f>'nm to eV'!$G$14/Q52</f>
        <v>6.1196318075996539</v>
      </c>
      <c r="S52">
        <v>17748.425524663198</v>
      </c>
      <c r="T52" s="2">
        <f t="shared" si="0"/>
        <v>0.8611547760348367</v>
      </c>
    </row>
    <row r="53" spans="6:20">
      <c r="F53" s="1">
        <v>4.1256218558096203</v>
      </c>
      <c r="G53">
        <v>0.37293906810035798</v>
      </c>
      <c r="H53">
        <f t="shared" si="2"/>
        <v>0.48885682121185259</v>
      </c>
      <c r="I53">
        <v>6.9017706410014004</v>
      </c>
      <c r="J53">
        <v>7.0553885874991996E-3</v>
      </c>
      <c r="K53" s="2">
        <f t="shared" si="3"/>
        <v>9.2483602076548713E-3</v>
      </c>
      <c r="M53">
        <v>4.10456684139369</v>
      </c>
      <c r="N53">
        <v>0.33100673514099799</v>
      </c>
      <c r="O53">
        <f t="shared" si="1"/>
        <v>0.85656255627606459</v>
      </c>
      <c r="Q53">
        <v>203.3</v>
      </c>
      <c r="R53">
        <f>'nm to eV'!$G$14/Q53</f>
        <v>6.0985607684195271</v>
      </c>
      <c r="S53">
        <v>17287.036452243599</v>
      </c>
      <c r="T53" s="2">
        <f t="shared" si="0"/>
        <v>0.83876814783661735</v>
      </c>
    </row>
    <row r="54" spans="6:20">
      <c r="F54" s="1">
        <v>4.1417948659161903</v>
      </c>
      <c r="G54">
        <v>0.38509984639016898</v>
      </c>
      <c r="H54">
        <f t="shared" si="2"/>
        <v>0.50479743973836033</v>
      </c>
      <c r="I54" s="46">
        <f>I53+0.0002</f>
        <v>6.9019706410014008</v>
      </c>
      <c r="K54" s="2">
        <f t="shared" si="3"/>
        <v>0</v>
      </c>
      <c r="M54">
        <v>4.1330175297806901</v>
      </c>
      <c r="N54">
        <v>0.32042522894462</v>
      </c>
      <c r="O54">
        <f t="shared" si="1"/>
        <v>0.82918026753514296</v>
      </c>
      <c r="Q54">
        <v>204</v>
      </c>
      <c r="R54">
        <f>'nm to eV'!$G$14/Q54</f>
        <v>6.077634334410245</v>
      </c>
      <c r="S54">
        <v>16819.992066586801</v>
      </c>
      <c r="T54" s="2">
        <f t="shared" si="0"/>
        <v>0.81610712346745773</v>
      </c>
    </row>
    <row r="55" spans="6:20">
      <c r="F55" s="1">
        <v>4.1602634085542096</v>
      </c>
      <c r="G55">
        <v>0.397625448028673</v>
      </c>
      <c r="H55">
        <f t="shared" si="2"/>
        <v>0.52121627682066163</v>
      </c>
      <c r="I55" s="46">
        <f>I56-0.0002</f>
        <v>7.0260097860965995</v>
      </c>
      <c r="K55" s="2">
        <f t="shared" si="3"/>
        <v>0</v>
      </c>
      <c r="M55">
        <v>4.1551458429705797</v>
      </c>
      <c r="N55">
        <v>0.31066990641522702</v>
      </c>
      <c r="O55">
        <f t="shared" si="1"/>
        <v>0.80393593527249296</v>
      </c>
      <c r="Q55">
        <v>204.7</v>
      </c>
      <c r="R55">
        <f>'nm to eV'!$G$14/Q55</f>
        <v>6.0568510220795799</v>
      </c>
      <c r="S55">
        <v>16351.794036986301</v>
      </c>
      <c r="T55" s="2">
        <f t="shared" si="0"/>
        <v>0.79339012421812727</v>
      </c>
    </row>
    <row r="56" spans="6:20">
      <c r="F56" s="1">
        <v>4.1787293111318098</v>
      </c>
      <c r="G56">
        <v>0.40990783410138198</v>
      </c>
      <c r="H56">
        <f t="shared" si="2"/>
        <v>0.53731630153243437</v>
      </c>
      <c r="I56">
        <v>7.0262097860966</v>
      </c>
      <c r="J56" s="2">
        <v>4.3378479163363003E-5</v>
      </c>
      <c r="K56" s="2">
        <f t="shared" si="3"/>
        <v>5.6861474827034526E-5</v>
      </c>
      <c r="M56">
        <v>4.1709517809633496</v>
      </c>
      <c r="N56">
        <v>0.30259872751468703</v>
      </c>
      <c r="O56">
        <f t="shared" si="1"/>
        <v>0.78304974506170155</v>
      </c>
      <c r="Q56">
        <v>205.4</v>
      </c>
      <c r="R56">
        <f>'nm to eV'!$G$14/Q56</f>
        <v>6.036209368158179</v>
      </c>
      <c r="S56">
        <v>15886.1780216515</v>
      </c>
      <c r="T56" s="2">
        <f t="shared" si="0"/>
        <v>0.77079840447111703</v>
      </c>
    </row>
    <row r="57" spans="6:20">
      <c r="F57" s="1">
        <v>4.1994844100958604</v>
      </c>
      <c r="G57">
        <v>0.42197132616487398</v>
      </c>
      <c r="H57">
        <f t="shared" si="2"/>
        <v>0.55312939511072934</v>
      </c>
      <c r="I57" s="46">
        <f>I56+0.0002</f>
        <v>7.0264097860966004</v>
      </c>
      <c r="K57" s="2">
        <f t="shared" si="3"/>
        <v>0</v>
      </c>
      <c r="M57">
        <v>4.1804353437590196</v>
      </c>
      <c r="N57">
        <v>0.29592570558904402</v>
      </c>
      <c r="O57">
        <f t="shared" si="1"/>
        <v>0.76578163504490615</v>
      </c>
      <c r="Q57">
        <v>206.1</v>
      </c>
      <c r="R57">
        <f>'nm to eV'!$G$14/Q57</f>
        <v>6.0157079292561377</v>
      </c>
      <c r="S57">
        <v>15426.135185777001</v>
      </c>
      <c r="T57" s="2">
        <f t="shared" si="0"/>
        <v>0.74847709575877974</v>
      </c>
    </row>
    <row r="58" spans="6:20">
      <c r="F58" s="1">
        <v>4.2225236893315801</v>
      </c>
      <c r="G58">
        <v>0.43335381464413703</v>
      </c>
      <c r="H58">
        <f t="shared" si="2"/>
        <v>0.56804981405154065</v>
      </c>
      <c r="I58" s="46">
        <f>I59-0.0002</f>
        <v>7.0414810336602995</v>
      </c>
      <c r="K58" s="2">
        <f t="shared" si="3"/>
        <v>0</v>
      </c>
      <c r="M58">
        <v>4.2057248445474604</v>
      </c>
      <c r="N58">
        <v>0.28207124101961201</v>
      </c>
      <c r="O58">
        <f t="shared" si="1"/>
        <v>0.72992974948622158</v>
      </c>
      <c r="Q58">
        <v>206.8</v>
      </c>
      <c r="R58">
        <f>'nm to eV'!$G$14/Q58</f>
        <v>5.9953452815265464</v>
      </c>
      <c r="S58">
        <v>14973.9536190649</v>
      </c>
      <c r="T58" s="2">
        <f t="shared" si="0"/>
        <v>0.72653721634424051</v>
      </c>
    </row>
    <row r="59" spans="6:20">
      <c r="F59" s="1">
        <v>4.2524457380740399</v>
      </c>
      <c r="G59">
        <v>0.44547811059907799</v>
      </c>
      <c r="H59">
        <f t="shared" si="2"/>
        <v>0.58394261072246811</v>
      </c>
      <c r="I59">
        <v>7.0416810336603</v>
      </c>
      <c r="J59">
        <v>3.2419513402301002E-2</v>
      </c>
      <c r="K59" s="2">
        <f t="shared" si="3"/>
        <v>4.2496218880503783E-2</v>
      </c>
      <c r="M59">
        <v>4.2246919701388004</v>
      </c>
      <c r="N59">
        <v>0.27190282665672699</v>
      </c>
      <c r="O59">
        <f t="shared" si="1"/>
        <v>0.70361643898443704</v>
      </c>
      <c r="Q59">
        <v>207.5</v>
      </c>
      <c r="R59">
        <f>'nm to eV'!$G$14/Q59</f>
        <v>5.9751200203358552</v>
      </c>
      <c r="S59">
        <v>14531.2752210367</v>
      </c>
      <c r="T59" s="2">
        <f t="shared" si="0"/>
        <v>0.70505843130047985</v>
      </c>
    </row>
    <row r="60" spans="6:20">
      <c r="F60" s="1">
        <v>4.2960953569611098</v>
      </c>
      <c r="G60">
        <v>0.45558813945910698</v>
      </c>
      <c r="H60">
        <f t="shared" si="2"/>
        <v>0.59719506130655076</v>
      </c>
      <c r="I60" s="46">
        <f>I59+0.0002</f>
        <v>7.0418810336603004</v>
      </c>
      <c r="K60" s="2">
        <f t="shared" si="3"/>
        <v>0</v>
      </c>
      <c r="M60">
        <v>4.2404979081315801</v>
      </c>
      <c r="N60">
        <v>0.26179796488361001</v>
      </c>
      <c r="O60">
        <f t="shared" si="1"/>
        <v>0.67746758667328866</v>
      </c>
      <c r="Q60">
        <v>208.2</v>
      </c>
      <c r="R60">
        <f>'nm to eV'!$G$14/Q60</f>
        <v>5.9550307599408745</v>
      </c>
      <c r="S60">
        <v>14099.1636977088</v>
      </c>
      <c r="T60" s="2">
        <f t="shared" si="0"/>
        <v>0.68409235171350924</v>
      </c>
    </row>
    <row r="61" spans="6:20">
      <c r="F61" s="1">
        <v>4.3465166708130702</v>
      </c>
      <c r="G61">
        <v>0.45620723362658799</v>
      </c>
      <c r="H61">
        <f t="shared" si="2"/>
        <v>0.59800658370426363</v>
      </c>
      <c r="I61" s="46">
        <f>I62-0.0002</f>
        <v>7.2447131296262999</v>
      </c>
      <c r="K61" s="2">
        <f t="shared" si="3"/>
        <v>0</v>
      </c>
      <c r="M61">
        <v>4.2531426585257996</v>
      </c>
      <c r="N61">
        <v>0.253790338572838</v>
      </c>
      <c r="O61">
        <f t="shared" si="1"/>
        <v>0.65674585465313318</v>
      </c>
      <c r="Q61">
        <v>208.9</v>
      </c>
      <c r="R61">
        <f>'nm to eV'!$G$14/Q61</f>
        <v>5.9350761331722826</v>
      </c>
      <c r="S61">
        <v>13678.179574633499</v>
      </c>
      <c r="T61" s="2">
        <f t="shared" si="0"/>
        <v>0.66366617432006336</v>
      </c>
    </row>
    <row r="62" spans="6:20">
      <c r="F62" s="1">
        <v>4.3899585649465198</v>
      </c>
      <c r="G62">
        <v>0.44718061955965099</v>
      </c>
      <c r="H62">
        <f t="shared" si="2"/>
        <v>0.58617429731617843</v>
      </c>
      <c r="I62">
        <v>7.2449131296263003</v>
      </c>
      <c r="J62">
        <v>5.1311990888205997E-2</v>
      </c>
      <c r="K62" s="2">
        <f t="shared" si="3"/>
        <v>6.7260898364527894E-2</v>
      </c>
      <c r="M62">
        <v>4.2657874089200201</v>
      </c>
      <c r="N62">
        <v>0.24521073895415299</v>
      </c>
      <c r="O62">
        <f t="shared" si="1"/>
        <v>0.63454399891725044</v>
      </c>
      <c r="Q62">
        <v>209.6</v>
      </c>
      <c r="R62">
        <f>'nm to eV'!$G$14/Q62</f>
        <v>5.9152547911244753</v>
      </c>
      <c r="S62">
        <v>13268.4585333005</v>
      </c>
      <c r="T62" s="2">
        <f t="shared" si="0"/>
        <v>0.64378648239496372</v>
      </c>
    </row>
    <row r="63" spans="6:20">
      <c r="F63" s="1">
        <v>4.4196200397259604</v>
      </c>
      <c r="G63">
        <v>0.43529953917050601</v>
      </c>
      <c r="H63">
        <f t="shared" si="2"/>
        <v>0.57060031301578085</v>
      </c>
      <c r="I63" s="46">
        <f>I62+0.0002</f>
        <v>7.2451131296263007</v>
      </c>
      <c r="K63" s="2">
        <f t="shared" si="3"/>
        <v>0</v>
      </c>
      <c r="M63">
        <v>4.2784321593142396</v>
      </c>
      <c r="N63">
        <v>0.23644048156616501</v>
      </c>
      <c r="O63">
        <f t="shared" si="1"/>
        <v>0.61184876860946225</v>
      </c>
      <c r="Q63">
        <v>210.3</v>
      </c>
      <c r="R63">
        <f>'nm to eV'!$G$14/Q63</f>
        <v>5.8955654028515925</v>
      </c>
      <c r="S63">
        <v>12869.789874964599</v>
      </c>
      <c r="T63" s="2">
        <f t="shared" si="0"/>
        <v>0.6244430528212086</v>
      </c>
    </row>
    <row r="64" spans="6:20">
      <c r="F64" s="1">
        <v>4.4424185454517602</v>
      </c>
      <c r="G64">
        <v>0.42450076804915499</v>
      </c>
      <c r="H64">
        <f t="shared" si="2"/>
        <v>0.55644504376424342</v>
      </c>
      <c r="I64" s="46">
        <f>I65-0.0002</f>
        <v>7.2604444144545992</v>
      </c>
      <c r="K64" s="2">
        <f t="shared" si="3"/>
        <v>0</v>
      </c>
      <c r="M64">
        <v>4.29107690970846</v>
      </c>
      <c r="N64">
        <v>0.22805153971678399</v>
      </c>
      <c r="O64">
        <f t="shared" si="1"/>
        <v>0.59014028744548763</v>
      </c>
      <c r="Q64">
        <v>211</v>
      </c>
      <c r="R64">
        <f>'nm to eV'!$G$14/Q64</f>
        <v>5.8760066550696202</v>
      </c>
      <c r="S64">
        <v>12481.692465615</v>
      </c>
      <c r="T64" s="2">
        <f t="shared" si="0"/>
        <v>0.60561254094488848</v>
      </c>
    </row>
    <row r="65" spans="6:20">
      <c r="F65" s="1">
        <v>4.4629067343077899</v>
      </c>
      <c r="G65">
        <v>0.41197516641065002</v>
      </c>
      <c r="H65">
        <f t="shared" si="2"/>
        <v>0.5400262066819409</v>
      </c>
      <c r="I65">
        <v>7.2606444144545996</v>
      </c>
      <c r="J65" s="2"/>
      <c r="K65" s="2">
        <f t="shared" si="3"/>
        <v>0</v>
      </c>
      <c r="M65">
        <v>4.3037216601026902</v>
      </c>
      <c r="N65">
        <v>0.21909062455949199</v>
      </c>
      <c r="O65">
        <f t="shared" si="1"/>
        <v>0.56695168256579109</v>
      </c>
      <c r="Q65">
        <v>211.7</v>
      </c>
      <c r="R65">
        <f>'nm to eV'!$G$14/Q65</f>
        <v>5.8565772518643833</v>
      </c>
      <c r="S65">
        <v>12103.4860805555</v>
      </c>
      <c r="T65" s="2">
        <f t="shared" si="0"/>
        <v>0.58726194221891836</v>
      </c>
    </row>
    <row r="66" spans="6:20">
      <c r="F66" s="1">
        <v>4.4811086308438197</v>
      </c>
      <c r="G66">
        <v>0.39993599590373702</v>
      </c>
      <c r="H66">
        <f t="shared" si="2"/>
        <v>0.52424499434069805</v>
      </c>
      <c r="I66" s="46">
        <f>I65+0.0002</f>
        <v>7.2608444144546</v>
      </c>
      <c r="K66" s="2">
        <f t="shared" si="3"/>
        <v>0</v>
      </c>
      <c r="M66">
        <v>4.3163664104969097</v>
      </c>
      <c r="N66">
        <v>0.21051102494080701</v>
      </c>
      <c r="O66">
        <f t="shared" si="1"/>
        <v>0.54474982682990847</v>
      </c>
      <c r="Q66">
        <v>212.4</v>
      </c>
      <c r="R66">
        <f>'nm to eV'!$G$14/Q66</f>
        <v>5.8372759144053195</v>
      </c>
      <c r="S66">
        <v>11734.356615856401</v>
      </c>
      <c r="T66" s="2">
        <f t="shared" si="0"/>
        <v>0.56935175626698198</v>
      </c>
    </row>
    <row r="67" spans="6:20">
      <c r="F67" s="1">
        <v>4.4993026071986097</v>
      </c>
      <c r="G67">
        <v>0.38716717869943601</v>
      </c>
      <c r="H67">
        <f t="shared" si="2"/>
        <v>0.50750734488786553</v>
      </c>
      <c r="I67" s="46">
        <f>I68-0.0002</f>
        <v>7.3112752051697996</v>
      </c>
      <c r="K67" s="2">
        <f t="shared" si="3"/>
        <v>0</v>
      </c>
      <c r="M67">
        <v>4.3290111608911301</v>
      </c>
      <c r="N67">
        <v>0.20135945201420999</v>
      </c>
      <c r="O67">
        <f t="shared" si="1"/>
        <v>0.52106784737830103</v>
      </c>
      <c r="Q67">
        <v>213.1</v>
      </c>
      <c r="R67">
        <f>'nm to eV'!$G$14/Q67</f>
        <v>5.8181013806648991</v>
      </c>
      <c r="S67">
        <v>11373.4141427389</v>
      </c>
      <c r="T67" s="2">
        <f t="shared" si="0"/>
        <v>0.55183880368608762</v>
      </c>
    </row>
    <row r="68" spans="6:20">
      <c r="F68" s="1">
        <v>4.51520853119312</v>
      </c>
      <c r="G68">
        <v>0.374722648916197</v>
      </c>
      <c r="H68">
        <f t="shared" si="2"/>
        <v>0.49119477859574046</v>
      </c>
      <c r="I68">
        <v>7.3114752051698</v>
      </c>
      <c r="J68">
        <v>2.7124936227175E-2</v>
      </c>
      <c r="K68" s="2">
        <f t="shared" si="3"/>
        <v>3.5555969416491022E-2</v>
      </c>
      <c r="M68">
        <v>4.3416559112853497</v>
      </c>
      <c r="N68">
        <v>0.19297051016482999</v>
      </c>
      <c r="O68">
        <f t="shared" si="1"/>
        <v>0.49935936621432919</v>
      </c>
      <c r="Q68">
        <v>213.8</v>
      </c>
      <c r="R68">
        <f>'nm to eV'!$G$14/Q68</f>
        <v>5.799052405143545</v>
      </c>
      <c r="S68">
        <v>11019.743232847301</v>
      </c>
      <c r="T68" s="2">
        <f t="shared" si="0"/>
        <v>0.53467866783209239</v>
      </c>
    </row>
    <row r="69" spans="6:20">
      <c r="F69" s="1">
        <v>4.52883476301868</v>
      </c>
      <c r="G69">
        <v>0.36337258917903997</v>
      </c>
      <c r="H69">
        <f t="shared" si="2"/>
        <v>0.47631686797099976</v>
      </c>
      <c r="I69" s="46">
        <f>I68+0.0002</f>
        <v>7.3116752051698004</v>
      </c>
      <c r="K69" s="2">
        <f t="shared" si="3"/>
        <v>0</v>
      </c>
      <c r="M69">
        <v>4.3543006616795701</v>
      </c>
      <c r="N69">
        <v>0.18439091054614601</v>
      </c>
      <c r="O69">
        <f t="shared" si="1"/>
        <v>0.47715751047844912</v>
      </c>
      <c r="Q69">
        <v>214.5</v>
      </c>
      <c r="R69">
        <f>'nm to eV'!$G$14/Q69</f>
        <v>5.7801277585999529</v>
      </c>
      <c r="S69">
        <v>10672.4453671256</v>
      </c>
      <c r="T69" s="2">
        <f t="shared" ref="T69:T132" si="4">S69/LARGE(S$5:S$334,1)</f>
        <v>0.51782775250118873</v>
      </c>
    </row>
    <row r="70" spans="6:20">
      <c r="F70" s="1">
        <v>4.5424609948442303</v>
      </c>
      <c r="G70">
        <v>0.352022529441884</v>
      </c>
      <c r="H70">
        <f t="shared" si="2"/>
        <v>0.46143895734626039</v>
      </c>
      <c r="I70" s="46"/>
      <c r="K70" s="2"/>
      <c r="M70">
        <v>4.3669454120737896</v>
      </c>
      <c r="N70">
        <v>0.17600196869676499</v>
      </c>
      <c r="O70">
        <f t="shared" ref="O70:O133" si="5">N70/LARGE($N$5:$N$1000,1)</f>
        <v>0.45544902931447456</v>
      </c>
      <c r="Q70">
        <v>215.2</v>
      </c>
      <c r="R70">
        <f>'nm to eV'!$G$14/Q70</f>
        <v>5.7613262277866637</v>
      </c>
      <c r="S70">
        <v>10330.673554327201</v>
      </c>
      <c r="T70" s="2">
        <f t="shared" si="4"/>
        <v>0.50124496162227727</v>
      </c>
    </row>
    <row r="71" spans="6:20">
      <c r="F71" s="1">
        <v>4.5560854666295203</v>
      </c>
      <c r="G71">
        <v>0.34051032599419701</v>
      </c>
      <c r="H71">
        <f t="shared" ref="H71:H134" si="6">G71/$I$3</f>
        <v>0.44634850514116736</v>
      </c>
      <c r="K71" s="2"/>
      <c r="M71">
        <v>4.3795901624680198</v>
      </c>
      <c r="N71">
        <v>0.16761302684738499</v>
      </c>
      <c r="O71">
        <f t="shared" si="5"/>
        <v>0.43374054815050267</v>
      </c>
      <c r="Q71">
        <v>215.9</v>
      </c>
      <c r="R71">
        <f>'nm to eV'!$G$14/Q71</f>
        <v>5.7426466151907825</v>
      </c>
      <c r="S71">
        <v>9993.6595276238004</v>
      </c>
      <c r="T71" s="2">
        <f t="shared" si="4"/>
        <v>0.48489301883822161</v>
      </c>
    </row>
    <row r="72" spans="6:20">
      <c r="F72" s="1">
        <v>4.5697011382134098</v>
      </c>
      <c r="G72">
        <v>0.32818740399385499</v>
      </c>
      <c r="H72">
        <f t="shared" si="6"/>
        <v>0.43019534503430584</v>
      </c>
      <c r="I72" s="46"/>
      <c r="K72" s="2"/>
      <c r="M72">
        <v>4.3922349128622402</v>
      </c>
      <c r="N72">
        <v>0.159224084998005</v>
      </c>
      <c r="O72">
        <f t="shared" si="5"/>
        <v>0.41203206698653078</v>
      </c>
      <c r="Q72">
        <v>216.6</v>
      </c>
      <c r="R72">
        <f>'nm to eV'!$G$14/Q72</f>
        <v>5.7240877387797324</v>
      </c>
      <c r="S72">
        <v>9660.7340637139005</v>
      </c>
      <c r="T72" s="2">
        <f t="shared" si="4"/>
        <v>0.46873945339033296</v>
      </c>
    </row>
    <row r="73" spans="6:20">
      <c r="F73" s="1">
        <v>4.58331680979731</v>
      </c>
      <c r="G73">
        <v>0.31586448199351402</v>
      </c>
      <c r="H73">
        <f t="shared" si="6"/>
        <v>0.41404218492744577</v>
      </c>
      <c r="I73" s="46"/>
      <c r="K73" s="2"/>
      <c r="M73">
        <v>4.40804085085502</v>
      </c>
      <c r="N73">
        <v>0.149500538763496</v>
      </c>
      <c r="O73">
        <f t="shared" si="5"/>
        <v>0.3868699638191988</v>
      </c>
      <c r="Q73">
        <v>217.3</v>
      </c>
      <c r="R73">
        <f>'nm to eV'!$G$14/Q73</f>
        <v>5.7056484317519089</v>
      </c>
      <c r="S73">
        <v>9331.3410852822999</v>
      </c>
      <c r="T73" s="2">
        <f t="shared" si="4"/>
        <v>0.45275728437063367</v>
      </c>
    </row>
    <row r="74" spans="6:20">
      <c r="F74" s="1">
        <v>4.5969272012603701</v>
      </c>
      <c r="G74">
        <v>0.30305512886157998</v>
      </c>
      <c r="H74">
        <f t="shared" si="6"/>
        <v>0.39725140007952453</v>
      </c>
      <c r="K74" s="2"/>
      <c r="M74">
        <v>4.4270079764463501</v>
      </c>
      <c r="N74">
        <v>0.13818817778478601</v>
      </c>
      <c r="O74">
        <f t="shared" si="5"/>
        <v>0.35759640588596242</v>
      </c>
      <c r="Q74">
        <v>218</v>
      </c>
      <c r="R74">
        <f>'nm to eV'!$G$14/Q74</f>
        <v>5.6873275422921559</v>
      </c>
      <c r="S74">
        <v>9005.0462732666001</v>
      </c>
      <c r="T74" s="2">
        <f t="shared" si="4"/>
        <v>0.43692543858959548</v>
      </c>
    </row>
    <row r="75" spans="6:20">
      <c r="F75" s="1">
        <v>4.6105428728442597</v>
      </c>
      <c r="G75">
        <v>0.29073220686123902</v>
      </c>
      <c r="H75">
        <f t="shared" si="6"/>
        <v>0.3810982399726644</v>
      </c>
      <c r="I75" s="46"/>
      <c r="K75" s="2"/>
      <c r="M75">
        <v>4.4459751020376803</v>
      </c>
      <c r="N75">
        <v>0.12713002716514801</v>
      </c>
      <c r="O75">
        <f t="shared" si="5"/>
        <v>0.32898068071527031</v>
      </c>
      <c r="Q75">
        <v>218.7</v>
      </c>
      <c r="R75">
        <f>'nm to eV'!$G$14/Q75</f>
        <v>5.6691239333319157</v>
      </c>
      <c r="S75">
        <v>8681.5409394680992</v>
      </c>
      <c r="T75" s="2">
        <f t="shared" si="4"/>
        <v>0.42122893847547566</v>
      </c>
    </row>
    <row r="76" spans="6:20">
      <c r="F76" s="1">
        <v>4.6241532643073304</v>
      </c>
      <c r="G76">
        <v>0.27792285372930498</v>
      </c>
      <c r="H76">
        <f t="shared" si="6"/>
        <v>0.36430745512474316</v>
      </c>
      <c r="I76" s="46"/>
      <c r="K76" s="2"/>
      <c r="M76">
        <v>4.4649422276290203</v>
      </c>
      <c r="N76">
        <v>0.117088717981799</v>
      </c>
      <c r="O76">
        <f t="shared" si="5"/>
        <v>0.30299628659475791</v>
      </c>
      <c r="Q76">
        <v>219.4</v>
      </c>
      <c r="R76">
        <f>'nm to eV'!$G$14/Q76</f>
        <v>5.6510364823139918</v>
      </c>
      <c r="S76">
        <v>8360.6419018685992</v>
      </c>
      <c r="T76" s="2">
        <f t="shared" si="4"/>
        <v>0.40565889602467997</v>
      </c>
    </row>
    <row r="77" spans="6:20">
      <c r="F77" s="1">
        <v>4.6377654158106703</v>
      </c>
      <c r="G77">
        <v>0.26527564430790201</v>
      </c>
      <c r="H77">
        <f t="shared" si="6"/>
        <v>0.3477292118571757</v>
      </c>
      <c r="K77" s="2"/>
      <c r="M77">
        <v>4.4839093532203496</v>
      </c>
      <c r="N77">
        <v>0.107301619157522</v>
      </c>
      <c r="O77">
        <f t="shared" si="5"/>
        <v>0.27766972523678984</v>
      </c>
      <c r="Q77">
        <v>220.1</v>
      </c>
      <c r="R77">
        <f>'nm to eV'!$G$14/Q77</f>
        <v>5.6330640809617902</v>
      </c>
      <c r="S77">
        <v>8042.2880732022004</v>
      </c>
      <c r="T77" s="2">
        <f t="shared" si="4"/>
        <v>0.39021234727904142</v>
      </c>
    </row>
    <row r="78" spans="6:20">
      <c r="F78" s="1">
        <v>4.6513740472334497</v>
      </c>
      <c r="G78">
        <v>0.252304147465437</v>
      </c>
      <c r="H78">
        <f t="shared" si="6"/>
        <v>0.3307258854289008</v>
      </c>
      <c r="I78" s="46"/>
      <c r="K78" s="2"/>
      <c r="M78">
        <v>4.5028764788116797</v>
      </c>
      <c r="N78">
        <v>9.8404256589997394E-2</v>
      </c>
      <c r="O78">
        <f t="shared" si="5"/>
        <v>0.25464557854772779</v>
      </c>
      <c r="Q78">
        <v>220.8</v>
      </c>
      <c r="R78">
        <f>'nm to eV'!$G$14/Q78</f>
        <v>5.6152056350529431</v>
      </c>
      <c r="S78">
        <v>7726.5344254989004</v>
      </c>
      <c r="T78" s="2">
        <f t="shared" si="4"/>
        <v>0.37489195948507803</v>
      </c>
    </row>
    <row r="79" spans="6:20">
      <c r="F79" s="1">
        <v>4.6649897188173499</v>
      </c>
      <c r="G79">
        <v>0.23998122546509601</v>
      </c>
      <c r="H79">
        <f t="shared" si="6"/>
        <v>0.31457272532204061</v>
      </c>
      <c r="I79" s="46"/>
      <c r="K79" s="2"/>
      <c r="M79">
        <v>4.5250047920015701</v>
      </c>
      <c r="N79">
        <v>8.9252683663400598E-2</v>
      </c>
      <c r="O79">
        <f t="shared" si="5"/>
        <v>0.23096359909612099</v>
      </c>
      <c r="Q79">
        <v>221.5</v>
      </c>
      <c r="R79">
        <f>'nm to eV'!$G$14/Q79</f>
        <v>5.5974600641972456</v>
      </c>
      <c r="S79">
        <v>7413.5439358228004</v>
      </c>
      <c r="T79" s="2">
        <f t="shared" si="4"/>
        <v>0.35970564030067986</v>
      </c>
    </row>
    <row r="80" spans="6:20">
      <c r="F80" s="1">
        <v>4.6786036303609704</v>
      </c>
      <c r="G80">
        <v>0.22749615975422399</v>
      </c>
      <c r="H80">
        <f t="shared" si="6"/>
        <v>0.29820702363482676</v>
      </c>
      <c r="J80" s="2"/>
      <c r="K80" s="2"/>
      <c r="M80">
        <v>4.5502942927900101</v>
      </c>
      <c r="N80">
        <v>7.9624466313543696E-2</v>
      </c>
      <c r="O80">
        <f t="shared" si="5"/>
        <v>0.20604818321474333</v>
      </c>
      <c r="Q80">
        <v>222.2</v>
      </c>
      <c r="R80">
        <f>'nm to eV'!$G$14/Q80</f>
        <v>5.579826301618767</v>
      </c>
      <c r="S80">
        <v>7103.5780563026001</v>
      </c>
      <c r="T80" s="2">
        <f t="shared" si="4"/>
        <v>0.34466607540036032</v>
      </c>
    </row>
    <row r="81" spans="6:20">
      <c r="F81" s="1">
        <v>4.6922193019448599</v>
      </c>
      <c r="G81">
        <v>0.215173237753882</v>
      </c>
      <c r="H81">
        <f t="shared" si="6"/>
        <v>0.28205386352796535</v>
      </c>
      <c r="I81" s="46"/>
      <c r="K81" s="2"/>
      <c r="M81">
        <v>4.5787449811770102</v>
      </c>
      <c r="N81">
        <v>7.0491959163877294E-2</v>
      </c>
      <c r="O81">
        <f t="shared" si="5"/>
        <v>0.18241554122032733</v>
      </c>
      <c r="Q81">
        <v>222.9</v>
      </c>
      <c r="R81">
        <f>'nm to eV'!$G$14/Q81</f>
        <v>5.5623032939420813</v>
      </c>
      <c r="S81">
        <v>6796.9861885540004</v>
      </c>
      <c r="T81" s="2">
        <f t="shared" si="4"/>
        <v>0.32979021777353812</v>
      </c>
    </row>
    <row r="82" spans="6:20">
      <c r="F82" s="1">
        <v>4.7058384936093098</v>
      </c>
      <c r="G82">
        <v>0.20317460317460301</v>
      </c>
      <c r="H82">
        <f t="shared" si="6"/>
        <v>0.26632578658181255</v>
      </c>
      <c r="I82" s="46"/>
      <c r="K82" s="2"/>
      <c r="M82">
        <v>4.6135180447611202</v>
      </c>
      <c r="N82">
        <v>6.1289544165466101E-2</v>
      </c>
      <c r="O82">
        <f t="shared" si="5"/>
        <v>0.15860199521621166</v>
      </c>
      <c r="Q82">
        <v>223.6</v>
      </c>
      <c r="R82">
        <f>'nm to eV'!$G$14/Q82</f>
        <v>5.5448900009825133</v>
      </c>
      <c r="S82">
        <v>6494.1945812852</v>
      </c>
      <c r="T82" s="2">
        <f t="shared" si="4"/>
        <v>0.31509874903562368</v>
      </c>
    </row>
    <row r="83" spans="6:20">
      <c r="F83" s="1">
        <v>4.7194612053543104</v>
      </c>
      <c r="G83">
        <v>0.19150025601638501</v>
      </c>
      <c r="H83">
        <f t="shared" si="6"/>
        <v>0.2510227927963658</v>
      </c>
      <c r="J83" s="2"/>
      <c r="K83" s="2"/>
      <c r="M83">
        <v>4.6609358587394603</v>
      </c>
      <c r="N83">
        <v>5.2265076418405401E-2</v>
      </c>
      <c r="O83">
        <f t="shared" si="5"/>
        <v>0.13524893214587722</v>
      </c>
      <c r="Q83">
        <v>224.3</v>
      </c>
      <c r="R83">
        <f>'nm to eV'!$G$14/Q83</f>
        <v>5.5275853955403029</v>
      </c>
      <c r="S83">
        <v>6195.6950118409004</v>
      </c>
      <c r="T83" s="2">
        <f t="shared" si="4"/>
        <v>0.30061553025578885</v>
      </c>
    </row>
    <row r="84" spans="6:20">
      <c r="F84" s="1">
        <v>4.7330891972201501</v>
      </c>
      <c r="G84">
        <v>0.18031233998975901</v>
      </c>
      <c r="H84">
        <f t="shared" si="6"/>
        <v>0.23635742375197882</v>
      </c>
      <c r="I84" s="46"/>
      <c r="K84" s="2"/>
      <c r="M84">
        <v>4.7241596107105703</v>
      </c>
      <c r="N84">
        <v>4.5748047213101703E-2</v>
      </c>
      <c r="O84">
        <f t="shared" si="5"/>
        <v>0.11838449223336954</v>
      </c>
      <c r="Q84">
        <v>225</v>
      </c>
      <c r="R84">
        <f>'nm to eV'!$G$14/Q84</f>
        <v>5.5103884631986215</v>
      </c>
      <c r="S84">
        <v>5902.0335584540999</v>
      </c>
      <c r="T84" s="2">
        <f t="shared" si="4"/>
        <v>0.28636705718588407</v>
      </c>
    </row>
    <row r="85" spans="6:20">
      <c r="F85" s="1">
        <v>4.7467136690054303</v>
      </c>
      <c r="G85">
        <v>0.16880013654207199</v>
      </c>
      <c r="H85">
        <f t="shared" si="6"/>
        <v>0.22126697154688571</v>
      </c>
      <c r="I85" s="46"/>
      <c r="K85" s="2"/>
      <c r="M85">
        <v>4.7937057378787902</v>
      </c>
      <c r="N85">
        <v>4.3737474373167502E-2</v>
      </c>
      <c r="O85">
        <f t="shared" si="5"/>
        <v>0.11318163311142547</v>
      </c>
      <c r="Q85">
        <v>225.7</v>
      </c>
      <c r="R85">
        <f>'nm to eV'!$G$14/Q85</f>
        <v>5.4932982021253434</v>
      </c>
      <c r="S85">
        <v>5613.7997202277002</v>
      </c>
      <c r="T85" s="2">
        <f t="shared" si="4"/>
        <v>0.27238193236122854</v>
      </c>
    </row>
    <row r="86" spans="6:20">
      <c r="F86" s="1">
        <v>4.7603469409921004</v>
      </c>
      <c r="G86">
        <v>0.15809865164703801</v>
      </c>
      <c r="H86">
        <f t="shared" si="6"/>
        <v>0.20723922724355848</v>
      </c>
      <c r="K86" s="2"/>
      <c r="M86">
        <v>4.86325186504701</v>
      </c>
      <c r="N86">
        <v>4.5748047213101703E-2</v>
      </c>
      <c r="O86">
        <f t="shared" si="5"/>
        <v>0.11838449223336954</v>
      </c>
      <c r="Q86">
        <v>226.4</v>
      </c>
      <c r="R86">
        <f>'nm to eV'!$G$14/Q86</f>
        <v>5.4763136228784886</v>
      </c>
      <c r="S86">
        <v>5331.6160961651003</v>
      </c>
      <c r="T86" s="2">
        <f t="shared" si="4"/>
        <v>0.25869036432649506</v>
      </c>
    </row>
    <row r="87" spans="6:20">
      <c r="F87" s="1">
        <v>4.7762607851678602</v>
      </c>
      <c r="G87">
        <v>0.14638376856118701</v>
      </c>
      <c r="H87">
        <f t="shared" si="6"/>
        <v>0.19188309806302301</v>
      </c>
      <c r="I87" s="46"/>
      <c r="K87" s="2"/>
      <c r="M87">
        <v>4.9327979922152299</v>
      </c>
      <c r="N87">
        <v>5.05318239701864E-2</v>
      </c>
      <c r="O87">
        <f t="shared" si="5"/>
        <v>0.13076370876489132</v>
      </c>
      <c r="Q87">
        <v>227.1</v>
      </c>
      <c r="R87">
        <f>'nm to eV'!$G$14/Q87</f>
        <v>5.4594337482152797</v>
      </c>
      <c r="S87">
        <v>5056.1287924775997</v>
      </c>
      <c r="T87" s="2">
        <f t="shared" si="4"/>
        <v>0.24532370219763266</v>
      </c>
    </row>
    <row r="88" spans="6:20">
      <c r="F88" s="1">
        <v>4.7944494814018102</v>
      </c>
      <c r="G88">
        <v>0.13312852022529401</v>
      </c>
      <c r="H88">
        <f t="shared" si="6"/>
        <v>0.1745078238691308</v>
      </c>
      <c r="I88" s="46"/>
      <c r="K88" s="2"/>
      <c r="M88">
        <v>4.9991829317848904</v>
      </c>
      <c r="N88">
        <v>5.7298441528033699E-2</v>
      </c>
      <c r="O88">
        <f t="shared" si="5"/>
        <v>0.14827402084426114</v>
      </c>
      <c r="Q88">
        <v>227.8</v>
      </c>
      <c r="R88">
        <f>'nm to eV'!$G$14/Q88</f>
        <v>5.4426576129046964</v>
      </c>
      <c r="S88">
        <v>4787.9986884325999</v>
      </c>
      <c r="T88" s="2">
        <f t="shared" si="4"/>
        <v>0.23231401188024597</v>
      </c>
    </row>
    <row r="89" spans="6:20">
      <c r="F89" s="1">
        <v>4.8126487378774296</v>
      </c>
      <c r="G89">
        <v>0.12084613415258499</v>
      </c>
      <c r="H89">
        <f t="shared" si="6"/>
        <v>0.15840779915735809</v>
      </c>
      <c r="K89" s="2"/>
      <c r="M89">
        <v>5.0560843085588898</v>
      </c>
      <c r="N89">
        <v>6.56587847120184E-2</v>
      </c>
      <c r="O89">
        <f t="shared" si="5"/>
        <v>0.16990849582244757</v>
      </c>
      <c r="Q89">
        <v>228.5</v>
      </c>
      <c r="R89">
        <f>'nm to eV'!$G$14/Q89</f>
        <v>5.4259842635435005</v>
      </c>
      <c r="S89">
        <v>4527.8936546849</v>
      </c>
      <c r="T89" s="2">
        <f t="shared" si="4"/>
        <v>0.21969369850251697</v>
      </c>
    </row>
    <row r="90" spans="6:20">
      <c r="F90" s="1">
        <v>4.8308585545947098</v>
      </c>
      <c r="G90">
        <v>0.109536610343061</v>
      </c>
      <c r="H90">
        <f t="shared" si="6"/>
        <v>0.14358302392770614</v>
      </c>
      <c r="I90" s="46"/>
      <c r="K90" s="2"/>
      <c r="M90">
        <v>5.1003409349386697</v>
      </c>
      <c r="N90">
        <v>7.3682299170232501E-2</v>
      </c>
      <c r="O90">
        <f t="shared" si="5"/>
        <v>0.19067134239026232</v>
      </c>
      <c r="Q90">
        <v>229.2</v>
      </c>
      <c r="R90">
        <f>'nm to eV'!$G$14/Q90</f>
        <v>5.4094127583756109</v>
      </c>
      <c r="S90">
        <v>4276.4817840000997</v>
      </c>
      <c r="T90" s="2">
        <f t="shared" si="4"/>
        <v>0.20749517796945818</v>
      </c>
    </row>
    <row r="91" spans="6:20">
      <c r="F91" s="1">
        <v>4.8490710113724003</v>
      </c>
      <c r="G91">
        <v>9.84703020993343E-2</v>
      </c>
      <c r="H91">
        <f t="shared" si="6"/>
        <v>0.12907706106858577</v>
      </c>
      <c r="I91" s="46"/>
      <c r="K91" s="2"/>
      <c r="M91">
        <v>5.1382751861213398</v>
      </c>
      <c r="N91">
        <v>8.2261898788917001E-2</v>
      </c>
      <c r="O91">
        <f t="shared" si="5"/>
        <v>0.21287319812614372</v>
      </c>
      <c r="Q91">
        <v>229.9</v>
      </c>
      <c r="R91">
        <f>'nm to eV'!$G$14/Q91</f>
        <v>5.3929421671147884</v>
      </c>
      <c r="S91">
        <v>4034.4256622949001</v>
      </c>
      <c r="T91" s="2">
        <f t="shared" si="4"/>
        <v>0.1957505989934108</v>
      </c>
    </row>
    <row r="92" spans="6:20">
      <c r="F92" s="1">
        <v>4.8695760966150896</v>
      </c>
      <c r="G92">
        <v>8.7501280081925203E-2</v>
      </c>
      <c r="H92">
        <f t="shared" si="6"/>
        <v>0.11469862315767632</v>
      </c>
      <c r="K92" s="2"/>
      <c r="M92">
        <v>5.1730482497054497</v>
      </c>
      <c r="N92">
        <v>9.1540576895049797E-2</v>
      </c>
      <c r="O92">
        <f t="shared" si="5"/>
        <v>0.23688409395902268</v>
      </c>
      <c r="Q92">
        <v>230.6</v>
      </c>
      <c r="R92">
        <f>'nm to eV'!$G$14/Q92</f>
        <v>5.3765715707705546</v>
      </c>
      <c r="S92">
        <v>3802.3776779290001</v>
      </c>
      <c r="T92" s="2">
        <f t="shared" si="4"/>
        <v>0.18449161550057819</v>
      </c>
    </row>
    <row r="93" spans="6:20">
      <c r="F93" s="1">
        <v>4.8923746023408903</v>
      </c>
      <c r="G93">
        <v>7.6702508960573498E-2</v>
      </c>
      <c r="H93">
        <f t="shared" si="6"/>
        <v>0.10054335390613801</v>
      </c>
      <c r="I93" s="46"/>
      <c r="K93" s="2"/>
      <c r="M93">
        <v>5.2014989380924499</v>
      </c>
      <c r="N93">
        <v>0.10040616316768999</v>
      </c>
      <c r="O93">
        <f t="shared" si="5"/>
        <v>0.25982601155276563</v>
      </c>
      <c r="Q93">
        <v>231.3</v>
      </c>
      <c r="R93">
        <f>'nm to eV'!$G$14/Q93</f>
        <v>5.3603000614772585</v>
      </c>
      <c r="S93">
        <v>3580.9763392507998</v>
      </c>
      <c r="T93" s="2">
        <f t="shared" si="4"/>
        <v>0.17374920795810089</v>
      </c>
    </row>
    <row r="94" spans="6:20">
      <c r="F94" s="1">
        <v>4.9174639764914101</v>
      </c>
      <c r="G94">
        <v>6.5838880355009399E-2</v>
      </c>
      <c r="H94">
        <f t="shared" si="6"/>
        <v>8.630306802245824E-2</v>
      </c>
      <c r="I94" s="46"/>
      <c r="K94" s="2"/>
      <c r="M94">
        <v>5.2267884388808898</v>
      </c>
      <c r="N94">
        <v>0.109271749440331</v>
      </c>
      <c r="O94">
        <f t="shared" si="5"/>
        <v>0.28276792914651067</v>
      </c>
      <c r="Q94">
        <v>232</v>
      </c>
      <c r="R94">
        <f>'nm to eV'!$G$14/Q94</f>
        <v>5.3441267423262495</v>
      </c>
      <c r="S94">
        <v>3370.8435447419001</v>
      </c>
      <c r="T94" s="2">
        <f t="shared" si="4"/>
        <v>0.16355355092128776</v>
      </c>
    </row>
    <row r="95" spans="6:20">
      <c r="F95" s="1">
        <v>4.9471400156041403</v>
      </c>
      <c r="G95">
        <v>5.5299539170506798E-2</v>
      </c>
      <c r="H95">
        <f t="shared" si="6"/>
        <v>7.2487865299485185E-2</v>
      </c>
      <c r="K95" s="2"/>
      <c r="M95">
        <v>5.2520779396693396</v>
      </c>
      <c r="N95">
        <v>0.11899529567484</v>
      </c>
      <c r="O95">
        <f t="shared" si="5"/>
        <v>0.30793003231384269</v>
      </c>
      <c r="Q95">
        <v>232.7</v>
      </c>
      <c r="R95">
        <f>'nm to eV'!$G$14/Q95</f>
        <v>5.3280507272010746</v>
      </c>
      <c r="S95">
        <v>3172.5827270104</v>
      </c>
      <c r="T95" s="2">
        <f t="shared" si="4"/>
        <v>0.15393392298004854</v>
      </c>
    </row>
    <row r="96" spans="6:20">
      <c r="F96" s="1">
        <v>4.9836919453995296</v>
      </c>
      <c r="G96">
        <v>4.4868293793025003E-2</v>
      </c>
      <c r="H96">
        <f t="shared" si="6"/>
        <v>5.8814356963414756E-2</v>
      </c>
      <c r="I96" s="46"/>
      <c r="K96" s="2"/>
      <c r="M96">
        <v>5.2742062528592202</v>
      </c>
      <c r="N96">
        <v>0.12827397378097299</v>
      </c>
      <c r="O96">
        <f t="shared" si="5"/>
        <v>0.33194092814672216</v>
      </c>
      <c r="Q96">
        <v>233.4</v>
      </c>
      <c r="R96">
        <f>'nm to eV'!$G$14/Q96</f>
        <v>5.3120711406156378</v>
      </c>
      <c r="S96">
        <v>2986.7777716961</v>
      </c>
      <c r="T96" s="2">
        <f t="shared" si="4"/>
        <v>0.14491865430410297</v>
      </c>
    </row>
    <row r="97" spans="6:20">
      <c r="F97" s="1">
        <v>5.0294249386296404</v>
      </c>
      <c r="G97">
        <v>3.5798072894847099E-2</v>
      </c>
      <c r="H97">
        <f t="shared" si="6"/>
        <v>4.6924909771522902E-2</v>
      </c>
      <c r="K97" s="2"/>
      <c r="M97">
        <v>5.2931733784505601</v>
      </c>
      <c r="N97">
        <v>0.13691712598942499</v>
      </c>
      <c r="O97">
        <f t="shared" si="5"/>
        <v>0.35430724207323833</v>
      </c>
      <c r="Q97">
        <v>234.1</v>
      </c>
      <c r="R97">
        <f>'nm to eV'!$G$14/Q97</f>
        <v>5.2961871175552755</v>
      </c>
      <c r="S97">
        <v>2813.9925954329001</v>
      </c>
      <c r="T97" s="2">
        <f t="shared" si="4"/>
        <v>0.13653510616568865</v>
      </c>
    </row>
    <row r="98" spans="6:20">
      <c r="F98" s="1">
        <v>5.0797795309547302</v>
      </c>
      <c r="G98">
        <v>3.0270446399478599E-2</v>
      </c>
      <c r="H98">
        <f t="shared" si="6"/>
        <v>3.9679174077655907E-2</v>
      </c>
      <c r="K98" s="2"/>
      <c r="M98">
        <v>5.3121405040418903</v>
      </c>
      <c r="N98">
        <v>0.14606869891602201</v>
      </c>
      <c r="O98">
        <f t="shared" si="5"/>
        <v>0.37798922152484571</v>
      </c>
      <c r="Q98">
        <v>234.8</v>
      </c>
      <c r="R98">
        <f>'nm to eV'!$G$14/Q98</f>
        <v>5.2803978033206551</v>
      </c>
      <c r="S98">
        <v>2654.7712536969002</v>
      </c>
      <c r="T98" s="2">
        <f t="shared" si="4"/>
        <v>0.12880967617235783</v>
      </c>
    </row>
    <row r="99" spans="6:20">
      <c r="F99" s="1">
        <v>5.1301845244332203</v>
      </c>
      <c r="G99">
        <v>2.9386026160219601E-2</v>
      </c>
      <c r="H99">
        <f t="shared" si="6"/>
        <v>3.8519856366637135E-2</v>
      </c>
      <c r="K99" s="2"/>
      <c r="M99">
        <v>5.3311076296332196</v>
      </c>
      <c r="N99">
        <v>0.15560158738122701</v>
      </c>
      <c r="O99">
        <f t="shared" si="5"/>
        <v>0.4026579501202695</v>
      </c>
      <c r="Q99">
        <v>235.5</v>
      </c>
      <c r="R99">
        <f>'nm to eV'!$G$14/Q99</f>
        <v>5.2647023533744797</v>
      </c>
      <c r="S99">
        <v>2509.6384399201002</v>
      </c>
      <c r="T99" s="2">
        <f t="shared" si="4"/>
        <v>0.12176782248400721</v>
      </c>
    </row>
    <row r="100" spans="6:20">
      <c r="F100" s="1">
        <v>5.1806322388893298</v>
      </c>
      <c r="G100">
        <v>3.2437275985662997E-2</v>
      </c>
      <c r="H100">
        <f t="shared" si="6"/>
        <v>4.25195024696517E-2</v>
      </c>
      <c r="K100" s="2"/>
      <c r="M100">
        <v>5.3500747552245498</v>
      </c>
      <c r="N100">
        <v>0.16577000174411199</v>
      </c>
      <c r="O100">
        <f t="shared" si="5"/>
        <v>0.42897126062205398</v>
      </c>
      <c r="Q100">
        <v>236.2</v>
      </c>
      <c r="R100">
        <f>'nm to eV'!$G$14/Q100</f>
        <v>5.2490999331908972</v>
      </c>
      <c r="S100">
        <v>2379.1002318720998</v>
      </c>
      <c r="T100" s="2">
        <f t="shared" si="4"/>
        <v>0.11543410002736705</v>
      </c>
    </row>
    <row r="101" spans="6:20">
      <c r="F101" s="1">
        <v>5.2311231543340702</v>
      </c>
      <c r="G101">
        <v>3.9468416887771599E-2</v>
      </c>
      <c r="H101">
        <f t="shared" si="6"/>
        <v>5.1736078272250345E-2</v>
      </c>
      <c r="K101" s="2"/>
      <c r="M101">
        <v>5.37694484981228</v>
      </c>
      <c r="N101">
        <v>0.176955257543286</v>
      </c>
      <c r="O101">
        <f t="shared" si="5"/>
        <v>0.45791590217401829</v>
      </c>
      <c r="Q101">
        <v>236.9</v>
      </c>
      <c r="R101">
        <f>'nm to eV'!$G$14/Q101</f>
        <v>5.2335897181075977</v>
      </c>
      <c r="S101">
        <v>2263.6449400861002</v>
      </c>
      <c r="T101" s="2">
        <f t="shared" si="4"/>
        <v>0.10983220166168675</v>
      </c>
    </row>
    <row r="102" spans="6:20">
      <c r="F102" s="1">
        <v>5.2770601522326697</v>
      </c>
      <c r="G102">
        <v>4.9192126073846397E-2</v>
      </c>
      <c r="H102">
        <f t="shared" si="6"/>
        <v>6.4482132439506026E-2</v>
      </c>
      <c r="K102" s="2"/>
      <c r="M102">
        <v>5.3880090064072199</v>
      </c>
      <c r="N102">
        <v>0.18712367190617099</v>
      </c>
      <c r="O102">
        <f t="shared" si="5"/>
        <v>0.48422921267580277</v>
      </c>
      <c r="Q102">
        <v>237.6</v>
      </c>
      <c r="R102">
        <f>'nm to eV'!$G$14/Q102</f>
        <v>5.2181708931805133</v>
      </c>
      <c r="S102">
        <v>2163.7439160111999</v>
      </c>
      <c r="T102" s="2">
        <f t="shared" si="4"/>
        <v>0.1049849973903375</v>
      </c>
    </row>
    <row r="103" spans="6:20">
      <c r="F103" s="1">
        <v>5.3161379598307796</v>
      </c>
      <c r="G103">
        <v>6.0346262160778298E-2</v>
      </c>
      <c r="H103">
        <f t="shared" si="6"/>
        <v>7.9103221987985819E-2</v>
      </c>
      <c r="K103" s="2"/>
      <c r="M103">
        <v>5.4069761319985501</v>
      </c>
      <c r="N103">
        <v>0.198054717346273</v>
      </c>
      <c r="O103">
        <f t="shared" si="5"/>
        <v>0.51251602146522279</v>
      </c>
      <c r="Q103">
        <v>238.3</v>
      </c>
      <c r="R103">
        <f>'nm to eV'!$G$14/Q103</f>
        <v>5.2028426530410821</v>
      </c>
      <c r="S103">
        <v>2079.8521844772999</v>
      </c>
      <c r="T103" s="2">
        <f t="shared" si="4"/>
        <v>0.10091456504805112</v>
      </c>
    </row>
    <row r="104" spans="6:20">
      <c r="F104" s="1">
        <v>5.3483403167562997</v>
      </c>
      <c r="G104">
        <v>7.1432838368322205E-2</v>
      </c>
      <c r="H104">
        <f t="shared" si="6"/>
        <v>9.3635752544651493E-2</v>
      </c>
      <c r="K104" s="2"/>
      <c r="M104">
        <v>5.42594325758989</v>
      </c>
      <c r="N104">
        <v>0.209367078324983</v>
      </c>
      <c r="O104">
        <f t="shared" si="5"/>
        <v>0.54178957939845918</v>
      </c>
      <c r="Q104">
        <v>239</v>
      </c>
      <c r="R104">
        <f>'nm to eV'!$G$14/Q104</f>
        <v>5.1876042017560247</v>
      </c>
      <c r="S104">
        <v>2012.4087757104001</v>
      </c>
      <c r="T104" s="2">
        <f t="shared" si="4"/>
        <v>9.7642206410324131E-2</v>
      </c>
    </row>
    <row r="105" spans="6:20">
      <c r="F105" s="1">
        <v>5.3759562287246396</v>
      </c>
      <c r="G105">
        <v>8.2215395118620804E-2</v>
      </c>
      <c r="H105">
        <f t="shared" si="6"/>
        <v>0.10776976763815442</v>
      </c>
      <c r="K105" s="2"/>
      <c r="M105">
        <v>5.4417491955826698</v>
      </c>
      <c r="N105">
        <v>0.2194719400981</v>
      </c>
      <c r="O105">
        <f t="shared" si="5"/>
        <v>0.56793843170960756</v>
      </c>
      <c r="Q105">
        <v>239.7</v>
      </c>
      <c r="R105">
        <f>'nm to eV'!$G$14/Q105</f>
        <v>5.1724547526895703</v>
      </c>
      <c r="S105">
        <v>1961.8366461820999</v>
      </c>
      <c r="T105" s="2">
        <f t="shared" si="4"/>
        <v>9.518844335303038E-2</v>
      </c>
    </row>
    <row r="106" spans="6:20">
      <c r="F106" s="1">
        <v>5.4012884884333996</v>
      </c>
      <c r="G106">
        <v>9.3727598566308107E-2</v>
      </c>
      <c r="H106">
        <f t="shared" si="6"/>
        <v>0.12286021984324787</v>
      </c>
      <c r="K106" s="2"/>
      <c r="M106">
        <v>5.4575551335754398</v>
      </c>
      <c r="N106">
        <v>0.229195486332609</v>
      </c>
      <c r="O106">
        <f t="shared" si="5"/>
        <v>0.59310053487693959</v>
      </c>
      <c r="Q106">
        <v>240.4</v>
      </c>
      <c r="R106">
        <f>'nm to eV'!$G$14/Q106</f>
        <v>5.1573935283680941</v>
      </c>
      <c r="S106">
        <v>1928.5420945794999</v>
      </c>
      <c r="T106" s="2">
        <f t="shared" si="4"/>
        <v>9.3572989515242067E-2</v>
      </c>
    </row>
    <row r="107" spans="6:20">
      <c r="F107" s="1">
        <v>5.4243214315241204</v>
      </c>
      <c r="G107">
        <v>0.10452636968766001</v>
      </c>
      <c r="H107">
        <f t="shared" si="6"/>
        <v>0.13701548909478642</v>
      </c>
      <c r="K107" s="2"/>
      <c r="M107">
        <v>5.4733610715682204</v>
      </c>
      <c r="N107">
        <v>0.23891903256711799</v>
      </c>
      <c r="O107">
        <f t="shared" si="5"/>
        <v>0.61826263804427162</v>
      </c>
      <c r="Q107">
        <v>241.1</v>
      </c>
      <c r="R107">
        <f>'nm to eV'!$G$14/Q107</f>
        <v>5.1424197603471171</v>
      </c>
      <c r="S107">
        <v>1912.9135986222</v>
      </c>
      <c r="T107" s="2">
        <f t="shared" si="4"/>
        <v>9.2814693861513906E-2</v>
      </c>
    </row>
    <row r="108" spans="6:20">
      <c r="F108" s="1">
        <v>5.4450699303371399</v>
      </c>
      <c r="G108">
        <v>0.115981822836661</v>
      </c>
      <c r="H108">
        <f t="shared" si="6"/>
        <v>0.15203155174675551</v>
      </c>
      <c r="K108" s="2"/>
      <c r="M108">
        <v>5.4891670095610001</v>
      </c>
      <c r="N108">
        <v>0.249023894340235</v>
      </c>
      <c r="O108">
        <f t="shared" si="5"/>
        <v>0.64441149035542</v>
      </c>
      <c r="Q108">
        <v>241.8</v>
      </c>
      <c r="R108">
        <f>'nm to eV'!$G$14/Q108</f>
        <v>5.1275326890806028</v>
      </c>
      <c r="S108">
        <v>1915.3200197572</v>
      </c>
      <c r="T108" s="2">
        <f t="shared" si="4"/>
        <v>9.2931453573561418E-2</v>
      </c>
    </row>
    <row r="109" spans="6:20">
      <c r="F109" s="1">
        <v>5.4635147124314098</v>
      </c>
      <c r="G109">
        <v>0.126318484383</v>
      </c>
      <c r="H109">
        <f t="shared" si="6"/>
        <v>0.16558107749428666</v>
      </c>
      <c r="K109" s="2"/>
      <c r="M109">
        <v>5.5081341351523303</v>
      </c>
      <c r="N109">
        <v>0.26059046567801702</v>
      </c>
      <c r="O109">
        <f t="shared" si="5"/>
        <v>0.67434288105120077</v>
      </c>
      <c r="Q109">
        <v>242.5</v>
      </c>
      <c r="R109">
        <f>'nm to eV'!$G$14/Q109</f>
        <v>5.1127315637925355</v>
      </c>
      <c r="S109">
        <v>1936.1081453274001</v>
      </c>
      <c r="T109" s="2">
        <f t="shared" si="4"/>
        <v>9.3940094796114565E-2</v>
      </c>
    </row>
    <row r="110" spans="6:20">
      <c r="F110" s="1">
        <v>5.4819687347371397</v>
      </c>
      <c r="G110">
        <v>0.137506400409626</v>
      </c>
      <c r="H110">
        <f t="shared" si="6"/>
        <v>0.18024644653867367</v>
      </c>
      <c r="K110" s="2"/>
      <c r="M110">
        <v>5.5271012607436596</v>
      </c>
      <c r="N110">
        <v>0.27266545773394402</v>
      </c>
      <c r="O110">
        <f t="shared" si="5"/>
        <v>0.70558993727207264</v>
      </c>
      <c r="Q110">
        <v>243.2</v>
      </c>
      <c r="R110">
        <f>'nm to eV'!$G$14/Q110</f>
        <v>5.098015642350699</v>
      </c>
      <c r="S110">
        <v>1975.5995609992001</v>
      </c>
      <c r="T110" s="2">
        <f t="shared" si="4"/>
        <v>9.5856220886898769E-2</v>
      </c>
    </row>
    <row r="111" spans="6:20">
      <c r="F111" s="1">
        <v>5.5004319972543296</v>
      </c>
      <c r="G111">
        <v>0.149545570916538</v>
      </c>
      <c r="H111">
        <f t="shared" si="6"/>
        <v>0.19602765887991519</v>
      </c>
      <c r="K111" s="2"/>
      <c r="M111">
        <v>5.5460683863350004</v>
      </c>
      <c r="N111">
        <v>0.28410492389219</v>
      </c>
      <c r="O111">
        <f t="shared" si="5"/>
        <v>0.73519241158658111</v>
      </c>
      <c r="Q111">
        <v>243.9</v>
      </c>
      <c r="R111">
        <f>'nm to eV'!$G$14/Q111</f>
        <v>5.0833841911426401</v>
      </c>
      <c r="S111">
        <v>2034.0868694301</v>
      </c>
      <c r="T111" s="2">
        <f t="shared" si="4"/>
        <v>9.8694028946137755E-2</v>
      </c>
    </row>
    <row r="112" spans="6:20">
      <c r="F112" s="1">
        <v>5.5188992198621403</v>
      </c>
      <c r="G112">
        <v>0.161949564772145</v>
      </c>
      <c r="H112">
        <f t="shared" si="6"/>
        <v>0.21228708977695285</v>
      </c>
      <c r="K112" s="2"/>
      <c r="M112">
        <v>5.5650355119263297</v>
      </c>
      <c r="N112">
        <v>0.29516307451182699</v>
      </c>
      <c r="O112">
        <f t="shared" si="5"/>
        <v>0.76380813675727055</v>
      </c>
      <c r="Q112">
        <v>244.6</v>
      </c>
      <c r="R112">
        <f>'nm to eV'!$G$14/Q112</f>
        <v>5.0688364849537608</v>
      </c>
      <c r="S112">
        <v>2111.8292937469</v>
      </c>
      <c r="T112" s="2">
        <f t="shared" si="4"/>
        <v>0.10246609649702602</v>
      </c>
    </row>
    <row r="113" spans="6:20">
      <c r="F113" s="1">
        <v>5.5350673898579501</v>
      </c>
      <c r="G113">
        <v>0.17366444785799601</v>
      </c>
      <c r="H113">
        <f t="shared" si="6"/>
        <v>0.22764321895748835</v>
      </c>
      <c r="K113" s="2"/>
      <c r="M113">
        <v>5.5840026375176599</v>
      </c>
      <c r="N113">
        <v>0.30596701477239302</v>
      </c>
      <c r="O113">
        <f t="shared" si="5"/>
        <v>0.79176602916541849</v>
      </c>
      <c r="Q113">
        <v>245.3</v>
      </c>
      <c r="R113">
        <f>'nm to eV'!$G$14/Q113</f>
        <v>5.0543718068474925</v>
      </c>
      <c r="S113">
        <v>2209.0477258153001</v>
      </c>
      <c r="T113" s="2">
        <f t="shared" si="4"/>
        <v>0.10718314122744357</v>
      </c>
    </row>
    <row r="114" spans="6:20">
      <c r="F114" s="1">
        <v>5.5489312271209199</v>
      </c>
      <c r="G114">
        <v>0.18420378904249801</v>
      </c>
      <c r="H114">
        <f t="shared" si="6"/>
        <v>0.24145842168046061</v>
      </c>
      <c r="K114" s="2"/>
      <c r="M114">
        <v>5.6029697631089999</v>
      </c>
      <c r="N114">
        <v>0.31677095503295799</v>
      </c>
      <c r="O114">
        <f t="shared" si="5"/>
        <v>0.81972392157356366</v>
      </c>
      <c r="Q114">
        <v>246</v>
      </c>
      <c r="R114">
        <f>'nm to eV'!$G$14/Q114</f>
        <v>5.0399894480475202</v>
      </c>
      <c r="S114">
        <v>2325.9192989876001</v>
      </c>
      <c r="T114" s="2">
        <f t="shared" si="4"/>
        <v>0.11285375765931668</v>
      </c>
    </row>
    <row r="115" spans="6:20">
      <c r="F115" s="1">
        <v>5.5627985844644403</v>
      </c>
      <c r="G115">
        <v>0.19506741764806201</v>
      </c>
      <c r="H115">
        <f t="shared" si="6"/>
        <v>0.25569870756414026</v>
      </c>
      <c r="K115" s="2"/>
      <c r="M115">
        <v>5.62193688870033</v>
      </c>
      <c r="N115">
        <v>0.32668515903677198</v>
      </c>
      <c r="O115">
        <f t="shared" si="5"/>
        <v>0.84537939931280637</v>
      </c>
      <c r="Q115">
        <v>246.7</v>
      </c>
      <c r="R115">
        <f>'nm to eV'!$G$14/Q115</f>
        <v>5.0256887078220105</v>
      </c>
      <c r="S115">
        <v>2462.5715825498</v>
      </c>
      <c r="T115" s="2">
        <f t="shared" si="4"/>
        <v>0.11948413546280855</v>
      </c>
    </row>
    <row r="116" spans="6:20">
      <c r="F116" s="1">
        <v>5.5766694618885202</v>
      </c>
      <c r="G116">
        <v>0.20625533367468801</v>
      </c>
      <c r="H116">
        <f t="shared" si="6"/>
        <v>0.27036407660852724</v>
      </c>
      <c r="K116" s="2"/>
      <c r="M116">
        <v>5.6409040142916602</v>
      </c>
      <c r="N116">
        <v>0.33596383714290401</v>
      </c>
      <c r="O116">
        <f t="shared" si="5"/>
        <v>0.86939029514568344</v>
      </c>
      <c r="Q116">
        <v>247.4</v>
      </c>
      <c r="R116">
        <f>'nm to eV'!$G$14/Q116</f>
        <v>5.0114688933698055</v>
      </c>
      <c r="S116">
        <v>2619.0765100623998</v>
      </c>
      <c r="T116" s="2">
        <f t="shared" si="4"/>
        <v>0.12707776485901487</v>
      </c>
    </row>
    <row r="117" spans="6:20">
      <c r="F117" s="1">
        <v>5.5905420993528798</v>
      </c>
      <c r="G117">
        <v>0.21760539341184501</v>
      </c>
      <c r="H117">
        <f t="shared" si="6"/>
        <v>0.28524198723326794</v>
      </c>
      <c r="K117" s="2"/>
      <c r="M117">
        <v>5.6630323274815497</v>
      </c>
      <c r="N117">
        <v>0.34645001445462997</v>
      </c>
      <c r="O117">
        <f t="shared" si="5"/>
        <v>0.89652589660065074</v>
      </c>
      <c r="Q117">
        <v>248.1</v>
      </c>
      <c r="R117">
        <f>'nm to eV'!$G$14/Q117</f>
        <v>4.9973293197085447</v>
      </c>
      <c r="S117">
        <v>2795.4441658649998</v>
      </c>
      <c r="T117" s="2">
        <f t="shared" si="4"/>
        <v>0.13563513514075762</v>
      </c>
    </row>
    <row r="118" spans="6:20">
      <c r="F118" s="1">
        <v>5.6044270570991799</v>
      </c>
      <c r="G118">
        <v>0.230090459122717</v>
      </c>
      <c r="H118">
        <f t="shared" si="6"/>
        <v>0.30160768892048179</v>
      </c>
      <c r="K118" s="2"/>
      <c r="M118">
        <v>5.6883218282699897</v>
      </c>
      <c r="N118">
        <v>0.35626888957379099</v>
      </c>
      <c r="O118">
        <f t="shared" si="5"/>
        <v>0.92193468705393689</v>
      </c>
      <c r="Q118">
        <v>248.8</v>
      </c>
      <c r="R118">
        <f>'nm to eV'!$G$14/Q118</f>
        <v>4.9832693095646698</v>
      </c>
      <c r="S118">
        <v>2991.6165629797001</v>
      </c>
      <c r="T118" s="2">
        <f t="shared" si="4"/>
        <v>0.14515343277604786</v>
      </c>
    </row>
    <row r="119" spans="6:20">
      <c r="F119" s="1">
        <v>5.6183084947649196</v>
      </c>
      <c r="G119">
        <v>0.24225123741252699</v>
      </c>
      <c r="H119">
        <f t="shared" si="6"/>
        <v>0.31754830744698825</v>
      </c>
      <c r="K119" s="2"/>
      <c r="M119">
        <v>5.7136113290584403</v>
      </c>
      <c r="N119">
        <v>0.36532513361573599</v>
      </c>
      <c r="O119">
        <f t="shared" si="5"/>
        <v>0.94536997921959021</v>
      </c>
      <c r="Q119">
        <v>249.5</v>
      </c>
      <c r="R119">
        <f>'nm to eV'!$G$14/Q119</f>
        <v>4.9692881932652906</v>
      </c>
      <c r="S119">
        <v>3207.4615513209001</v>
      </c>
      <c r="T119" s="2">
        <f t="shared" si="4"/>
        <v>0.1556262458340239</v>
      </c>
    </row>
    <row r="120" spans="6:20">
      <c r="F120" s="1">
        <v>5.6321934525112098</v>
      </c>
      <c r="G120">
        <v>0.25473630312339901</v>
      </c>
      <c r="H120">
        <f t="shared" si="6"/>
        <v>0.33391400913420211</v>
      </c>
      <c r="K120" s="2"/>
      <c r="M120">
        <v>5.7420620174454404</v>
      </c>
      <c r="N120">
        <v>0.373790338572838</v>
      </c>
      <c r="O120">
        <f t="shared" si="5"/>
        <v>0.96727581021232645</v>
      </c>
      <c r="Q120">
        <v>250.2</v>
      </c>
      <c r="R120">
        <f>'nm to eV'!$G$14/Q120</f>
        <v>4.955385308631854</v>
      </c>
      <c r="S120">
        <v>3442.7669974478999</v>
      </c>
      <c r="T120" s="2">
        <f t="shared" si="4"/>
        <v>0.16704328158616391</v>
      </c>
    </row>
    <row r="121" spans="6:20">
      <c r="F121" s="1">
        <v>5.6460889704991697</v>
      </c>
      <c r="G121">
        <v>0.26819423109745699</v>
      </c>
      <c r="H121">
        <f t="shared" si="6"/>
        <v>0.351554960303538</v>
      </c>
      <c r="K121" s="2"/>
      <c r="M121">
        <v>5.7863186438252097</v>
      </c>
      <c r="N121">
        <v>0.38256906963946202</v>
      </c>
      <c r="O121">
        <f t="shared" si="5"/>
        <v>0.98999296827886696</v>
      </c>
      <c r="Q121">
        <v>250.9</v>
      </c>
      <c r="R121">
        <f>'nm to eV'!$G$14/Q121</f>
        <v>4.9415600008756071</v>
      </c>
      <c r="S121">
        <v>3697.2353760800002</v>
      </c>
      <c r="T121" s="2">
        <f t="shared" si="4"/>
        <v>0.17939010408624212</v>
      </c>
    </row>
    <row r="122" spans="6:20">
      <c r="F122" s="1">
        <v>5.6599897686079599</v>
      </c>
      <c r="G122">
        <v>0.282138590203106</v>
      </c>
      <c r="H122">
        <f t="shared" si="6"/>
        <v>0.36983353621393233</v>
      </c>
      <c r="K122" s="2"/>
      <c r="M122">
        <v>5.8495423957963197</v>
      </c>
      <c r="N122">
        <v>0.38643614843504398</v>
      </c>
      <c r="O122">
        <f t="shared" si="5"/>
        <v>1</v>
      </c>
      <c r="Q122">
        <v>251.6</v>
      </c>
      <c r="R122">
        <f>'nm to eV'!$G$14/Q122</f>
        <v>4.9278116224947928</v>
      </c>
      <c r="S122">
        <v>3970.4789093314998</v>
      </c>
      <c r="T122" s="2">
        <f t="shared" si="4"/>
        <v>0.19264789832569074</v>
      </c>
    </row>
    <row r="123" spans="6:20">
      <c r="F123" s="1">
        <v>5.6738870466362004</v>
      </c>
      <c r="G123">
        <v>0.29575866188769401</v>
      </c>
      <c r="H123">
        <f t="shared" si="6"/>
        <v>0.38768702896362067</v>
      </c>
      <c r="K123" s="2"/>
      <c r="M123">
        <v>5.90644377257032</v>
      </c>
      <c r="N123">
        <v>0.38183064907263298</v>
      </c>
      <c r="O123">
        <f t="shared" si="5"/>
        <v>0.98808212073052182</v>
      </c>
      <c r="Q123">
        <v>252.3</v>
      </c>
      <c r="R123">
        <f>'nm to eV'!$G$14/Q123</f>
        <v>4.9141395331735627</v>
      </c>
      <c r="S123">
        <v>4262.0153822680004</v>
      </c>
      <c r="T123" s="2">
        <f t="shared" si="4"/>
        <v>0.20679326720411595</v>
      </c>
    </row>
    <row r="124" spans="6:20">
      <c r="F124" s="1">
        <v>5.6854725117604197</v>
      </c>
      <c r="G124">
        <v>0.30751408090117699</v>
      </c>
      <c r="H124">
        <f t="shared" si="6"/>
        <v>0.40309629353924353</v>
      </c>
      <c r="K124" s="2"/>
      <c r="M124">
        <v>5.9443780237529902</v>
      </c>
      <c r="N124">
        <v>0.374247917219168</v>
      </c>
      <c r="O124">
        <f t="shared" si="5"/>
        <v>0.96845990918490721</v>
      </c>
      <c r="Q124">
        <v>253</v>
      </c>
      <c r="R124">
        <f>'nm to eV'!$G$14/Q124</f>
        <v>4.9005430996825687</v>
      </c>
      <c r="S124">
        <v>4571.2647531695002</v>
      </c>
      <c r="T124" s="2">
        <f t="shared" si="4"/>
        <v>0.22179806705903993</v>
      </c>
    </row>
    <row r="125" spans="6:20">
      <c r="F125" s="1">
        <v>5.69706501704575</v>
      </c>
      <c r="G125">
        <v>0.31991807475678402</v>
      </c>
      <c r="H125">
        <f t="shared" si="6"/>
        <v>0.41935572443628127</v>
      </c>
      <c r="K125" s="2"/>
      <c r="M125">
        <v>5.9759898997385399</v>
      </c>
      <c r="N125">
        <v>0.36509634429257098</v>
      </c>
      <c r="O125">
        <f t="shared" si="5"/>
        <v>0.94477792973329977</v>
      </c>
      <c r="Q125">
        <v>253.7</v>
      </c>
      <c r="R125">
        <f>'nm to eV'!$G$14/Q125</f>
        <v>4.8870216957811978</v>
      </c>
      <c r="S125">
        <v>4897.5466641027997</v>
      </c>
      <c r="T125" s="2">
        <f t="shared" si="4"/>
        <v>0.23762928687870988</v>
      </c>
    </row>
    <row r="126" spans="6:20">
      <c r="F126" s="1">
        <v>5.70865488227067</v>
      </c>
      <c r="G126">
        <v>0.33207885304659401</v>
      </c>
      <c r="H126">
        <f t="shared" si="6"/>
        <v>0.43529634296278769</v>
      </c>
      <c r="K126" s="2"/>
      <c r="M126">
        <v>6.00444058812554</v>
      </c>
      <c r="N126">
        <v>0.35588757403518301</v>
      </c>
      <c r="O126">
        <f t="shared" si="5"/>
        <v>0.92094793791012053</v>
      </c>
      <c r="Q126">
        <v>254.4</v>
      </c>
      <c r="R126">
        <f>'nm to eV'!$G$14/Q126</f>
        <v>4.8735747021214229</v>
      </c>
      <c r="S126">
        <v>5240.0789423740998</v>
      </c>
      <c r="T126" s="2">
        <f t="shared" si="4"/>
        <v>0.25424897559247939</v>
      </c>
    </row>
    <row r="127" spans="6:20">
      <c r="F127" s="1">
        <v>5.7179346946318503</v>
      </c>
      <c r="G127">
        <v>0.342537122375832</v>
      </c>
      <c r="H127">
        <f t="shared" si="6"/>
        <v>0.44900527489558512</v>
      </c>
      <c r="K127" s="2"/>
      <c r="M127">
        <v>6.0297300889139898</v>
      </c>
      <c r="N127">
        <v>0.34578271226206603</v>
      </c>
      <c r="O127">
        <f t="shared" si="5"/>
        <v>0.89479908559897214</v>
      </c>
      <c r="Q127">
        <v>255.1</v>
      </c>
      <c r="R127">
        <f>'nm to eV'!$G$14/Q127</f>
        <v>4.860201506153234</v>
      </c>
      <c r="S127">
        <v>5597.9771665525004</v>
      </c>
      <c r="T127" s="2">
        <f t="shared" si="4"/>
        <v>0.27161422101423999</v>
      </c>
    </row>
    <row r="128" spans="6:20">
      <c r="F128" s="1">
        <v>5.7272092268722004</v>
      </c>
      <c r="G128">
        <v>0.35250896057347603</v>
      </c>
      <c r="H128">
        <f t="shared" si="6"/>
        <v>0.46207658208732016</v>
      </c>
      <c r="K128" s="2"/>
      <c r="M128">
        <v>6.0518584021038802</v>
      </c>
      <c r="N128">
        <v>0.33659936304058502</v>
      </c>
      <c r="O128">
        <f t="shared" si="5"/>
        <v>0.87103487705204674</v>
      </c>
      <c r="Q128">
        <v>255.8</v>
      </c>
      <c r="R128">
        <f>'nm to eV'!$G$14/Q128</f>
        <v>4.846901502031626</v>
      </c>
      <c r="S128">
        <v>5970.2553524068999</v>
      </c>
      <c r="T128" s="2">
        <f t="shared" si="4"/>
        <v>0.2896771831241246</v>
      </c>
    </row>
    <row r="129" spans="6:20">
      <c r="F129" s="1">
        <v>5.73880437221794</v>
      </c>
      <c r="G129">
        <v>0.36515616999487899</v>
      </c>
      <c r="H129">
        <f t="shared" si="6"/>
        <v>0.47865482535488763</v>
      </c>
      <c r="K129" s="2"/>
      <c r="M129">
        <v>6.0708255276952103</v>
      </c>
      <c r="N129">
        <v>0.32782910565259599</v>
      </c>
      <c r="O129">
        <f t="shared" si="5"/>
        <v>0.84833964674425577</v>
      </c>
      <c r="Q129">
        <v>256.5</v>
      </c>
      <c r="R129">
        <f>'nm to eV'!$G$14/Q129</f>
        <v>4.8336740905251068</v>
      </c>
      <c r="S129">
        <v>6355.8277947248998</v>
      </c>
      <c r="T129" s="2">
        <f t="shared" si="4"/>
        <v>0.30838518343368237</v>
      </c>
    </row>
    <row r="130" spans="6:20">
      <c r="F130" s="1">
        <v>5.7504074377449399</v>
      </c>
      <c r="G130">
        <v>0.37853302611367101</v>
      </c>
      <c r="H130">
        <f t="shared" si="6"/>
        <v>0.49618950573404608</v>
      </c>
      <c r="K130" s="2"/>
      <c r="M130">
        <v>6.0897926532865396</v>
      </c>
      <c r="N130">
        <v>0.31918595344414402</v>
      </c>
      <c r="O130">
        <f t="shared" si="5"/>
        <v>0.82597333281773966</v>
      </c>
      <c r="Q130">
        <v>257.2</v>
      </c>
      <c r="R130">
        <f>'nm to eV'!$G$14/Q130</f>
        <v>4.8205186789256995</v>
      </c>
      <c r="S130">
        <v>6753.5120810018998</v>
      </c>
      <c r="T130" s="2">
        <f t="shared" si="4"/>
        <v>0.32768085121027196</v>
      </c>
    </row>
    <row r="131" spans="6:20">
      <c r="F131" s="1">
        <v>5.7596898901665297</v>
      </c>
      <c r="G131">
        <v>0.38923451100870399</v>
      </c>
      <c r="H131">
        <f t="shared" si="6"/>
        <v>0.51021725003737206</v>
      </c>
      <c r="K131" s="2"/>
      <c r="M131">
        <v>6.1087597788778796</v>
      </c>
      <c r="N131">
        <v>0.30965306497893902</v>
      </c>
      <c r="O131">
        <f t="shared" si="5"/>
        <v>0.80130460422231586</v>
      </c>
      <c r="Q131">
        <v>257.89999999999998</v>
      </c>
      <c r="R131">
        <f>'nm to eV'!$G$14/Q131</f>
        <v>4.8074346809604114</v>
      </c>
      <c r="S131">
        <v>7162.0332728425001</v>
      </c>
      <c r="T131" s="2">
        <f t="shared" si="4"/>
        <v>0.34750232635893324</v>
      </c>
    </row>
    <row r="132" spans="6:20">
      <c r="F132" s="1">
        <v>5.7689723425881301</v>
      </c>
      <c r="G132">
        <v>0.39993599590373702</v>
      </c>
      <c r="H132">
        <f t="shared" si="6"/>
        <v>0.52424499434069805</v>
      </c>
      <c r="K132" s="2"/>
      <c r="M132">
        <v>6.1277269044692098</v>
      </c>
      <c r="N132">
        <v>0.30012017651373402</v>
      </c>
      <c r="O132">
        <f t="shared" si="5"/>
        <v>0.77663587562689207</v>
      </c>
      <c r="Q132">
        <v>258.60000000000002</v>
      </c>
      <c r="R132">
        <f>'nm to eV'!$G$14/Q132</f>
        <v>4.7944215167041371</v>
      </c>
      <c r="S132">
        <v>7580.0292310145996</v>
      </c>
      <c r="T132" s="2">
        <f t="shared" si="4"/>
        <v>0.36778351779436291</v>
      </c>
    </row>
    <row r="133" spans="6:20">
      <c r="F133" s="1">
        <v>5.7782547950097296</v>
      </c>
      <c r="G133">
        <v>0.41063748079877099</v>
      </c>
      <c r="H133">
        <f t="shared" si="6"/>
        <v>0.53827273864402525</v>
      </c>
      <c r="K133" s="2"/>
      <c r="M133">
        <v>6.1466940300605399</v>
      </c>
      <c r="N133">
        <v>0.290460182868993</v>
      </c>
      <c r="O133">
        <f t="shared" si="5"/>
        <v>0.75163823065019608</v>
      </c>
      <c r="Q133">
        <v>259.3</v>
      </c>
      <c r="R133">
        <f>'nm to eV'!$G$14/Q133</f>
        <v>4.7814786124939834</v>
      </c>
      <c r="S133">
        <v>8006.0570408416997</v>
      </c>
      <c r="T133" s="2">
        <f t="shared" ref="T133:T196" si="7">S133/LARGE(S$5:S$334,1)</f>
        <v>0.3884544152013728</v>
      </c>
    </row>
    <row r="134" spans="6:20">
      <c r="F134" s="1">
        <v>5.7898367400533903</v>
      </c>
      <c r="G134">
        <v>0.42206861239119298</v>
      </c>
      <c r="H134">
        <f t="shared" si="6"/>
        <v>0.55325692005894211</v>
      </c>
      <c r="K134" s="2"/>
      <c r="M134">
        <v>6.1656611556518701</v>
      </c>
      <c r="N134">
        <v>0.28054597886518001</v>
      </c>
      <c r="O134">
        <f t="shared" ref="O134:O197" si="8">N134/LARGE($N$5:$N$1000,1)</f>
        <v>0.72598275291095593</v>
      </c>
      <c r="Q134">
        <v>260</v>
      </c>
      <c r="R134">
        <f>'nm to eV'!$G$14/Q134</f>
        <v>4.7686054008449617</v>
      </c>
      <c r="S134">
        <v>8438.6004763859</v>
      </c>
      <c r="T134" s="2">
        <f t="shared" si="7"/>
        <v>0.40944145119754033</v>
      </c>
    </row>
    <row r="135" spans="6:20">
      <c r="F135" s="1">
        <v>5.7991209525152696</v>
      </c>
      <c r="G135">
        <v>0.43293224099675698</v>
      </c>
      <c r="H135">
        <f t="shared" ref="H135:H198" si="9">G135/$I$3</f>
        <v>0.56749720594262176</v>
      </c>
      <c r="K135" s="2"/>
      <c r="M135">
        <v>6.1846282812432101</v>
      </c>
      <c r="N135">
        <v>0.27063177486136603</v>
      </c>
      <c r="O135">
        <f t="shared" si="8"/>
        <v>0.70032727517171312</v>
      </c>
      <c r="Q135">
        <v>260.7</v>
      </c>
      <c r="R135">
        <f>'nm to eV'!$G$14/Q135</f>
        <v>4.7558013203670502</v>
      </c>
      <c r="S135">
        <v>8876.0784249884</v>
      </c>
      <c r="T135" s="2">
        <f t="shared" si="7"/>
        <v>0.43066791009246896</v>
      </c>
    </row>
    <row r="136" spans="6:20">
      <c r="F136" s="1">
        <v>5.8061153525765903</v>
      </c>
      <c r="G136">
        <v>0.44395801331285201</v>
      </c>
      <c r="H136">
        <f t="shared" si="9"/>
        <v>0.58195003340665508</v>
      </c>
      <c r="K136" s="2"/>
      <c r="M136">
        <v>6.2035954068345402</v>
      </c>
      <c r="N136">
        <v>0.260844676037089</v>
      </c>
      <c r="O136">
        <f t="shared" si="8"/>
        <v>0.67500071381374493</v>
      </c>
      <c r="Q136">
        <v>261.39999999999998</v>
      </c>
      <c r="R136">
        <f>'nm to eV'!$G$14/Q136</f>
        <v>4.7430658156835888</v>
      </c>
      <c r="S136">
        <v>9316.8541784972003</v>
      </c>
      <c r="T136" s="2">
        <f t="shared" si="7"/>
        <v>0.45205437869876863</v>
      </c>
    </row>
    <row r="137" spans="6:20">
      <c r="F137" s="1">
        <v>5.8177192981237198</v>
      </c>
      <c r="G137">
        <v>0.45741594128690899</v>
      </c>
      <c r="H137">
        <f t="shared" si="9"/>
        <v>0.59959098457598969</v>
      </c>
      <c r="K137" s="2"/>
      <c r="M137">
        <v>6.2225625324258704</v>
      </c>
      <c r="N137">
        <v>0.25105757721281202</v>
      </c>
      <c r="O137">
        <f t="shared" si="8"/>
        <v>0.64967415245577698</v>
      </c>
      <c r="Q137">
        <v>262.10000000000002</v>
      </c>
      <c r="R137">
        <f>'nm to eV'!$G$14/Q137</f>
        <v>4.7303983373509721</v>
      </c>
      <c r="S137">
        <v>9759.2454841728995</v>
      </c>
      <c r="T137" s="2">
        <f t="shared" si="7"/>
        <v>0.47351923400266721</v>
      </c>
    </row>
    <row r="138" spans="6:20">
      <c r="F138" s="1">
        <v>5.8293241236909896</v>
      </c>
      <c r="G138">
        <v>0.47095494111623099</v>
      </c>
      <c r="H138">
        <f t="shared" si="9"/>
        <v>0.61733820653550053</v>
      </c>
      <c r="K138" s="2"/>
      <c r="M138">
        <v>6.2415296580172104</v>
      </c>
      <c r="N138">
        <v>0.24177889910667899</v>
      </c>
      <c r="O138">
        <f t="shared" si="8"/>
        <v>0.62566325662289735</v>
      </c>
      <c r="Q138">
        <v>262.8</v>
      </c>
      <c r="R138">
        <f>'nm to eV'!$G$14/Q138</f>
        <v>4.7177983417796421</v>
      </c>
      <c r="S138">
        <v>10201.535237013401</v>
      </c>
      <c r="T138" s="2">
        <f t="shared" si="7"/>
        <v>0.49497916195630987</v>
      </c>
    </row>
    <row r="139" spans="6:20">
      <c r="F139" s="1">
        <v>5.8386092161730003</v>
      </c>
      <c r="G139">
        <v>0.48189964157706</v>
      </c>
      <c r="H139">
        <f t="shared" si="9"/>
        <v>0.63168476320935629</v>
      </c>
      <c r="K139" s="2"/>
      <c r="M139">
        <v>6.2604967836085397</v>
      </c>
      <c r="N139">
        <v>0.232881536539155</v>
      </c>
      <c r="O139">
        <f t="shared" si="8"/>
        <v>0.60263910993383696</v>
      </c>
      <c r="Q139">
        <v>263.5</v>
      </c>
      <c r="R139">
        <f>'nm to eV'!$G$14/Q139</f>
        <v>4.7052652911563184</v>
      </c>
      <c r="S139">
        <v>10641.9826862349</v>
      </c>
      <c r="T139" s="2">
        <f t="shared" si="7"/>
        <v>0.51634970121695523</v>
      </c>
    </row>
    <row r="140" spans="6:20">
      <c r="F140" s="1">
        <v>5.8478943086550199</v>
      </c>
      <c r="G140">
        <v>0.49284434203789002</v>
      </c>
      <c r="H140">
        <f t="shared" si="9"/>
        <v>0.6460313198832135</v>
      </c>
      <c r="K140" s="2"/>
      <c r="M140">
        <v>6.2794639091998699</v>
      </c>
      <c r="N140">
        <v>0.22372996361255801</v>
      </c>
      <c r="O140">
        <f t="shared" si="8"/>
        <v>0.57895713048222963</v>
      </c>
      <c r="Q140">
        <v>264.2</v>
      </c>
      <c r="R140">
        <f>'nm to eV'!$G$14/Q140</f>
        <v>4.692798653367487</v>
      </c>
      <c r="S140">
        <v>11078.8350219819</v>
      </c>
      <c r="T140" s="2">
        <f t="shared" si="7"/>
        <v>0.5375458053349087</v>
      </c>
    </row>
    <row r="141" spans="6:20">
      <c r="F141" s="1">
        <v>5.8571846812578601</v>
      </c>
      <c r="G141">
        <v>0.504275473630312</v>
      </c>
      <c r="H141">
        <f t="shared" si="9"/>
        <v>0.66101550129813036</v>
      </c>
      <c r="K141" s="2"/>
      <c r="M141">
        <v>6.2984310347912098</v>
      </c>
      <c r="N141">
        <v>0.21584944248132201</v>
      </c>
      <c r="O141">
        <f t="shared" si="8"/>
        <v>0.55856431484334634</v>
      </c>
      <c r="Q141">
        <v>264.89999999999998</v>
      </c>
      <c r="R141">
        <f>'nm to eV'!$G$14/Q141</f>
        <v>4.6803979019240849</v>
      </c>
      <c r="S141">
        <v>11510.3392040584</v>
      </c>
      <c r="T141" s="2">
        <f t="shared" si="7"/>
        <v>0.55848241668433907</v>
      </c>
    </row>
    <row r="142" spans="6:20">
      <c r="F142" s="1">
        <v>5.8664671336794498</v>
      </c>
      <c r="G142">
        <v>0.51497695852534497</v>
      </c>
      <c r="H142">
        <f t="shared" si="9"/>
        <v>0.67504324560145623</v>
      </c>
      <c r="K142" s="2"/>
      <c r="M142">
        <v>6.3205593479810904</v>
      </c>
      <c r="N142">
        <v>0.206602540670073</v>
      </c>
      <c r="O142">
        <f t="shared" si="8"/>
        <v>0.53463564810578479</v>
      </c>
      <c r="Q142">
        <v>265.60000000000002</v>
      </c>
      <c r="R142">
        <f>'nm to eV'!$G$14/Q142</f>
        <v>4.6680625158873861</v>
      </c>
      <c r="S142">
        <v>11934.753892570499</v>
      </c>
      <c r="T142" s="2">
        <f t="shared" si="7"/>
        <v>0.57907504533884435</v>
      </c>
    </row>
    <row r="143" spans="6:20">
      <c r="F143" s="1">
        <v>5.8757575062822998</v>
      </c>
      <c r="G143">
        <v>0.52640809011776701</v>
      </c>
      <c r="H143">
        <f t="shared" si="9"/>
        <v>0.69002742701637321</v>
      </c>
      <c r="K143" s="2"/>
      <c r="M143">
        <v>6.3458488487695401</v>
      </c>
      <c r="N143">
        <v>0.19735563885882401</v>
      </c>
      <c r="O143">
        <f t="shared" si="8"/>
        <v>0.51070698136822335</v>
      </c>
      <c r="Q143">
        <v>266.3</v>
      </c>
      <c r="R143">
        <f>'nm to eV'!$G$14/Q143</f>
        <v>4.6557919797960565</v>
      </c>
      <c r="S143">
        <v>12350.3613407999</v>
      </c>
      <c r="T143" s="2">
        <f t="shared" si="7"/>
        <v>0.59924034611445731</v>
      </c>
    </row>
    <row r="144" spans="6:20">
      <c r="F144" s="1">
        <v>5.8850425987643096</v>
      </c>
      <c r="G144">
        <v>0.53735279057859697</v>
      </c>
      <c r="H144">
        <f t="shared" si="9"/>
        <v>0.7043739836902303</v>
      </c>
      <c r="K144" s="2"/>
      <c r="M144">
        <v>6.3742995371565403</v>
      </c>
      <c r="N144">
        <v>0.188547249916975</v>
      </c>
      <c r="O144">
        <f t="shared" si="8"/>
        <v>0.48791307614605284</v>
      </c>
      <c r="Q144">
        <v>267</v>
      </c>
      <c r="R144">
        <f>'nm to eV'!$G$14/Q144</f>
        <v>4.6435857835943439</v>
      </c>
      <c r="S144">
        <v>12755.4791132917</v>
      </c>
      <c r="T144" s="2">
        <f t="shared" si="7"/>
        <v>0.61889668713203771</v>
      </c>
    </row>
    <row r="145" spans="6:20">
      <c r="F145" s="1">
        <v>5.8943303313067297</v>
      </c>
      <c r="G145">
        <v>0.54854070660522203</v>
      </c>
      <c r="H145">
        <f t="shared" si="9"/>
        <v>0.71903935273461606</v>
      </c>
      <c r="K145" s="2"/>
      <c r="M145">
        <v>6.4090726007406502</v>
      </c>
      <c r="N145">
        <v>0.180164663326571</v>
      </c>
      <c r="O145">
        <f t="shared" si="8"/>
        <v>0.46622104080114252</v>
      </c>
      <c r="Q145">
        <v>267.7</v>
      </c>
      <c r="R145">
        <f>'nm to eV'!$G$14/Q145</f>
        <v>4.6314434225614116</v>
      </c>
      <c r="S145">
        <v>13148.471496898201</v>
      </c>
      <c r="T145" s="2">
        <f t="shared" si="7"/>
        <v>0.63796470348186962</v>
      </c>
    </row>
    <row r="146" spans="6:20">
      <c r="F146" s="1">
        <v>5.90361014366791</v>
      </c>
      <c r="G146">
        <v>0.55899897593445902</v>
      </c>
      <c r="H146">
        <f t="shared" si="9"/>
        <v>0.73274828466741215</v>
      </c>
      <c r="K146" s="2"/>
      <c r="M146">
        <v>6.4628127899160903</v>
      </c>
      <c r="N146">
        <v>0.173107437108239</v>
      </c>
      <c r="O146">
        <f t="shared" si="8"/>
        <v>0.44795870626822742</v>
      </c>
      <c r="Q146">
        <v>268.39999999999998</v>
      </c>
      <c r="R146">
        <f>'nm to eV'!$G$14/Q146</f>
        <v>4.6193643972417657</v>
      </c>
      <c r="S146">
        <v>13527.7604792197</v>
      </c>
      <c r="T146" s="2">
        <f t="shared" si="7"/>
        <v>0.65636782989833242</v>
      </c>
    </row>
    <row r="147" spans="6:20">
      <c r="F147" s="1">
        <v>5.9128925960895096</v>
      </c>
      <c r="G147">
        <v>0.56970046082949299</v>
      </c>
      <c r="H147">
        <f t="shared" si="9"/>
        <v>0.74677602897073936</v>
      </c>
      <c r="K147" s="2"/>
      <c r="M147">
        <v>6.5323589170843102</v>
      </c>
      <c r="N147">
        <v>0.17497934975231599</v>
      </c>
      <c r="O147">
        <f t="shared" si="8"/>
        <v>0.4528027475196934</v>
      </c>
      <c r="Q147">
        <v>269.10000000000002</v>
      </c>
      <c r="R147">
        <f>'nm to eV'!$G$14/Q147</f>
        <v>4.607348213376774</v>
      </c>
      <c r="S147">
        <v>13891.8361773119</v>
      </c>
      <c r="T147" s="2">
        <f t="shared" si="7"/>
        <v>0.67403280676147104</v>
      </c>
    </row>
    <row r="148" spans="6:20">
      <c r="F148" s="1">
        <v>5.9221750485111002</v>
      </c>
      <c r="G148">
        <v>0.58040194572452597</v>
      </c>
      <c r="H148">
        <f t="shared" si="9"/>
        <v>0.76080377327406523</v>
      </c>
      <c r="K148" s="2"/>
      <c r="M148">
        <v>6.5766155434640901</v>
      </c>
      <c r="N148">
        <v>0.18127683364751199</v>
      </c>
      <c r="O148">
        <f t="shared" si="8"/>
        <v>0.46909905913727634</v>
      </c>
      <c r="Q148">
        <v>269.8</v>
      </c>
      <c r="R148">
        <f>'nm to eV'!$G$14/Q148</f>
        <v>4.5953943818372496</v>
      </c>
      <c r="S148">
        <v>14239.2666094754</v>
      </c>
      <c r="T148" s="2">
        <f t="shared" si="7"/>
        <v>0.69089015422486666</v>
      </c>
    </row>
    <row r="149" spans="6:20">
      <c r="F149" s="1">
        <v>5.9314575009326997</v>
      </c>
      <c r="G149">
        <v>0.59110343061955894</v>
      </c>
      <c r="H149">
        <f t="shared" si="9"/>
        <v>0.77483151757739122</v>
      </c>
      <c r="K149" s="2"/>
      <c r="M149">
        <v>6.6556452334279799</v>
      </c>
      <c r="N149">
        <v>0.20707918509333301</v>
      </c>
      <c r="O149">
        <f t="shared" si="8"/>
        <v>0.53586908453555537</v>
      </c>
      <c r="Q149">
        <v>270.5</v>
      </c>
      <c r="R149">
        <f>'nm to eV'!$G$14/Q149</f>
        <v>4.583502418557079</v>
      </c>
      <c r="S149">
        <v>14568.706714173801</v>
      </c>
      <c r="T149" s="2">
        <f t="shared" si="7"/>
        <v>0.70687460981413663</v>
      </c>
    </row>
    <row r="150" spans="6:20">
      <c r="F150" s="1">
        <v>5.9407399533543002</v>
      </c>
      <c r="G150">
        <v>0.60180491551459203</v>
      </c>
      <c r="H150">
        <f t="shared" si="9"/>
        <v>0.78885926188071731</v>
      </c>
      <c r="K150" s="2"/>
      <c r="M150">
        <v>6.6777735466178703</v>
      </c>
      <c r="N150">
        <v>0.21623075801993</v>
      </c>
      <c r="O150">
        <f t="shared" si="8"/>
        <v>0.5595510639871627</v>
      </c>
      <c r="Q150">
        <v>271.2</v>
      </c>
      <c r="R150">
        <f>'nm to eV'!$G$14/Q150</f>
        <v>4.5716718444678834</v>
      </c>
      <c r="S150">
        <v>14878.906532381799</v>
      </c>
      <c r="T150" s="2">
        <f t="shared" si="7"/>
        <v>0.7219255254350041</v>
      </c>
    </row>
    <row r="151" spans="6:20">
      <c r="F151" s="1">
        <v>5.9523377387604599</v>
      </c>
      <c r="G151">
        <v>0.61469534050179198</v>
      </c>
      <c r="H151">
        <f t="shared" si="9"/>
        <v>0.80575631751881593</v>
      </c>
      <c r="K151" s="2"/>
      <c r="M151">
        <v>6.6967406722092004</v>
      </c>
      <c r="N151">
        <v>0.22461969986931099</v>
      </c>
      <c r="O151">
        <f t="shared" si="8"/>
        <v>0.5812595451511372</v>
      </c>
      <c r="Q151">
        <v>271.89999999999998</v>
      </c>
      <c r="R151">
        <f>'nm to eV'!$G$14/Q151</f>
        <v>4.559902185434682</v>
      </c>
      <c r="S151">
        <v>15168.718482705101</v>
      </c>
      <c r="T151" s="2">
        <f t="shared" si="7"/>
        <v>0.73598722036259501</v>
      </c>
    </row>
    <row r="152" spans="6:20">
      <c r="F152" s="1">
        <v>5.9662438169900804</v>
      </c>
      <c r="G152">
        <v>0.62912613073903401</v>
      </c>
      <c r="H152">
        <f t="shared" si="9"/>
        <v>0.82467251817027132</v>
      </c>
      <c r="K152" s="2"/>
      <c r="M152">
        <v>6.7157077978005297</v>
      </c>
      <c r="N152">
        <v>0.233644167616371</v>
      </c>
      <c r="O152">
        <f t="shared" si="8"/>
        <v>0.60461260822146978</v>
      </c>
      <c r="Q152">
        <v>272.60000000000002</v>
      </c>
      <c r="R152">
        <f>'nm to eV'!$G$14/Q152</f>
        <v>4.5481929721925525</v>
      </c>
      <c r="S152">
        <v>15437.103672178</v>
      </c>
      <c r="T152" s="2">
        <f t="shared" si="7"/>
        <v>0.74900928744175288</v>
      </c>
    </row>
    <row r="153" spans="6:20">
      <c r="F153" s="1">
        <v>5.9801481351794203</v>
      </c>
      <c r="G153">
        <v>0.64339477726574501</v>
      </c>
      <c r="H153">
        <f t="shared" si="9"/>
        <v>0.84337617724137304</v>
      </c>
      <c r="K153" s="2"/>
      <c r="M153">
        <v>6.7346749233918599</v>
      </c>
      <c r="N153">
        <v>0.242668635363432</v>
      </c>
      <c r="O153">
        <f t="shared" si="8"/>
        <v>0.62796567129180503</v>
      </c>
      <c r="Q153">
        <v>273.3</v>
      </c>
      <c r="R153">
        <f>'nm to eV'!$G$14/Q153</f>
        <v>4.5365437402842659</v>
      </c>
      <c r="S153">
        <v>15683.137199483601</v>
      </c>
      <c r="T153" s="2">
        <f t="shared" si="7"/>
        <v>0.76094685039963306</v>
      </c>
    </row>
    <row r="154" spans="6:20">
      <c r="F154" s="1">
        <v>5.9940577334896004</v>
      </c>
      <c r="G154">
        <v>0.65814985492404798</v>
      </c>
      <c r="H154">
        <f t="shared" si="9"/>
        <v>0.86271746105353442</v>
      </c>
      <c r="K154" s="2"/>
      <c r="M154">
        <v>6.7536420489831999</v>
      </c>
      <c r="N154">
        <v>0.252455734187709</v>
      </c>
      <c r="O154">
        <f t="shared" si="8"/>
        <v>0.6532922326497731</v>
      </c>
      <c r="Q154">
        <v>274</v>
      </c>
      <c r="R154">
        <f>'nm to eV'!$G$14/Q154</f>
        <v>4.5249540299988684</v>
      </c>
      <c r="S154">
        <v>15906.0124212219</v>
      </c>
      <c r="T154" s="2">
        <f t="shared" si="7"/>
        <v>0.77176077084531169</v>
      </c>
    </row>
    <row r="155" spans="6:20">
      <c r="F155" s="1">
        <v>6.0079462113164501</v>
      </c>
      <c r="G155">
        <v>0.67095920805598197</v>
      </c>
      <c r="H155">
        <f t="shared" si="9"/>
        <v>0.87950824590145571</v>
      </c>
      <c r="K155" s="2"/>
      <c r="M155">
        <v>6.77260917457453</v>
      </c>
      <c r="N155">
        <v>0.261988622652914</v>
      </c>
      <c r="O155">
        <f t="shared" si="8"/>
        <v>0.67796096124519689</v>
      </c>
      <c r="Q155">
        <v>274.7</v>
      </c>
      <c r="R155">
        <f>'nm to eV'!$G$14/Q155</f>
        <v>4.5134233863112119</v>
      </c>
      <c r="S155">
        <v>16105.044165543501</v>
      </c>
      <c r="T155" s="2">
        <f t="shared" si="7"/>
        <v>0.78141780419550477</v>
      </c>
    </row>
    <row r="156" spans="6:20">
      <c r="F156" s="1">
        <v>6.0218311690627502</v>
      </c>
      <c r="G156">
        <v>0.68344427376685402</v>
      </c>
      <c r="H156">
        <f t="shared" si="9"/>
        <v>0.89587394758866956</v>
      </c>
      <c r="K156" s="2"/>
      <c r="M156">
        <v>6.7915763001658602</v>
      </c>
      <c r="N156">
        <v>0.27190282665672699</v>
      </c>
      <c r="O156">
        <f t="shared" si="8"/>
        <v>0.70361643898443704</v>
      </c>
      <c r="Q156">
        <v>275.39999999999998</v>
      </c>
      <c r="R156">
        <f>'nm to eV'!$G$14/Q156</f>
        <v>4.5019513588224038</v>
      </c>
      <c r="S156">
        <v>16279.670890760801</v>
      </c>
      <c r="T156" s="2">
        <f t="shared" si="7"/>
        <v>0.78989070441052567</v>
      </c>
    </row>
    <row r="157" spans="6:20">
      <c r="F157" s="1">
        <v>6.0357108466882101</v>
      </c>
      <c r="G157">
        <v>0.69544290834613398</v>
      </c>
      <c r="H157">
        <f t="shared" si="9"/>
        <v>0.91160202453482364</v>
      </c>
      <c r="K157" s="2"/>
      <c r="M157">
        <v>6.8105434257572002</v>
      </c>
      <c r="N157">
        <v>0.28181703066053998</v>
      </c>
      <c r="O157">
        <f t="shared" si="8"/>
        <v>0.7292719167236773</v>
      </c>
      <c r="Q157">
        <v>276.10000000000002</v>
      </c>
      <c r="R157">
        <f>'nm to eV'!$G$14/Q157</f>
        <v>4.4905375017011586</v>
      </c>
      <c r="S157">
        <v>16429.4557992669</v>
      </c>
      <c r="T157" s="2">
        <f t="shared" si="7"/>
        <v>0.79715827804170358</v>
      </c>
    </row>
    <row r="158" spans="6:20">
      <c r="F158" s="1">
        <v>6.0495887642734001</v>
      </c>
      <c r="G158">
        <v>0.70727939921488303</v>
      </c>
      <c r="H158">
        <f t="shared" si="9"/>
        <v>0.92711755990062406</v>
      </c>
      <c r="K158" s="2"/>
      <c r="M158">
        <v>6.8295105513485304</v>
      </c>
      <c r="N158">
        <v>0.291477024305281</v>
      </c>
      <c r="O158">
        <f t="shared" si="8"/>
        <v>0.75426956170037329</v>
      </c>
      <c r="Q158">
        <v>276.8</v>
      </c>
      <c r="R158">
        <f>'nm to eV'!$G$14/Q158</f>
        <v>4.4791813736260471</v>
      </c>
      <c r="S158">
        <v>16554.0869290505</v>
      </c>
      <c r="T158" s="2">
        <f t="shared" si="7"/>
        <v>0.803205388671693</v>
      </c>
    </row>
    <row r="159" spans="6:20">
      <c r="F159" s="1">
        <v>6.0657494540980297</v>
      </c>
      <c r="G159">
        <v>0.71830517153097795</v>
      </c>
      <c r="H159">
        <f t="shared" si="9"/>
        <v>0.94157038736465726</v>
      </c>
      <c r="K159" s="2"/>
      <c r="M159">
        <v>6.8484776769398596</v>
      </c>
      <c r="N159">
        <v>0.30113701795002201</v>
      </c>
      <c r="O159">
        <f t="shared" si="8"/>
        <v>0.77926720667706917</v>
      </c>
      <c r="Q159">
        <v>277.5</v>
      </c>
      <c r="R159">
        <f>'nm to eV'!$G$14/Q159</f>
        <v>4.4678825377286122</v>
      </c>
      <c r="S159">
        <v>16653.376256171399</v>
      </c>
      <c r="T159" s="2">
        <f t="shared" si="7"/>
        <v>0.80802291336652476</v>
      </c>
    </row>
    <row r="160" spans="6:20">
      <c r="F160" s="1">
        <v>6.0842193167662497</v>
      </c>
      <c r="G160">
        <v>0.73095238095238002</v>
      </c>
      <c r="H160">
        <f t="shared" si="9"/>
        <v>0.95814863063222355</v>
      </c>
      <c r="K160" s="2"/>
      <c r="M160">
        <v>6.8674448025311996</v>
      </c>
      <c r="N160">
        <v>0.31066990641522702</v>
      </c>
      <c r="O160">
        <f t="shared" si="8"/>
        <v>0.80393593527249296</v>
      </c>
      <c r="Q160">
        <v>278.2</v>
      </c>
      <c r="R160">
        <f>'nm to eV'!$G$14/Q160</f>
        <v>4.4566405615373474</v>
      </c>
      <c r="S160">
        <v>16727.257851620201</v>
      </c>
      <c r="T160" s="2">
        <f t="shared" si="7"/>
        <v>0.81160765324631845</v>
      </c>
    </row>
    <row r="161" spans="6:20">
      <c r="F161" s="1">
        <v>6.1049733597061397</v>
      </c>
      <c r="G161">
        <v>0.74291858678955403</v>
      </c>
      <c r="H161">
        <f t="shared" si="9"/>
        <v>0.97383419926230719</v>
      </c>
      <c r="K161" s="2"/>
      <c r="M161">
        <v>6.9085402413124202</v>
      </c>
      <c r="N161">
        <v>0.33053009071773798</v>
      </c>
      <c r="O161">
        <f t="shared" si="8"/>
        <v>0.85532911984629401</v>
      </c>
      <c r="Q161">
        <v>278.89999999999998</v>
      </c>
      <c r="R161">
        <f>'nm to eV'!$G$14/Q161</f>
        <v>4.4454550169225167</v>
      </c>
      <c r="S161">
        <v>16775.785144946902</v>
      </c>
      <c r="T161" s="2">
        <f t="shared" si="7"/>
        <v>0.81396220071636094</v>
      </c>
    </row>
    <row r="162" spans="6:20">
      <c r="F162" s="1">
        <v>6.13259050370268</v>
      </c>
      <c r="G162">
        <v>0.75381464413722399</v>
      </c>
      <c r="H162">
        <f t="shared" si="9"/>
        <v>0.98811699346205728</v>
      </c>
      <c r="K162" s="2"/>
      <c r="M162">
        <v>6.9338297421008601</v>
      </c>
      <c r="N162">
        <v>0.34025363695224697</v>
      </c>
      <c r="O162">
        <f t="shared" si="8"/>
        <v>0.88049122301362592</v>
      </c>
      <c r="Q162">
        <v>279.60000000000002</v>
      </c>
      <c r="R162">
        <f>'nm to eV'!$G$14/Q162</f>
        <v>4.4343254800418093</v>
      </c>
      <c r="S162">
        <v>16799.127354830802</v>
      </c>
      <c r="T162" s="2">
        <f t="shared" si="7"/>
        <v>0.81509476627812272</v>
      </c>
    </row>
    <row r="163" spans="6:20">
      <c r="F163" s="1">
        <v>6.1739372098894103</v>
      </c>
      <c r="G163">
        <v>0.76287995158962896</v>
      </c>
      <c r="H163">
        <f t="shared" si="9"/>
        <v>1</v>
      </c>
      <c r="K163" s="2"/>
      <c r="M163">
        <v>6.9591192428893001</v>
      </c>
      <c r="N163">
        <v>0.35026316984071199</v>
      </c>
      <c r="O163">
        <f t="shared" si="8"/>
        <v>0.9063933880388203</v>
      </c>
      <c r="Q163">
        <v>280.3</v>
      </c>
      <c r="R163">
        <f>'nm to eV'!$G$14/Q163</f>
        <v>4.423251531286799</v>
      </c>
      <c r="S163">
        <v>16797.565153339201</v>
      </c>
      <c r="T163" s="2">
        <f t="shared" si="7"/>
        <v>0.81501896815880492</v>
      </c>
    </row>
    <row r="164" spans="6:20">
      <c r="F164" s="1">
        <v>6.2197430047855304</v>
      </c>
      <c r="G164">
        <v>0.76051658417249801</v>
      </c>
      <c r="H164">
        <f t="shared" si="9"/>
        <v>0.99690204544999994</v>
      </c>
      <c r="K164" s="2"/>
      <c r="M164">
        <v>6.9844087436777498</v>
      </c>
      <c r="N164">
        <v>0.358747440574744</v>
      </c>
      <c r="O164">
        <f t="shared" si="8"/>
        <v>0.92834855648874637</v>
      </c>
      <c r="Q164">
        <v>281</v>
      </c>
      <c r="R164">
        <f>'nm to eV'!$G$14/Q164</f>
        <v>4.412232755230213</v>
      </c>
      <c r="S164">
        <v>16771.485635964302</v>
      </c>
      <c r="T164" s="2">
        <f t="shared" si="7"/>
        <v>0.8137535882571979</v>
      </c>
    </row>
    <row r="165" spans="6:20">
      <c r="F165" s="1">
        <v>6.2540042421602298</v>
      </c>
      <c r="G165">
        <v>0.750166410650281</v>
      </c>
      <c r="H165">
        <f t="shared" si="9"/>
        <v>0.98333480790410532</v>
      </c>
      <c r="K165" s="2"/>
      <c r="M165">
        <v>7.0128594320647499</v>
      </c>
      <c r="N165">
        <v>0.36738423752422</v>
      </c>
      <c r="O165">
        <f t="shared" si="8"/>
        <v>0.95069842459620102</v>
      </c>
      <c r="Q165">
        <v>281.7</v>
      </c>
      <c r="R165">
        <f>'nm to eV'!$G$14/Q165</f>
        <v>4.401268740573979</v>
      </c>
      <c r="S165">
        <v>16721.3766736334</v>
      </c>
      <c r="T165" s="2">
        <f t="shared" si="7"/>
        <v>0.81132229810284351</v>
      </c>
    </row>
    <row r="166" spans="6:20">
      <c r="F166" s="1">
        <v>6.2767853234872897</v>
      </c>
      <c r="G166">
        <v>0.73776241679467403</v>
      </c>
      <c r="H166">
        <f t="shared" si="9"/>
        <v>0.9670753770070678</v>
      </c>
      <c r="K166" s="2"/>
      <c r="M166">
        <v>7.0507936832474103</v>
      </c>
      <c r="N166">
        <v>0.37583854775164699</v>
      </c>
      <c r="O166">
        <f t="shared" si="8"/>
        <v>0.97257606275625552</v>
      </c>
      <c r="Q166">
        <v>282.39999999999998</v>
      </c>
      <c r="R166">
        <f>'nm to eV'!$G$14/Q166</f>
        <v>4.3903590800980528</v>
      </c>
      <c r="S166">
        <v>16647.820725785201</v>
      </c>
      <c r="T166" s="2">
        <f t="shared" si="7"/>
        <v>0.80775335866609044</v>
      </c>
    </row>
    <row r="167" spans="6:20">
      <c r="F167" s="1">
        <v>6.2949938201743603</v>
      </c>
      <c r="G167">
        <v>0.72633128520225299</v>
      </c>
      <c r="H167">
        <f t="shared" si="9"/>
        <v>0.95209119559215216</v>
      </c>
      <c r="K167" s="2"/>
      <c r="M167">
        <v>7.1076950600214097</v>
      </c>
      <c r="N167">
        <v>0.38314296878342802</v>
      </c>
      <c r="O167">
        <f t="shared" si="8"/>
        <v>0.9914780755761271</v>
      </c>
      <c r="Q167">
        <v>283.10000000000002</v>
      </c>
      <c r="R167">
        <f>'nm to eV'!$G$14/Q167</f>
        <v>4.3795033706099957</v>
      </c>
      <c r="S167">
        <v>16551.4881953281</v>
      </c>
      <c r="T167" s="2">
        <f t="shared" si="7"/>
        <v>0.80307929794023192</v>
      </c>
    </row>
    <row r="168" spans="6:20">
      <c r="F168" s="1">
        <v>6.3109160245414397</v>
      </c>
      <c r="G168">
        <v>0.71538658474142303</v>
      </c>
      <c r="H168">
        <f t="shared" si="9"/>
        <v>0.93774463891829507</v>
      </c>
      <c r="K168" s="2"/>
      <c r="M168">
        <v>7.1772411871896296</v>
      </c>
      <c r="N168">
        <v>0.38314296878342802</v>
      </c>
      <c r="O168">
        <f t="shared" si="8"/>
        <v>0.9914780755761271</v>
      </c>
      <c r="Q168">
        <v>283.8</v>
      </c>
      <c r="R168">
        <f>'nm to eV'!$G$14/Q168</f>
        <v>4.3687012128953135</v>
      </c>
      <c r="S168">
        <v>16433.130406903201</v>
      </c>
      <c r="T168" s="2">
        <f t="shared" si="7"/>
        <v>0.79733657024636473</v>
      </c>
    </row>
    <row r="169" spans="6:20">
      <c r="F169" s="1">
        <v>6.3245352162058897</v>
      </c>
      <c r="G169">
        <v>0.70338795016214295</v>
      </c>
      <c r="H169">
        <f t="shared" si="9"/>
        <v>0.92201656197214088</v>
      </c>
      <c r="K169" s="2"/>
      <c r="M169">
        <v>7.2341425639636299</v>
      </c>
      <c r="N169">
        <v>0.37562065315815701</v>
      </c>
      <c r="O169">
        <f t="shared" si="8"/>
        <v>0.97201220610264694</v>
      </c>
      <c r="Q169">
        <v>284.5</v>
      </c>
      <c r="R169">
        <f>'nm to eV'!$G$14/Q169</f>
        <v>4.3579522116685059</v>
      </c>
      <c r="S169">
        <v>16293.572289432699</v>
      </c>
      <c r="T169" s="2">
        <f t="shared" si="7"/>
        <v>0.79056520119015461</v>
      </c>
    </row>
    <row r="170" spans="6:20">
      <c r="F170" s="1">
        <v>6.3381473677092304</v>
      </c>
      <c r="G170">
        <v>0.69074074074073999</v>
      </c>
      <c r="H170">
        <f t="shared" si="9"/>
        <v>0.90543831870457336</v>
      </c>
      <c r="K170" s="2"/>
      <c r="M170">
        <v>7.2720768151463</v>
      </c>
      <c r="N170">
        <v>0.36692665887789</v>
      </c>
      <c r="O170">
        <f t="shared" si="8"/>
        <v>0.94951432562362026</v>
      </c>
      <c r="Q170">
        <v>285.2</v>
      </c>
      <c r="R170">
        <f>'nm to eV'!$G$14/Q170</f>
        <v>4.3472559755248597</v>
      </c>
      <c r="S170">
        <v>16133.704842523801</v>
      </c>
      <c r="T170" s="2">
        <f t="shared" si="7"/>
        <v>0.78280842213125801</v>
      </c>
    </row>
    <row r="171" spans="6:20">
      <c r="F171" s="1">
        <v>6.3517595192125702</v>
      </c>
      <c r="G171">
        <v>0.67809353131933703</v>
      </c>
      <c r="H171">
        <f t="shared" si="9"/>
        <v>0.88886007543700596</v>
      </c>
      <c r="K171" s="2"/>
      <c r="M171">
        <v>7.3005275035333002</v>
      </c>
      <c r="N171">
        <v>0.35865211169009198</v>
      </c>
      <c r="O171">
        <f t="shared" si="8"/>
        <v>0.92810186920279225</v>
      </c>
      <c r="Q171">
        <v>285.89999999999998</v>
      </c>
      <c r="R171">
        <f>'nm to eV'!$G$14/Q171</f>
        <v>4.336612116892935</v>
      </c>
      <c r="S171">
        <v>15954.4774640089</v>
      </c>
      <c r="T171" s="2">
        <f t="shared" si="7"/>
        <v>0.77411229791506564</v>
      </c>
    </row>
    <row r="172" spans="6:20">
      <c r="F172" s="1">
        <v>6.3653611104742502</v>
      </c>
      <c r="G172">
        <v>0.66447345963474902</v>
      </c>
      <c r="H172">
        <f t="shared" si="9"/>
        <v>0.87100658268731768</v>
      </c>
      <c r="K172" s="2"/>
      <c r="M172">
        <v>7.3258170043217401</v>
      </c>
      <c r="N172">
        <v>0.34969119653280001</v>
      </c>
      <c r="O172">
        <f t="shared" si="8"/>
        <v>0.90491326432309571</v>
      </c>
      <c r="Q172">
        <v>286.60000000000002</v>
      </c>
      <c r="R172">
        <f>'nm to eV'!$G$14/Q172</f>
        <v>4.3260202519877522</v>
      </c>
      <c r="S172">
        <v>15756.8902128265</v>
      </c>
      <c r="T172" s="2">
        <f t="shared" si="7"/>
        <v>0.76452535146717515</v>
      </c>
    </row>
    <row r="173" spans="6:20">
      <c r="F173" s="1">
        <v>6.3766772894360697</v>
      </c>
      <c r="G173">
        <v>0.65142089093701905</v>
      </c>
      <c r="H173">
        <f t="shared" si="9"/>
        <v>0.85389698546886661</v>
      </c>
      <c r="K173" s="2"/>
      <c r="M173">
        <v>7.3479453175116296</v>
      </c>
      <c r="N173">
        <v>0.34130225468341902</v>
      </c>
      <c r="O173">
        <f t="shared" si="8"/>
        <v>0.88320478315912121</v>
      </c>
      <c r="Q173">
        <v>287.3</v>
      </c>
      <c r="R173">
        <f>'nm to eV'!$G$14/Q173</f>
        <v>4.315480000764671</v>
      </c>
      <c r="S173">
        <v>15541.9860776894</v>
      </c>
      <c r="T173" s="2">
        <f t="shared" si="7"/>
        <v>0.75409818866866196</v>
      </c>
    </row>
    <row r="174" spans="6:20">
      <c r="F174" s="1">
        <v>6.38572741654108</v>
      </c>
      <c r="G174">
        <v>0.64071940604198596</v>
      </c>
      <c r="H174">
        <f t="shared" si="9"/>
        <v>0.83986924116554051</v>
      </c>
      <c r="K174" s="2"/>
      <c r="M174">
        <v>7.3669124431029598</v>
      </c>
      <c r="N174">
        <v>0.33291331283403902</v>
      </c>
      <c r="O174">
        <f t="shared" si="8"/>
        <v>0.86149630199514937</v>
      </c>
      <c r="Q174">
        <v>288</v>
      </c>
      <c r="R174">
        <f>'nm to eV'!$G$14/Q174</f>
        <v>4.3049909868739231</v>
      </c>
      <c r="S174">
        <v>15310.8433176418</v>
      </c>
      <c r="T174" s="2">
        <f t="shared" si="7"/>
        <v>0.74288312671940537</v>
      </c>
    </row>
    <row r="175" spans="6:20">
      <c r="F175" s="1">
        <v>6.3947881038877599</v>
      </c>
      <c r="G175">
        <v>0.63099078341013803</v>
      </c>
      <c r="H175">
        <f t="shared" si="9"/>
        <v>0.82711674634433541</v>
      </c>
      <c r="K175" s="2"/>
      <c r="M175">
        <v>7.3858795686942997</v>
      </c>
      <c r="N175">
        <v>0.32401595026651397</v>
      </c>
      <c r="O175">
        <f t="shared" si="8"/>
        <v>0.83847215530608621</v>
      </c>
      <c r="Q175">
        <v>288.7</v>
      </c>
      <c r="R175">
        <f>'nm to eV'!$G$14/Q175</f>
        <v>4.2945528376158295</v>
      </c>
      <c r="S175">
        <v>15064.5679357889</v>
      </c>
      <c r="T175" s="2">
        <f t="shared" si="7"/>
        <v>0.73093382896295256</v>
      </c>
    </row>
    <row r="176" spans="6:20">
      <c r="F176" s="1">
        <v>6.4038303108115304</v>
      </c>
      <c r="G176">
        <v>0.619559651817716</v>
      </c>
      <c r="H176">
        <f t="shared" si="9"/>
        <v>0.81213256492941854</v>
      </c>
      <c r="K176" s="2"/>
      <c r="M176">
        <v>7.4048466942856299</v>
      </c>
      <c r="N176">
        <v>0.31486437733991701</v>
      </c>
      <c r="O176">
        <f t="shared" si="8"/>
        <v>0.81479017585447899</v>
      </c>
      <c r="Q176">
        <v>289.39999999999998</v>
      </c>
      <c r="R176">
        <f>'nm to eV'!$G$14/Q176</f>
        <v>4.2841651838966479</v>
      </c>
      <c r="S176">
        <v>14804.286342273699</v>
      </c>
      <c r="T176" s="2">
        <f t="shared" si="7"/>
        <v>0.71830494889366958</v>
      </c>
    </row>
    <row r="177" spans="6:20">
      <c r="F177" s="1">
        <v>6.4128804379165398</v>
      </c>
      <c r="G177">
        <v>0.60885816692268302</v>
      </c>
      <c r="H177">
        <f t="shared" si="9"/>
        <v>0.79810482062609256</v>
      </c>
      <c r="K177" s="2"/>
      <c r="M177">
        <v>7.4238138198769601</v>
      </c>
      <c r="N177">
        <v>0.30482306815656801</v>
      </c>
      <c r="O177">
        <f t="shared" si="8"/>
        <v>0.78880578173396654</v>
      </c>
      <c r="Q177">
        <v>290.10000000000002</v>
      </c>
      <c r="R177">
        <f>'nm to eV'!$G$14/Q177</f>
        <v>4.2738276601850735</v>
      </c>
      <c r="S177">
        <v>14531.1382571012</v>
      </c>
      <c r="T177" s="2">
        <f t="shared" si="7"/>
        <v>0.70505178580130379</v>
      </c>
    </row>
    <row r="178" spans="6:20">
      <c r="F178" s="1">
        <v>6.4196337124599001</v>
      </c>
      <c r="G178">
        <v>0.59767025089605696</v>
      </c>
      <c r="H178">
        <f t="shared" si="9"/>
        <v>0.78343945158170547</v>
      </c>
      <c r="K178" s="2"/>
      <c r="M178">
        <v>7.4427809454683</v>
      </c>
      <c r="N178">
        <v>0.29452754861414698</v>
      </c>
      <c r="O178">
        <f t="shared" si="8"/>
        <v>0.76216355485090981</v>
      </c>
      <c r="Q178">
        <v>290.8</v>
      </c>
      <c r="R178">
        <f>'nm to eV'!$G$14/Q178</f>
        <v>4.2635399044693596</v>
      </c>
      <c r="S178">
        <v>14246.269897731499</v>
      </c>
      <c r="T178" s="2">
        <f t="shared" si="7"/>
        <v>0.69122995423255229</v>
      </c>
    </row>
    <row r="179" spans="6:20">
      <c r="F179" s="1">
        <v>6.4286706392628297</v>
      </c>
      <c r="G179">
        <v>0.58575268817204296</v>
      </c>
      <c r="H179">
        <f t="shared" si="9"/>
        <v>0.76781764542572895</v>
      </c>
      <c r="K179" s="2"/>
      <c r="M179">
        <v>7.4617480710596302</v>
      </c>
      <c r="N179">
        <v>0.28372360835358101</v>
      </c>
      <c r="O179">
        <f t="shared" si="8"/>
        <v>0.73420566244276209</v>
      </c>
      <c r="Q179">
        <v>291.5</v>
      </c>
      <c r="R179">
        <f>'nm to eV'!$G$14/Q179</f>
        <v>4.2533015582150595</v>
      </c>
      <c r="S179">
        <v>13950.8274906024</v>
      </c>
      <c r="T179" s="2">
        <f t="shared" si="7"/>
        <v>0.67689506916971054</v>
      </c>
    </row>
    <row r="180" spans="6:20">
      <c r="F180" s="1">
        <v>6.4399938583857601</v>
      </c>
      <c r="G180">
        <v>0.57334869431643598</v>
      </c>
      <c r="H180">
        <f t="shared" si="9"/>
        <v>0.75155821452869132</v>
      </c>
      <c r="K180" s="2"/>
      <c r="M180">
        <v>7.4807151966509604</v>
      </c>
      <c r="N180">
        <v>0.27266545773394402</v>
      </c>
      <c r="O180">
        <f t="shared" si="8"/>
        <v>0.70558993727207264</v>
      </c>
      <c r="Q180">
        <v>292.2</v>
      </c>
      <c r="R180">
        <f>'nm to eV'!$G$14/Q180</f>
        <v>4.243112266323374</v>
      </c>
      <c r="S180">
        <v>13645.9511399516</v>
      </c>
      <c r="T180" s="2">
        <f t="shared" si="7"/>
        <v>0.66210244854552192</v>
      </c>
    </row>
    <row r="181" spans="6:20">
      <c r="F181" s="1">
        <v>6.44825900752718</v>
      </c>
      <c r="G181">
        <v>0.56070148489503302</v>
      </c>
      <c r="H181">
        <f t="shared" si="9"/>
        <v>0.7349799712611238</v>
      </c>
      <c r="K181" s="2"/>
      <c r="M181">
        <v>7.4996823222422897</v>
      </c>
      <c r="N181">
        <v>0.26122599157569798</v>
      </c>
      <c r="O181">
        <f t="shared" si="8"/>
        <v>0.67598746295756396</v>
      </c>
      <c r="Q181">
        <v>292.89999999999998</v>
      </c>
      <c r="R181">
        <f>'nm to eV'!$G$14/Q181</f>
        <v>4.2329716770900987</v>
      </c>
      <c r="S181">
        <v>13332.769081587399</v>
      </c>
      <c r="T181" s="2">
        <f t="shared" si="7"/>
        <v>0.64690683443575325</v>
      </c>
    </row>
    <row r="182" spans="6:20">
      <c r="F182" s="1">
        <v>6.4557814196716397</v>
      </c>
      <c r="G182">
        <v>0.55000000000000004</v>
      </c>
      <c r="H182">
        <f t="shared" si="9"/>
        <v>0.72095222695779793</v>
      </c>
      <c r="K182" s="2"/>
      <c r="M182">
        <v>7.5154882602350703</v>
      </c>
      <c r="N182">
        <v>0.25112112980258</v>
      </c>
      <c r="O182">
        <f t="shared" si="8"/>
        <v>0.64983861064641302</v>
      </c>
      <c r="Q182">
        <v>293.60000000000002</v>
      </c>
      <c r="R182">
        <f>'nm to eV'!$G$14/Q182</f>
        <v>4.2228794421651559</v>
      </c>
      <c r="S182">
        <v>13012.392343654299</v>
      </c>
      <c r="T182" s="2">
        <f t="shared" si="7"/>
        <v>0.6313621339991895</v>
      </c>
    </row>
    <row r="183" spans="6:20">
      <c r="F183" s="1">
        <v>6.4648170264443703</v>
      </c>
      <c r="G183">
        <v>0.53796082949308699</v>
      </c>
      <c r="H183">
        <f t="shared" si="9"/>
        <v>0.70517101461655496</v>
      </c>
      <c r="K183" s="2"/>
      <c r="M183">
        <v>7.5281330106292996</v>
      </c>
      <c r="N183">
        <v>0.24330416126111201</v>
      </c>
      <c r="O183">
        <f t="shared" si="8"/>
        <v>0.62961025319816577</v>
      </c>
      <c r="Q183">
        <v>294.3</v>
      </c>
      <c r="R183">
        <f>'nm to eV'!$G$14/Q183</f>
        <v>4.2128352165127074</v>
      </c>
      <c r="S183">
        <v>12685.9098310314</v>
      </c>
      <c r="T183" s="2">
        <f t="shared" si="7"/>
        <v>0.615521180972321</v>
      </c>
    </row>
    <row r="184" spans="6:20">
      <c r="F184" s="1">
        <v>6.4738460330660601</v>
      </c>
      <c r="G184">
        <v>0.52531362007168403</v>
      </c>
      <c r="H184">
        <f t="shared" si="9"/>
        <v>0.68859277134898755</v>
      </c>
      <c r="K184" s="2"/>
      <c r="M184">
        <v>7.54077776102352</v>
      </c>
      <c r="N184">
        <v>0.23510587718103601</v>
      </c>
      <c r="O184">
        <f t="shared" si="8"/>
        <v>0.60839514660610206</v>
      </c>
      <c r="Q184">
        <v>295</v>
      </c>
      <c r="R184">
        <f>'nm to eV'!$G$14/Q184</f>
        <v>4.2028386583718298</v>
      </c>
      <c r="S184">
        <v>12354.383844825899</v>
      </c>
      <c r="T184" s="2">
        <f t="shared" si="7"/>
        <v>0.59943551827487207</v>
      </c>
    </row>
    <row r="185" spans="6:20">
      <c r="F185" s="1">
        <v>6.4828763597179497</v>
      </c>
      <c r="G185">
        <v>0.512788018433179</v>
      </c>
      <c r="H185">
        <f t="shared" si="9"/>
        <v>0.67217393426668492</v>
      </c>
      <c r="K185" s="2"/>
      <c r="M185">
        <v>7.5534225114177396</v>
      </c>
      <c r="N185">
        <v>0.227098250870264</v>
      </c>
      <c r="O185">
        <f t="shared" si="8"/>
        <v>0.58767341458594657</v>
      </c>
      <c r="Q185">
        <v>295.7</v>
      </c>
      <c r="R185">
        <f>'nm to eV'!$G$14/Q185</f>
        <v>4.1928894292177548</v>
      </c>
      <c r="S185">
        <v>12018.846043533</v>
      </c>
      <c r="T185" s="2">
        <f t="shared" si="7"/>
        <v>0.58315520204501359</v>
      </c>
    </row>
    <row r="186" spans="6:20">
      <c r="F186" s="1">
        <v>6.4919053663396404</v>
      </c>
      <c r="G186">
        <v>0.50014080901177604</v>
      </c>
      <c r="H186">
        <f t="shared" si="9"/>
        <v>0.65559569099911741</v>
      </c>
      <c r="K186" s="2"/>
      <c r="M186">
        <v>7.56606726181196</v>
      </c>
      <c r="N186">
        <v>0.218899966790188</v>
      </c>
      <c r="O186">
        <f t="shared" si="8"/>
        <v>0.56645830799388297</v>
      </c>
      <c r="Q186">
        <v>296.39999999999998</v>
      </c>
      <c r="R186">
        <f>'nm to eV'!$G$14/Q186</f>
        <v>4.1829871937236502</v>
      </c>
      <c r="S186">
        <v>11680.2938478615</v>
      </c>
      <c r="T186" s="2">
        <f t="shared" si="7"/>
        <v>0.56672862720126416</v>
      </c>
    </row>
    <row r="187" spans="6:20">
      <c r="F187" s="1">
        <v>6.5009370130217503</v>
      </c>
      <c r="G187">
        <v>0.48773681515617001</v>
      </c>
      <c r="H187">
        <f t="shared" si="9"/>
        <v>0.639336260102081</v>
      </c>
      <c r="K187" s="2"/>
      <c r="M187">
        <v>7.5787120122061804</v>
      </c>
      <c r="N187">
        <v>0.210701682710111</v>
      </c>
      <c r="O187">
        <f t="shared" si="8"/>
        <v>0.5452432014018167</v>
      </c>
      <c r="Q187">
        <v>297.10000000000002</v>
      </c>
      <c r="R187">
        <f>'nm to eV'!$G$14/Q187</f>
        <v>4.1731316197229544</v>
      </c>
      <c r="S187">
        <v>11339.6872869976</v>
      </c>
      <c r="T187" s="2">
        <f t="shared" si="7"/>
        <v>0.55020237442300179</v>
      </c>
    </row>
    <row r="188" spans="6:20">
      <c r="F188" s="1">
        <v>6.5099673396736399</v>
      </c>
      <c r="G188">
        <v>0.47521121351766499</v>
      </c>
      <c r="H188">
        <f t="shared" si="9"/>
        <v>0.62291742301977837</v>
      </c>
      <c r="K188" s="2"/>
      <c r="M188">
        <v>7.5913567626003999</v>
      </c>
      <c r="N188">
        <v>0.202503398630035</v>
      </c>
      <c r="O188">
        <f t="shared" si="8"/>
        <v>0.52402809480975299</v>
      </c>
      <c r="Q188">
        <v>297.8</v>
      </c>
      <c r="R188">
        <f>'nm to eV'!$G$14/Q188</f>
        <v>4.1633223781722295</v>
      </c>
      <c r="S188">
        <v>10997.9462802176</v>
      </c>
      <c r="T188" s="2">
        <f t="shared" si="7"/>
        <v>0.53362107825413307</v>
      </c>
    </row>
    <row r="189" spans="6:20">
      <c r="F189" s="1">
        <v>6.5189963462953298</v>
      </c>
      <c r="G189">
        <v>0.46256400409626203</v>
      </c>
      <c r="H189">
        <f t="shared" si="9"/>
        <v>0.60633917975221097</v>
      </c>
      <c r="K189" s="2"/>
      <c r="M189">
        <v>7.6071627005931797</v>
      </c>
      <c r="N189">
        <v>0.19233498426715001</v>
      </c>
      <c r="O189">
        <f t="shared" si="8"/>
        <v>0.49771478430796851</v>
      </c>
      <c r="Q189">
        <v>298.5</v>
      </c>
      <c r="R189">
        <f>'nm to eV'!$G$14/Q189</f>
        <v>4.1535591431145393</v>
      </c>
      <c r="S189">
        <v>10655.948344283401</v>
      </c>
      <c r="T189" s="2">
        <f t="shared" si="7"/>
        <v>0.51702731586577144</v>
      </c>
    </row>
    <row r="190" spans="6:20">
      <c r="F190" s="1">
        <v>6.52802667294723</v>
      </c>
      <c r="G190">
        <v>0.450038402457757</v>
      </c>
      <c r="H190">
        <f t="shared" si="9"/>
        <v>0.58992034266990834</v>
      </c>
      <c r="K190" s="2"/>
      <c r="M190">
        <v>7.6229686385859603</v>
      </c>
      <c r="N190">
        <v>0.18229367508380101</v>
      </c>
      <c r="O190">
        <f t="shared" si="8"/>
        <v>0.47173039018745611</v>
      </c>
      <c r="Q190">
        <v>299.2</v>
      </c>
      <c r="R190">
        <f>'nm to eV'!$G$14/Q190</f>
        <v>4.1438415916433486</v>
      </c>
      <c r="S190">
        <v>10314.526713963</v>
      </c>
      <c r="T190" s="2">
        <f t="shared" si="7"/>
        <v>0.50046151586376864</v>
      </c>
    </row>
    <row r="191" spans="6:20">
      <c r="F191" s="1">
        <v>6.5370609596897502</v>
      </c>
      <c r="G191">
        <v>0.43787762416794601</v>
      </c>
      <c r="H191">
        <f t="shared" si="9"/>
        <v>0.57397972414340059</v>
      </c>
      <c r="K191" s="2"/>
      <c r="M191">
        <v>7.6356133889801798</v>
      </c>
      <c r="N191">
        <v>0.17409539100372401</v>
      </c>
      <c r="O191">
        <f t="shared" si="8"/>
        <v>0.45051528359538984</v>
      </c>
      <c r="Q191">
        <v>299.89999999999998</v>
      </c>
      <c r="R191">
        <f>'nm to eV'!$G$14/Q191</f>
        <v>4.1341694038669221</v>
      </c>
      <c r="S191">
        <v>9974.4688603164996</v>
      </c>
      <c r="T191" s="2">
        <f t="shared" si="7"/>
        <v>0.48396188639585297</v>
      </c>
    </row>
    <row r="192" spans="6:20">
      <c r="F192" s="1">
        <v>6.5460926063718503</v>
      </c>
      <c r="G192">
        <v>0.42547363031233998</v>
      </c>
      <c r="H192">
        <f t="shared" si="9"/>
        <v>0.55772029324636418</v>
      </c>
      <c r="K192" s="2"/>
      <c r="M192">
        <v>7.6514193269729596</v>
      </c>
      <c r="N192">
        <v>0.16437184476921499</v>
      </c>
      <c r="O192">
        <f t="shared" si="8"/>
        <v>0.42535318042805781</v>
      </c>
      <c r="Q192">
        <v>300.60000000000002</v>
      </c>
      <c r="R192">
        <f>'nm to eV'!$G$14/Q192</f>
        <v>4.12454226287322</v>
      </c>
      <c r="S192">
        <v>9636.5153890729998</v>
      </c>
      <c r="T192" s="2">
        <f t="shared" si="7"/>
        <v>0.46756436170080456</v>
      </c>
    </row>
    <row r="193" spans="6:20">
      <c r="F193" s="1">
        <v>6.5551229330237497</v>
      </c>
      <c r="G193">
        <v>0.41294802867383501</v>
      </c>
      <c r="H193">
        <f t="shared" si="9"/>
        <v>0.54130145616406167</v>
      </c>
      <c r="K193" s="2"/>
      <c r="M193">
        <v>7.6703864525642897</v>
      </c>
      <c r="N193">
        <v>0.15293237861096901</v>
      </c>
      <c r="O193">
        <f t="shared" si="8"/>
        <v>0.39575070611354929</v>
      </c>
      <c r="Q193">
        <v>301.3</v>
      </c>
      <c r="R193">
        <f>'nm to eV'!$G$14/Q193</f>
        <v>4.1149598546952868</v>
      </c>
      <c r="S193">
        <v>9301.3592994876999</v>
      </c>
      <c r="T193" s="2">
        <f t="shared" si="7"/>
        <v>0.45130256614815273</v>
      </c>
    </row>
    <row r="194" spans="6:20">
      <c r="F194" s="1">
        <v>6.5641664599777201</v>
      </c>
      <c r="G194">
        <v>0.40163850486431102</v>
      </c>
      <c r="H194">
        <f t="shared" si="9"/>
        <v>0.52647668093440969</v>
      </c>
      <c r="K194" s="2"/>
      <c r="M194">
        <v>7.6893535781556297</v>
      </c>
      <c r="N194">
        <v>0.14111159691411501</v>
      </c>
      <c r="O194">
        <f t="shared" si="8"/>
        <v>0.36516148265522436</v>
      </c>
      <c r="Q194">
        <v>302</v>
      </c>
      <c r="R194">
        <f>'nm to eV'!$G$14/Q194</f>
        <v>4.1054218682771193</v>
      </c>
      <c r="S194">
        <v>8969.6455824927998</v>
      </c>
      <c r="T194" s="2">
        <f t="shared" si="7"/>
        <v>0.43520779474043109</v>
      </c>
    </row>
    <row r="195" spans="6:20">
      <c r="F195" s="1">
        <v>6.5732042668007997</v>
      </c>
      <c r="G195">
        <v>0.38980201399556202</v>
      </c>
      <c r="H195">
        <f t="shared" si="9"/>
        <v>0.51096114556860928</v>
      </c>
      <c r="K195" s="2"/>
      <c r="M195">
        <v>7.7083207037469599</v>
      </c>
      <c r="N195">
        <v>0.13030765665354899</v>
      </c>
      <c r="O195">
        <f t="shared" si="8"/>
        <v>0.33720359024707647</v>
      </c>
      <c r="Q195">
        <v>302.7</v>
      </c>
      <c r="R195">
        <f>'nm to eV'!$G$14/Q195</f>
        <v>4.0959279954400065</v>
      </c>
      <c r="S195">
        <v>8641.9711357354008</v>
      </c>
      <c r="T195" s="2">
        <f t="shared" si="7"/>
        <v>0.41930900899081108</v>
      </c>
    </row>
    <row r="196" spans="6:20">
      <c r="F196" s="1">
        <v>6.5845213257827497</v>
      </c>
      <c r="G196">
        <v>0.37683051715309701</v>
      </c>
      <c r="H196">
        <f t="shared" si="9"/>
        <v>0.49395781914033443</v>
      </c>
      <c r="K196" s="2"/>
      <c r="M196">
        <v>7.7272878293382901</v>
      </c>
      <c r="N196">
        <v>0.11963082157252</v>
      </c>
      <c r="O196">
        <f t="shared" si="8"/>
        <v>0.30957461422020344</v>
      </c>
      <c r="Q196">
        <v>303.39999999999998</v>
      </c>
      <c r="R196">
        <f>'nm to eV'!$G$14/Q196</f>
        <v>4.0864779308493411</v>
      </c>
      <c r="S196">
        <v>8318.8849721990991</v>
      </c>
      <c r="T196" s="2">
        <f t="shared" si="7"/>
        <v>0.40363284704543551</v>
      </c>
    </row>
    <row r="197" spans="6:20">
      <c r="F197" s="1">
        <v>6.59356089264611</v>
      </c>
      <c r="G197">
        <v>0.36515616999487899</v>
      </c>
      <c r="H197">
        <f t="shared" si="9"/>
        <v>0.47865482535488763</v>
      </c>
      <c r="K197" s="2"/>
      <c r="M197">
        <v>7.7462549549296202</v>
      </c>
      <c r="N197">
        <v>0.109462407209635</v>
      </c>
      <c r="O197">
        <f t="shared" si="8"/>
        <v>0.2832613037184189</v>
      </c>
      <c r="Q197">
        <v>304.10000000000002</v>
      </c>
      <c r="R197">
        <f>'nm to eV'!$G$14/Q197</f>
        <v>4.0770713719818801</v>
      </c>
      <c r="S197">
        <v>8000.8886985252002</v>
      </c>
      <c r="T197" s="2">
        <f t="shared" ref="T197:T260" si="10">S197/LARGE(S$5:S$334,1)</f>
        <v>0.38820364689159503</v>
      </c>
    </row>
    <row r="198" spans="6:20">
      <c r="F198" s="1">
        <v>6.6018330819486302</v>
      </c>
      <c r="G198">
        <v>0.35315753541559902</v>
      </c>
      <c r="H198">
        <f t="shared" si="9"/>
        <v>0.4629267484087336</v>
      </c>
      <c r="K198" s="2"/>
      <c r="M198">
        <v>7.7652220805209602</v>
      </c>
      <c r="N198">
        <v>9.9929518744430207E-2</v>
      </c>
      <c r="O198">
        <f t="shared" ref="O198:O217" si="11">N198/LARGE($N$5:$N$1000,1)</f>
        <v>0.25859257512299566</v>
      </c>
      <c r="Q198">
        <v>304.8</v>
      </c>
      <c r="R198">
        <f>'nm to eV'!$G$14/Q198</f>
        <v>4.0677080190934705</v>
      </c>
      <c r="S198">
        <v>7688.4372388468</v>
      </c>
      <c r="T198" s="2">
        <f t="shared" si="10"/>
        <v>0.37304348147820598</v>
      </c>
    </row>
    <row r="199" spans="6:20">
      <c r="F199" s="1">
        <v>6.6108744088522604</v>
      </c>
      <c r="G199">
        <v>0.34164533196791202</v>
      </c>
      <c r="H199">
        <f t="shared" ref="H199:H226" si="12">G199/$I$3</f>
        <v>0.44783629620364052</v>
      </c>
      <c r="K199" s="2"/>
      <c r="M199">
        <v>7.7841892061122904</v>
      </c>
      <c r="N199">
        <v>9.0396630279225204E-2</v>
      </c>
      <c r="O199">
        <f t="shared" si="11"/>
        <v>0.23392384652757187</v>
      </c>
      <c r="Q199">
        <v>305.5</v>
      </c>
      <c r="R199">
        <f>'nm to eV'!$G$14/Q199</f>
        <v>4.0583875751872007</v>
      </c>
      <c r="S199">
        <v>7381.9397799176004</v>
      </c>
      <c r="T199" s="2">
        <f t="shared" si="10"/>
        <v>0.35817220457352233</v>
      </c>
    </row>
    <row r="200" spans="6:20">
      <c r="F200" s="1">
        <v>6.6206927935382396</v>
      </c>
      <c r="G200">
        <v>0.331349206349206</v>
      </c>
      <c r="H200">
        <f t="shared" si="12"/>
        <v>0.43433990585119808</v>
      </c>
      <c r="K200" s="2"/>
      <c r="M200">
        <v>7.8063175193021799</v>
      </c>
      <c r="N200">
        <v>8.0482426275412106E-2</v>
      </c>
      <c r="O200">
        <f t="shared" si="11"/>
        <v>0.20826836878833138</v>
      </c>
      <c r="Q200">
        <v>306.2</v>
      </c>
      <c r="R200">
        <f>'nm to eV'!$G$14/Q200</f>
        <v>4.0491097459820047</v>
      </c>
      <c r="S200">
        <v>7081.7609135139001</v>
      </c>
      <c r="T200" s="2">
        <f t="shared" si="10"/>
        <v>0.34360750619455582</v>
      </c>
    </row>
    <row r="201" spans="6:20">
      <c r="F201" s="1">
        <v>6.6297508408245003</v>
      </c>
      <c r="G201">
        <v>0.32137736815156098</v>
      </c>
      <c r="H201">
        <f t="shared" si="12"/>
        <v>0.4212685986594617</v>
      </c>
      <c r="K201" s="2"/>
      <c r="M201">
        <v>7.8316070200906198</v>
      </c>
      <c r="N201">
        <v>6.97102623097305E-2</v>
      </c>
      <c r="O201">
        <f t="shared" si="11"/>
        <v>0.18039270547550262</v>
      </c>
      <c r="Q201">
        <v>306.89999999999998</v>
      </c>
      <c r="R201">
        <f>'nm to eV'!$G$14/Q201</f>
        <v>4.039874239881688</v>
      </c>
      <c r="S201">
        <v>6788.2219525047003</v>
      </c>
      <c r="T201" s="2">
        <f t="shared" si="10"/>
        <v>0.32936497646288415</v>
      </c>
    </row>
    <row r="202" spans="6:20">
      <c r="F202" s="1">
        <v>6.6410661397661803</v>
      </c>
      <c r="G202">
        <v>0.308243727598566</v>
      </c>
      <c r="H202">
        <f t="shared" si="12"/>
        <v>0.40405273065083447</v>
      </c>
      <c r="K202" s="2"/>
      <c r="M202">
        <v>7.8568965208790704</v>
      </c>
      <c r="N202">
        <v>6.0177373844525497E-2</v>
      </c>
      <c r="O202">
        <f t="shared" si="11"/>
        <v>0.15572397688007883</v>
      </c>
      <c r="Q202">
        <v>307.60000000000002</v>
      </c>
      <c r="R202">
        <f>'nm to eV'!$G$14/Q202</f>
        <v>4.030680767944375</v>
      </c>
      <c r="S202">
        <v>6501.6023975828002</v>
      </c>
      <c r="T202" s="2">
        <f t="shared" si="10"/>
        <v>0.31545817677054033</v>
      </c>
    </row>
    <row r="203" spans="6:20">
      <c r="F203" s="1">
        <v>6.6523867188286996</v>
      </c>
      <c r="G203">
        <v>0.29559651817716298</v>
      </c>
      <c r="H203">
        <f t="shared" si="12"/>
        <v>0.38747448738326695</v>
      </c>
      <c r="K203" s="2"/>
      <c r="M203">
        <v>7.8853472092660697</v>
      </c>
      <c r="N203">
        <v>5.0587288048529397E-2</v>
      </c>
      <c r="O203">
        <f t="shared" si="11"/>
        <v>0.13090723591308284</v>
      </c>
      <c r="Q203">
        <v>308.3</v>
      </c>
      <c r="R203">
        <f>'nm to eV'!$G$14/Q203</f>
        <v>4.0215290438523832</v>
      </c>
      <c r="S203">
        <v>6222.1415324093996</v>
      </c>
      <c r="T203" s="2">
        <f t="shared" si="10"/>
        <v>0.30189871717653399</v>
      </c>
    </row>
    <row r="204" spans="6:20">
      <c r="F204" s="1">
        <v>6.6637090579314897</v>
      </c>
      <c r="G204">
        <v>0.28311145246629099</v>
      </c>
      <c r="H204">
        <f t="shared" si="12"/>
        <v>0.3711087856960531</v>
      </c>
      <c r="K204" s="2"/>
      <c r="M204">
        <v>7.9169590852516203</v>
      </c>
      <c r="N204">
        <v>4.1130662691045997E-2</v>
      </c>
      <c r="O204">
        <f t="shared" si="11"/>
        <v>0.10643585714642233</v>
      </c>
      <c r="Q204">
        <v>309</v>
      </c>
      <c r="R204">
        <f>'nm to eV'!$G$14/Q204</f>
        <v>4.0124187838824916</v>
      </c>
      <c r="S204">
        <v>5950.0401258288002</v>
      </c>
      <c r="T204" s="2">
        <f t="shared" si="10"/>
        <v>0.28869633899842084</v>
      </c>
    </row>
    <row r="205" spans="6:20">
      <c r="F205" s="1">
        <v>6.6773106491931697</v>
      </c>
      <c r="G205">
        <v>0.26949138078170298</v>
      </c>
      <c r="H205">
        <f t="shared" si="12"/>
        <v>0.35325529294636482</v>
      </c>
      <c r="K205" s="2"/>
      <c r="M205">
        <v>7.9517321488357302</v>
      </c>
      <c r="N205">
        <v>3.23731158210111E-2</v>
      </c>
      <c r="O205">
        <f t="shared" si="11"/>
        <v>8.3773518476759928E-2</v>
      </c>
      <c r="Q205">
        <v>309.7</v>
      </c>
      <c r="R205">
        <f>'nm to eV'!$G$14/Q205</f>
        <v>4.0033497068766222</v>
      </c>
      <c r="S205">
        <v>5685.4622208171004</v>
      </c>
      <c r="T205" s="2">
        <f t="shared" si="10"/>
        <v>0.27585900161221116</v>
      </c>
    </row>
    <row r="206" spans="6:20">
      <c r="F206" s="1">
        <v>6.6909228006965096</v>
      </c>
      <c r="G206">
        <v>0.25684417136030002</v>
      </c>
      <c r="H206">
        <f t="shared" si="12"/>
        <v>0.33667704967879736</v>
      </c>
      <c r="K206" s="2"/>
      <c r="M206">
        <v>7.9978854877746404</v>
      </c>
      <c r="N206">
        <v>2.2903779945574101E-2</v>
      </c>
      <c r="O206">
        <f t="shared" si="11"/>
        <v>5.9269248071972216E-2</v>
      </c>
      <c r="Q206">
        <v>310.39999999999998</v>
      </c>
      <c r="R206">
        <f>'nm to eV'!$G$14/Q206</f>
        <v>3.994321534212919</v>
      </c>
      <c r="S206">
        <v>5428.5369909396004</v>
      </c>
      <c r="T206" s="2">
        <f t="shared" si="10"/>
        <v>0.26339297252780564</v>
      </c>
    </row>
    <row r="207" spans="6:20">
      <c r="F207" s="1">
        <v>6.7045331921595697</v>
      </c>
      <c r="G207">
        <v>0.24403481822836601</v>
      </c>
      <c r="H207">
        <f t="shared" si="12"/>
        <v>0.31988626483087612</v>
      </c>
      <c r="K207" s="2"/>
      <c r="M207">
        <v>8.0560513395880609</v>
      </c>
      <c r="N207">
        <v>1.48614885858376E-2</v>
      </c>
      <c r="O207">
        <f t="shared" si="11"/>
        <v>3.8457811584196727E-2</v>
      </c>
      <c r="Q207">
        <v>311.10000000000002</v>
      </c>
      <c r="R207">
        <f>'nm to eV'!$G$14/Q207</f>
        <v>3.9853339897772093</v>
      </c>
      <c r="S207">
        <v>5179.3606462650996</v>
      </c>
      <c r="T207" s="2">
        <f t="shared" si="10"/>
        <v>0.25130291986408232</v>
      </c>
    </row>
    <row r="208" spans="6:20">
      <c r="F208" s="1">
        <v>6.7181488637434699</v>
      </c>
      <c r="G208">
        <v>0.23171189622802499</v>
      </c>
      <c r="H208">
        <f t="shared" si="12"/>
        <v>0.30373310472401593</v>
      </c>
      <c r="K208" s="2"/>
      <c r="M208">
        <v>8.1255974667562896</v>
      </c>
      <c r="N208">
        <v>8.1364690867475799E-3</v>
      </c>
      <c r="O208">
        <f t="shared" si="11"/>
        <v>2.105514486597063E-2</v>
      </c>
      <c r="Q208">
        <v>311.8</v>
      </c>
      <c r="R208">
        <f>'nm to eV'!$G$14/Q208</f>
        <v>3.9763867999348617</v>
      </c>
      <c r="S208">
        <v>4937.9983719162001</v>
      </c>
      <c r="T208" s="2">
        <f t="shared" si="10"/>
        <v>0.23959200640748546</v>
      </c>
    </row>
    <row r="209" spans="6:20">
      <c r="F209" s="1">
        <v>6.7317891758912403</v>
      </c>
      <c r="G209">
        <v>0.22165898617511501</v>
      </c>
      <c r="H209">
        <f t="shared" si="12"/>
        <v>0.29055552674210344</v>
      </c>
      <c r="K209" s="2"/>
      <c r="M209">
        <v>8.1951435939245094</v>
      </c>
      <c r="N209">
        <v>4.3579787496299503E-3</v>
      </c>
      <c r="O209">
        <f t="shared" si="11"/>
        <v>1.1277357895420807E-2</v>
      </c>
      <c r="Q209">
        <v>312.5</v>
      </c>
      <c r="R209">
        <f>'nm to eV'!$G$14/Q209</f>
        <v>3.9674796935030079</v>
      </c>
      <c r="S209">
        <v>4704.4862836967004</v>
      </c>
      <c r="T209" s="2">
        <f t="shared" si="10"/>
        <v>0.2282619844991953</v>
      </c>
    </row>
    <row r="210" spans="6:20">
      <c r="F210" s="1">
        <v>6.7454294880390098</v>
      </c>
      <c r="G210">
        <v>0.211606076122205</v>
      </c>
      <c r="H210">
        <f t="shared" si="12"/>
        <v>0.2773779487601909</v>
      </c>
      <c r="K210" s="2"/>
      <c r="M210">
        <v>8.2646897210927293</v>
      </c>
      <c r="N210">
        <v>2.2780758117671401E-3</v>
      </c>
      <c r="O210">
        <f t="shared" si="11"/>
        <v>5.895089838237692E-3</v>
      </c>
      <c r="Q210">
        <v>313.2</v>
      </c>
      <c r="R210">
        <f>'nm to eV'!$G$14/Q210</f>
        <v>3.9586124017231481</v>
      </c>
      <c r="S210">
        <v>4478.8333865177001</v>
      </c>
      <c r="T210" s="2">
        <f t="shared" si="10"/>
        <v>0.2173132910580918</v>
      </c>
    </row>
    <row r="211" spans="6:20">
      <c r="F211" s="1">
        <v>6.7613433322147802</v>
      </c>
      <c r="G211">
        <v>0.199891193036354</v>
      </c>
      <c r="H211">
        <f t="shared" si="12"/>
        <v>0.26202181957965537</v>
      </c>
      <c r="K211" s="2"/>
      <c r="M211">
        <v>8.3342358482609509</v>
      </c>
      <c r="N211">
        <v>1.23812434283565E-3</v>
      </c>
      <c r="O211">
        <f t="shared" si="11"/>
        <v>3.2039558096459142E-3</v>
      </c>
      <c r="Q211">
        <v>313.89999999999998</v>
      </c>
      <c r="R211">
        <f>'nm to eV'!$G$14/Q211</f>
        <v>3.949784658234119</v>
      </c>
      <c r="S211">
        <v>4261.0235226271998</v>
      </c>
      <c r="T211" s="2">
        <f t="shared" si="10"/>
        <v>0.20674514210898318</v>
      </c>
    </row>
    <row r="212" spans="6:20">
      <c r="F212" s="1">
        <v>6.7818373292037197</v>
      </c>
      <c r="G212">
        <v>0.18790066564260099</v>
      </c>
      <c r="H212">
        <f t="shared" si="12"/>
        <v>0.24630436971251957</v>
      </c>
      <c r="K212" s="2"/>
      <c r="M212">
        <v>8.4037819754291707</v>
      </c>
      <c r="N212">
        <v>7.8747870629869399E-4</v>
      </c>
      <c r="O212">
        <f t="shared" si="11"/>
        <v>2.0377977305895368E-3</v>
      </c>
      <c r="Q212">
        <v>314.60000000000002</v>
      </c>
      <c r="R212">
        <f>'nm to eV'!$G$14/Q212</f>
        <v>3.9409961990454221</v>
      </c>
      <c r="S212">
        <v>4051.0172979207</v>
      </c>
      <c r="T212" s="2">
        <f t="shared" si="10"/>
        <v>0.19655562624732315</v>
      </c>
    </row>
    <row r="213" spans="6:20">
      <c r="F213" s="1">
        <v>6.8046189385428599</v>
      </c>
      <c r="G213">
        <v>0.17554531490015299</v>
      </c>
      <c r="H213">
        <f t="shared" si="12"/>
        <v>0.2301087012895876</v>
      </c>
      <c r="K213" s="2"/>
      <c r="M213">
        <v>8.4733281025973906</v>
      </c>
      <c r="N213">
        <v>7.8747870629869399E-4</v>
      </c>
      <c r="O213">
        <f t="shared" si="11"/>
        <v>2.0377977305895368E-3</v>
      </c>
      <c r="Q213">
        <v>315.3</v>
      </c>
      <c r="R213">
        <f>'nm to eV'!$G$14/Q213</f>
        <v>3.9322467625109097</v>
      </c>
      <c r="S213">
        <v>3848.7539758589</v>
      </c>
      <c r="T213" s="2">
        <f t="shared" si="10"/>
        <v>0.18674179653222245</v>
      </c>
    </row>
    <row r="214" spans="6:20">
      <c r="F214" s="1">
        <v>6.8319930461205596</v>
      </c>
      <c r="G214">
        <v>0.164051642162241</v>
      </c>
      <c r="H214">
        <f t="shared" si="12"/>
        <v>0.21504253955082073</v>
      </c>
      <c r="K214" s="2"/>
      <c r="M214">
        <v>8.5428742297656104</v>
      </c>
      <c r="N214">
        <v>7.8747870629869399E-4</v>
      </c>
      <c r="O214">
        <f t="shared" si="11"/>
        <v>2.0377977305895368E-3</v>
      </c>
      <c r="Q214">
        <v>316</v>
      </c>
      <c r="R214">
        <f>'nm to eV'!$G$14/Q214</f>
        <v>3.9235360893028162</v>
      </c>
      <c r="S214">
        <v>3654.1533297403998</v>
      </c>
      <c r="T214" s="2">
        <f t="shared" si="10"/>
        <v>0.1772997603588424</v>
      </c>
    </row>
    <row r="215" spans="6:20">
      <c r="F215" s="1">
        <v>6.8685325718225698</v>
      </c>
      <c r="G215">
        <v>0.15247766968196999</v>
      </c>
      <c r="H215">
        <f t="shared" si="12"/>
        <v>0.19987111912463956</v>
      </c>
      <c r="K215" s="2"/>
      <c r="M215">
        <v>8.6124203569338302</v>
      </c>
      <c r="N215">
        <v>5.7948841251243E-4</v>
      </c>
      <c r="O215">
        <f t="shared" si="11"/>
        <v>1.4995709248712692E-3</v>
      </c>
      <c r="Q215">
        <v>316.7</v>
      </c>
      <c r="R215">
        <f>'nm to eV'!$G$14/Q215</f>
        <v>3.9148639223861381</v>
      </c>
      <c r="S215">
        <v>3467.1174452506002</v>
      </c>
      <c r="T215" s="2">
        <f t="shared" si="10"/>
        <v>0.16822476691818636</v>
      </c>
    </row>
    <row r="216" spans="6:20">
      <c r="F216" s="1">
        <v>6.9142749519341598</v>
      </c>
      <c r="G216">
        <v>0.14427221523995701</v>
      </c>
      <c r="H216">
        <f t="shared" si="12"/>
        <v>0.18911522702796682</v>
      </c>
      <c r="K216" s="2"/>
      <c r="M216">
        <v>8.6819664841020501</v>
      </c>
      <c r="N216">
        <v>7.8747870629869399E-4</v>
      </c>
      <c r="O216">
        <f t="shared" si="11"/>
        <v>2.0377977305895368E-3</v>
      </c>
      <c r="Q216">
        <v>317.39999999999998</v>
      </c>
      <c r="R216">
        <f>'nm to eV'!$G$14/Q216</f>
        <v>3.9062300069933524</v>
      </c>
      <c r="S216">
        <v>3287.5324663389001</v>
      </c>
      <c r="T216" s="2">
        <f t="shared" si="10"/>
        <v>0.15951129190717628</v>
      </c>
    </row>
    <row r="217" spans="6:20">
      <c r="F217" s="1">
        <v>6.96466170499522</v>
      </c>
      <c r="G217">
        <v>0.14170739654610601</v>
      </c>
      <c r="H217">
        <f t="shared" si="12"/>
        <v>0.1857532056660125</v>
      </c>
      <c r="K217" s="2"/>
      <c r="M217">
        <v>8.7230619228832698</v>
      </c>
      <c r="N217">
        <v>7.8747870629869399E-4</v>
      </c>
      <c r="O217">
        <f t="shared" si="11"/>
        <v>2.0377977305895368E-3</v>
      </c>
      <c r="Q217">
        <v>318.10000000000002</v>
      </c>
      <c r="R217">
        <f>'nm to eV'!$G$14/Q217</f>
        <v>3.8976340905994649</v>
      </c>
      <c r="S217">
        <v>3115.2702785517999</v>
      </c>
      <c r="T217" s="2">
        <f t="shared" si="10"/>
        <v>0.15115311920408597</v>
      </c>
    </row>
    <row r="218" spans="6:20">
      <c r="F218" s="1">
        <v>7.0151108594842997</v>
      </c>
      <c r="G218">
        <v>0.144891309407438</v>
      </c>
      <c r="H218">
        <f t="shared" si="12"/>
        <v>0.18992674942567953</v>
      </c>
      <c r="K218" s="2"/>
      <c r="Q218">
        <v>318.8</v>
      </c>
      <c r="R218">
        <f>'nm to eV'!$G$14/Q218</f>
        <v>3.8890759228973959</v>
      </c>
      <c r="S218">
        <v>2950.1901249639</v>
      </c>
      <c r="T218" s="2">
        <f t="shared" si="10"/>
        <v>0.14314341927361948</v>
      </c>
    </row>
    <row r="219" spans="6:20">
      <c r="F219" s="1">
        <v>7.0656118551597098</v>
      </c>
      <c r="G219">
        <v>0.15285109156076801</v>
      </c>
      <c r="H219">
        <f t="shared" si="12"/>
        <v>0.20036060882484719</v>
      </c>
      <c r="K219" s="2"/>
      <c r="Q219">
        <v>319.5</v>
      </c>
      <c r="R219">
        <f>'nm to eV'!$G$14/Q219</f>
        <v>3.8805552557736775</v>
      </c>
      <c r="S219">
        <v>2792.1401508059998</v>
      </c>
      <c r="T219" s="2">
        <f t="shared" si="10"/>
        <v>0.13547482411236836</v>
      </c>
    </row>
    <row r="220" spans="6:20">
      <c r="F220" s="1">
        <v>7.1138529111181903</v>
      </c>
      <c r="G220">
        <v>0.163725038402457</v>
      </c>
      <c r="H220">
        <f t="shared" si="12"/>
        <v>0.21461442008182244</v>
      </c>
      <c r="K220" s="2"/>
      <c r="Q220">
        <v>320.2</v>
      </c>
      <c r="R220">
        <f>'nm to eV'!$G$14/Q220</f>
        <v>3.8720718432844783</v>
      </c>
      <c r="S220">
        <v>2640.9588737759</v>
      </c>
      <c r="T220" s="2">
        <f t="shared" si="10"/>
        <v>0.12813949858838858</v>
      </c>
    </row>
    <row r="221" spans="6:20">
      <c r="F221" s="1">
        <v>7.15522714593489</v>
      </c>
      <c r="G221">
        <v>0.175326420890936</v>
      </c>
      <c r="H221">
        <f t="shared" si="12"/>
        <v>0.22982177015610997</v>
      </c>
      <c r="K221" s="2"/>
      <c r="Q221">
        <v>320.89999999999998</v>
      </c>
      <c r="R221">
        <f>'nm to eV'!$G$14/Q221</f>
        <v>3.8636254416319415</v>
      </c>
      <c r="S221">
        <v>2496.4765778446999</v>
      </c>
      <c r="T221" s="2">
        <f t="shared" si="10"/>
        <v>0.12112920806877402</v>
      </c>
    </row>
    <row r="222" spans="6:20">
      <c r="F222" s="1">
        <v>7.1897197238417396</v>
      </c>
      <c r="G222">
        <v>0.18628849389218</v>
      </c>
      <c r="H222">
        <f t="shared" si="12"/>
        <v>0.24419109914214779</v>
      </c>
      <c r="K222" s="2"/>
      <c r="Q222">
        <v>321.60000000000002</v>
      </c>
      <c r="R222">
        <f>'nm to eV'!$G$14/Q222</f>
        <v>3.8552158091408266</v>
      </c>
      <c r="S222">
        <v>2358.5166291249998</v>
      </c>
      <c r="T222" s="2">
        <f t="shared" si="10"/>
        <v>0.11443538226566828</v>
      </c>
    </row>
    <row r="223" spans="6:20">
      <c r="F223" s="1">
        <v>7.2219231807924196</v>
      </c>
      <c r="G223">
        <v>0.197476409918806</v>
      </c>
      <c r="H223">
        <f t="shared" si="12"/>
        <v>0.25885646818653479</v>
      </c>
      <c r="K223" s="2"/>
      <c r="Q223">
        <v>322.3</v>
      </c>
      <c r="R223">
        <f>'nm to eV'!$G$14/Q223</f>
        <v>3.8468427062354635</v>
      </c>
      <c r="S223">
        <v>2226.8967130618998</v>
      </c>
      <c r="T223" s="2">
        <f t="shared" si="10"/>
        <v>0.10804917526485355</v>
      </c>
    </row>
    <row r="224" spans="6:20">
      <c r="F224" s="1">
        <v>7.2518388368171696</v>
      </c>
      <c r="G224">
        <v>0.20901177675371199</v>
      </c>
      <c r="H224">
        <f t="shared" si="12"/>
        <v>0.27397728347453587</v>
      </c>
      <c r="K224" s="2"/>
      <c r="Q224">
        <v>323</v>
      </c>
      <c r="R224">
        <f>'nm to eV'!$G$14/Q224</f>
        <v>3.8385058954169966</v>
      </c>
      <c r="S224">
        <v>2101.4299928302999</v>
      </c>
      <c r="T224" s="2">
        <f t="shared" si="10"/>
        <v>0.10196152173126388</v>
      </c>
    </row>
    <row r="225" spans="6:20">
      <c r="F225" s="1">
        <v>7.2794547487855104</v>
      </c>
      <c r="G225">
        <v>0.21979433350401101</v>
      </c>
      <c r="H225">
        <f t="shared" si="12"/>
        <v>0.28811129856803935</v>
      </c>
      <c r="K225" s="2"/>
      <c r="Q225">
        <v>323.7</v>
      </c>
      <c r="R225">
        <f>'nm to eV'!$G$14/Q225</f>
        <v>3.830205141240933</v>
      </c>
      <c r="S225">
        <v>1981.9261893841999</v>
      </c>
      <c r="T225" s="2">
        <f t="shared" si="10"/>
        <v>9.6163189313048431E-2</v>
      </c>
    </row>
    <row r="226" spans="6:20">
      <c r="F226" s="1">
        <v>7.30477944032108</v>
      </c>
      <c r="G226">
        <v>0.23060931899641501</v>
      </c>
      <c r="H226">
        <f t="shared" si="12"/>
        <v>0.302287821977612</v>
      </c>
      <c r="K226" s="2"/>
      <c r="Q226">
        <v>324.39999999999998</v>
      </c>
      <c r="R226">
        <f>'nm to eV'!$G$14/Q226</f>
        <v>3.8219402102949753</v>
      </c>
      <c r="S226">
        <v>1868.1925841023001</v>
      </c>
      <c r="T226" s="2">
        <f t="shared" si="10"/>
        <v>9.064482729000202E-2</v>
      </c>
    </row>
    <row r="227" spans="6:20">
      <c r="F227" s="1"/>
      <c r="K227" s="2"/>
      <c r="Q227">
        <v>325.10000000000002</v>
      </c>
      <c r="R227">
        <f>'nm to eV'!$G$14/Q227</f>
        <v>3.813710871177145</v>
      </c>
      <c r="S227">
        <v>1760.0349454149</v>
      </c>
      <c r="T227" s="2">
        <f t="shared" si="10"/>
        <v>8.5397011533563397E-2</v>
      </c>
    </row>
    <row r="228" spans="6:20">
      <c r="F228" s="1"/>
      <c r="K228" s="2"/>
      <c r="Q228">
        <v>325.8</v>
      </c>
      <c r="R228">
        <f>'nm to eV'!$G$14/Q228</f>
        <v>3.8055168944741862</v>
      </c>
      <c r="S228">
        <v>1657.2583811763</v>
      </c>
      <c r="T228" s="2">
        <f t="shared" si="10"/>
        <v>8.0410285863980316E-2</v>
      </c>
    </row>
    <row r="229" spans="6:20">
      <c r="F229" s="1"/>
      <c r="K229" s="2"/>
      <c r="Q229">
        <v>326.5</v>
      </c>
      <c r="R229">
        <f>'nm to eV'!$G$14/Q229</f>
        <v>3.7973580527402446</v>
      </c>
      <c r="S229">
        <v>1559.6681188779</v>
      </c>
      <c r="T229" s="2">
        <f t="shared" si="10"/>
        <v>7.567519990630045E-2</v>
      </c>
    </row>
    <row r="230" spans="6:20">
      <c r="F230" s="1"/>
      <c r="K230" s="2"/>
      <c r="Q230">
        <v>327.2</v>
      </c>
      <c r="R230">
        <f>'nm to eV'!$G$14/Q230</f>
        <v>3.7892341204758249</v>
      </c>
      <c r="S230">
        <v>1467.0702160707999</v>
      </c>
      <c r="T230" s="2">
        <f t="shared" si="10"/>
        <v>7.1182343560122832E-2</v>
      </c>
    </row>
    <row r="231" spans="6:20">
      <c r="F231" s="1"/>
      <c r="K231" s="2"/>
      <c r="Q231">
        <v>327.9</v>
      </c>
      <c r="R231">
        <f>'nm to eV'!$G$14/Q231</f>
        <v>3.7811448741070142</v>
      </c>
      <c r="S231">
        <v>1379.2722035989</v>
      </c>
      <c r="T231" s="2">
        <f t="shared" si="10"/>
        <v>6.6922378209310254E-2</v>
      </c>
    </row>
    <row r="232" spans="6:20">
      <c r="F232" s="1"/>
      <c r="K232" s="2"/>
      <c r="Q232">
        <v>328.6</v>
      </c>
      <c r="R232">
        <f>'nm to eV'!$G$14/Q232</f>
        <v>3.7730900919649719</v>
      </c>
      <c r="S232">
        <v>1296.0836644240001</v>
      </c>
      <c r="T232" s="2">
        <f t="shared" si="10"/>
        <v>6.288606480662122E-2</v>
      </c>
    </row>
    <row r="233" spans="6:20">
      <c r="F233" s="1"/>
      <c r="K233" s="2"/>
      <c r="Q233">
        <v>329.3</v>
      </c>
      <c r="R233">
        <f>'nm to eV'!$G$14/Q233</f>
        <v>3.7650695542656845</v>
      </c>
      <c r="S233">
        <v>1217.3167509724999</v>
      </c>
      <c r="T233" s="2">
        <f t="shared" si="10"/>
        <v>5.9064288975405957E-2</v>
      </c>
    </row>
    <row r="234" spans="6:20">
      <c r="F234" s="1"/>
      <c r="K234" s="2"/>
      <c r="Q234">
        <v>330</v>
      </c>
      <c r="R234">
        <f>'nm to eV'!$G$14/Q234</f>
        <v>3.7570830430899695</v>
      </c>
      <c r="S234">
        <v>1142.7866440342</v>
      </c>
      <c r="T234" s="2">
        <f t="shared" si="10"/>
        <v>5.5448083275406429E-2</v>
      </c>
    </row>
    <row r="235" spans="6:20">
      <c r="F235" s="1"/>
      <c r="K235" s="2"/>
      <c r="Q235">
        <v>330.7</v>
      </c>
      <c r="R235">
        <f>'nm to eV'!$G$14/Q235</f>
        <v>3.7491303423637437</v>
      </c>
      <c r="S235">
        <v>1072.311956319</v>
      </c>
      <c r="T235" s="2">
        <f t="shared" si="10"/>
        <v>5.2028646783354005E-2</v>
      </c>
    </row>
    <row r="236" spans="6:20">
      <c r="F236" s="1"/>
      <c r="K236" s="2"/>
      <c r="Q236">
        <v>331.4</v>
      </c>
      <c r="R236">
        <f>'nm to eV'!$G$14/Q236</f>
        <v>3.7412112378385336</v>
      </c>
      <c r="S236">
        <v>1005.7150838161</v>
      </c>
      <c r="T236" s="2">
        <f t="shared" si="10"/>
        <v>4.8797362140940985E-2</v>
      </c>
    </row>
    <row r="237" spans="6:20">
      <c r="F237" s="1"/>
      <c r="K237" s="2"/>
      <c r="Q237">
        <v>332.1</v>
      </c>
      <c r="R237">
        <f>'nm to eV'!$G$14/Q237</f>
        <v>3.7333255170722368</v>
      </c>
      <c r="S237">
        <v>942.82250811200004</v>
      </c>
      <c r="T237" s="2">
        <f t="shared" si="10"/>
        <v>4.5745810223309917E-2</v>
      </c>
    </row>
    <row r="238" spans="6:20">
      <c r="F238" s="1"/>
      <c r="K238" s="2"/>
      <c r="Q238">
        <v>332.8</v>
      </c>
      <c r="R238">
        <f>'nm to eV'!$G$14/Q238</f>
        <v>3.7254729694101258</v>
      </c>
      <c r="S238">
        <v>883.4650528139</v>
      </c>
      <c r="T238" s="2">
        <f t="shared" si="10"/>
        <v>4.286578258073382E-2</v>
      </c>
    </row>
    <row r="239" spans="6:20">
      <c r="F239" s="1"/>
      <c r="K239" s="2"/>
      <c r="Q239">
        <v>333.5</v>
      </c>
      <c r="R239">
        <f>'nm to eV'!$G$14/Q239</f>
        <v>3.7176533859660865</v>
      </c>
      <c r="S239">
        <v>827.47809718880001</v>
      </c>
      <c r="T239" s="2">
        <f t="shared" si="10"/>
        <v>4.0149291804399433E-2</v>
      </c>
    </row>
    <row r="240" spans="6:20">
      <c r="F240" s="1"/>
      <c r="K240" s="2"/>
      <c r="Q240">
        <v>334.2</v>
      </c>
      <c r="R240">
        <f>'nm to eV'!$G$14/Q240</f>
        <v>3.7098665596040994</v>
      </c>
      <c r="S240">
        <v>774.70175007800003</v>
      </c>
      <c r="T240" s="2">
        <f t="shared" si="10"/>
        <v>3.75885799647502E-2</v>
      </c>
    </row>
    <row r="241" spans="6:20">
      <c r="F241" s="1"/>
      <c r="K241" s="2"/>
      <c r="Q241">
        <v>334.9</v>
      </c>
      <c r="R241">
        <f>'nm to eV'!$G$14/Q241</f>
        <v>3.7021122849199464</v>
      </c>
      <c r="S241">
        <v>724.98098707420002</v>
      </c>
      <c r="T241" s="2">
        <f t="shared" si="10"/>
        <v>3.5176125267328183E-2</v>
      </c>
    </row>
    <row r="242" spans="6:20">
      <c r="F242" s="1"/>
      <c r="K242" s="2"/>
      <c r="Q242">
        <v>335.6</v>
      </c>
      <c r="R242">
        <f>'nm to eV'!$G$14/Q242</f>
        <v>3.6943903582231519</v>
      </c>
      <c r="S242">
        <v>678.16575386919999</v>
      </c>
      <c r="T242" s="2">
        <f t="shared" si="10"/>
        <v>3.2904647067211301E-2</v>
      </c>
    </row>
    <row r="243" spans="6:20">
      <c r="F243" s="1"/>
      <c r="K243" s="2"/>
      <c r="Q243">
        <v>336.3</v>
      </c>
      <c r="R243">
        <f>'nm to eV'!$G$14/Q243</f>
        <v>3.686700577519149</v>
      </c>
      <c r="S243">
        <v>634.11103858089996</v>
      </c>
      <c r="T243" s="2">
        <f t="shared" si="10"/>
        <v>3.0767109378324137E-2</v>
      </c>
    </row>
    <row r="244" spans="6:20">
      <c r="F244" s="1"/>
      <c r="K244" s="2"/>
      <c r="Q244">
        <v>337</v>
      </c>
      <c r="R244">
        <f>'nm to eV'!$G$14/Q244</f>
        <v>3.6790427424916614</v>
      </c>
      <c r="S244">
        <v>592.6769157686</v>
      </c>
      <c r="T244" s="2">
        <f t="shared" si="10"/>
        <v>2.8756723009063182E-2</v>
      </c>
    </row>
    <row r="245" spans="6:20">
      <c r="F245" s="1"/>
      <c r="K245" s="2"/>
      <c r="Q245">
        <v>337.7</v>
      </c>
      <c r="R245">
        <f>'nm to eV'!$G$14/Q245</f>
        <v>3.6714166544853124</v>
      </c>
      <c r="S245">
        <v>553.72856472889998</v>
      </c>
      <c r="T245" s="2">
        <f t="shared" si="10"/>
        <v>2.6866946450015108E-2</v>
      </c>
    </row>
    <row r="246" spans="6:20">
      <c r="F246" s="1"/>
      <c r="K246" s="2"/>
      <c r="Q246">
        <v>338.4</v>
      </c>
      <c r="R246">
        <f>'nm to eV'!$G$14/Q246</f>
        <v>3.6638221164884457</v>
      </c>
      <c r="S246">
        <v>517.13626455049996</v>
      </c>
      <c r="T246" s="2">
        <f t="shared" si="10"/>
        <v>2.509148563401534E-2</v>
      </c>
    </row>
    <row r="247" spans="6:20">
      <c r="F247" s="1"/>
      <c r="K247" s="2"/>
      <c r="Q247">
        <v>339.1</v>
      </c>
      <c r="R247">
        <f>'nm to eV'!$G$14/Q247</f>
        <v>3.6562589331161601</v>
      </c>
      <c r="S247">
        <v>482.7753682824</v>
      </c>
      <c r="T247" s="2">
        <f t="shared" si="10"/>
        <v>2.3424292682787437E-2</v>
      </c>
    </row>
    <row r="248" spans="6:20">
      <c r="F248" s="1"/>
      <c r="K248" s="2"/>
      <c r="Q248">
        <v>339.8</v>
      </c>
      <c r="R248">
        <f>'nm to eV'!$G$14/Q248</f>
        <v>3.6487269105935547</v>
      </c>
      <c r="S248">
        <v>450.52625844459999</v>
      </c>
      <c r="T248" s="2">
        <f t="shared" si="10"/>
        <v>2.185956374831929E-2</v>
      </c>
    </row>
    <row r="249" spans="6:20">
      <c r="F249" s="1"/>
      <c r="K249" s="2"/>
      <c r="Q249">
        <v>340.5</v>
      </c>
      <c r="R249">
        <f>'nm to eV'!$G$14/Q249</f>
        <v>3.6412258567391773</v>
      </c>
      <c r="S249">
        <v>420.27428598820001</v>
      </c>
      <c r="T249" s="2">
        <f t="shared" si="10"/>
        <v>2.0391736051203181E-2</v>
      </c>
    </row>
    <row r="250" spans="6:20">
      <c r="F250" s="1"/>
      <c r="K250" s="2"/>
      <c r="Q250">
        <v>341.2</v>
      </c>
      <c r="R250">
        <f>'nm to eV'!$G$14/Q250</f>
        <v>3.633755580948681</v>
      </c>
      <c r="S250">
        <v>391.9096946784</v>
      </c>
      <c r="T250" s="2">
        <f t="shared" si="10"/>
        <v>1.9015484211693939E-2</v>
      </c>
    </row>
    <row r="251" spans="6:20">
      <c r="F251" s="1"/>
      <c r="K251" s="2"/>
      <c r="Q251">
        <v>341.9</v>
      </c>
      <c r="R251">
        <f>'nm to eV'!$G$14/Q251</f>
        <v>3.6263158941786782</v>
      </c>
      <c r="S251">
        <v>365.3275327572</v>
      </c>
      <c r="T251" s="2">
        <f t="shared" si="10"/>
        <v>1.7725715963577342E-2</v>
      </c>
    </row>
    <row r="252" spans="6:20">
      <c r="F252" s="1"/>
      <c r="K252" s="2"/>
      <c r="Q252">
        <v>342.6</v>
      </c>
      <c r="R252">
        <f>'nm to eV'!$G$14/Q252</f>
        <v>3.6189066089307933</v>
      </c>
      <c r="S252">
        <v>340.42755360979999</v>
      </c>
      <c r="T252" s="2">
        <f t="shared" si="10"/>
        <v>1.6517567334497284E-2</v>
      </c>
    </row>
    <row r="253" spans="6:20">
      <c r="F253" s="1"/>
      <c r="K253" s="2"/>
      <c r="Q253">
        <v>343.3</v>
      </c>
      <c r="R253">
        <f>'nm to eV'!$G$14/Q253</f>
        <v>3.6115275392359156</v>
      </c>
      <c r="S253">
        <v>317.11410704359997</v>
      </c>
      <c r="T253" s="2">
        <f t="shared" si="10"/>
        <v>1.5386397370805696E-2</v>
      </c>
    </row>
    <row r="254" spans="6:20">
      <c r="F254" s="1"/>
      <c r="K254" s="2"/>
      <c r="Q254">
        <v>344</v>
      </c>
      <c r="R254">
        <f>'nm to eV'!$G$14/Q254</f>
        <v>3.6041785006386333</v>
      </c>
      <c r="S254">
        <v>295.29602266680001</v>
      </c>
      <c r="T254" s="2">
        <f t="shared" si="10"/>
        <v>1.432778247908454E-2</v>
      </c>
    </row>
    <row r="255" spans="6:20">
      <c r="F255" s="1"/>
      <c r="K255" s="2"/>
      <c r="Q255">
        <v>344.7</v>
      </c>
      <c r="R255">
        <f>'nm to eV'!$G$14/Q255</f>
        <v>3.596859310181868</v>
      </c>
      <c r="S255">
        <v>274.88648673910001</v>
      </c>
      <c r="T255" s="2">
        <f t="shared" si="10"/>
        <v>1.333751045093364E-2</v>
      </c>
    </row>
    <row r="256" spans="6:20">
      <c r="F256" s="1"/>
      <c r="K256" s="2"/>
      <c r="Q256">
        <v>345.4</v>
      </c>
      <c r="R256">
        <f>'nm to eV'!$G$14/Q256</f>
        <v>3.5895697863916909</v>
      </c>
      <c r="S256">
        <v>255.8029137565</v>
      </c>
      <c r="T256" s="2">
        <f t="shared" si="10"/>
        <v>1.2411574232256731E-2</v>
      </c>
    </row>
    <row r="257" spans="6:20">
      <c r="F257" s="1"/>
      <c r="K257" s="2"/>
      <c r="Q257">
        <v>346.1</v>
      </c>
      <c r="R257">
        <f>'nm to eV'!$G$14/Q257</f>
        <v>3.5823097492623224</v>
      </c>
      <c r="S257">
        <v>237.966813925</v>
      </c>
      <c r="T257" s="2">
        <f t="shared" si="10"/>
        <v>1.1546165493076648E-2</v>
      </c>
    </row>
    <row r="258" spans="6:20">
      <c r="F258" s="1"/>
      <c r="K258" s="2"/>
      <c r="Q258">
        <v>346.8</v>
      </c>
      <c r="R258">
        <f>'nm to eV'!$G$14/Q258</f>
        <v>3.5750790202413203</v>
      </c>
      <c r="S258">
        <v>221.3036575763</v>
      </c>
      <c r="T258" s="2">
        <f t="shared" si="10"/>
        <v>1.0737668048976152E-2</v>
      </c>
    </row>
    <row r="259" spans="6:20">
      <c r="F259" s="1"/>
      <c r="K259" s="2"/>
      <c r="Q259">
        <v>347.5</v>
      </c>
      <c r="R259">
        <f>'nm to eV'!$G$14/Q259</f>
        <v>3.5678774222149352</v>
      </c>
      <c r="S259">
        <v>205.7427374804</v>
      </c>
      <c r="T259" s="2">
        <f t="shared" si="10"/>
        <v>9.9826511804962052E-3</v>
      </c>
    </row>
    <row r="260" spans="6:20">
      <c r="F260" s="1"/>
      <c r="K260" s="2"/>
      <c r="Q260">
        <v>348.2</v>
      </c>
      <c r="R260">
        <f>'nm to eV'!$G$14/Q260</f>
        <v>3.560704779493653</v>
      </c>
      <c r="S260">
        <v>191.21702991910001</v>
      </c>
      <c r="T260" s="2">
        <f t="shared" si="10"/>
        <v>9.2778628924130458E-3</v>
      </c>
    </row>
    <row r="261" spans="6:20">
      <c r="F261" s="1"/>
      <c r="K261" s="2"/>
      <c r="Q261">
        <v>348.9</v>
      </c>
      <c r="R261">
        <f>'nm to eV'!$G$14/Q261</f>
        <v>3.5535609177979075</v>
      </c>
      <c r="S261">
        <v>177.6630552965</v>
      </c>
      <c r="T261" s="2">
        <f t="shared" ref="T261:T324" si="13">S261/LARGE(S$5:S$334,1)</f>
        <v>8.6202231505504521E-3</v>
      </c>
    </row>
    <row r="262" spans="6:20">
      <c r="F262" s="1"/>
      <c r="K262" s="2"/>
      <c r="Q262">
        <v>349.6</v>
      </c>
      <c r="R262">
        <f>'nm to eV'!$G$14/Q262</f>
        <v>3.5464456642439641</v>
      </c>
      <c r="S262">
        <v>165.02073897939999</v>
      </c>
      <c r="T262" s="2">
        <f t="shared" si="13"/>
        <v>8.0068171297467891E-3</v>
      </c>
    </row>
    <row r="263" spans="6:20">
      <c r="F263" s="1"/>
      <c r="K263" s="2"/>
      <c r="Q263">
        <v>350.3</v>
      </c>
      <c r="R263">
        <f>'nm to eV'!$G$14/Q263</f>
        <v>3.5393588473299737</v>
      </c>
      <c r="S263">
        <v>153.23327298500001</v>
      </c>
      <c r="T263" s="2">
        <f t="shared" si="13"/>
        <v>7.4348885029330933E-3</v>
      </c>
    </row>
    <row r="264" spans="6:20">
      <c r="F264" s="1"/>
      <c r="K264" s="2"/>
      <c r="Q264">
        <v>351</v>
      </c>
      <c r="R264">
        <f>'nm to eV'!$G$14/Q264</f>
        <v>3.5323002969221933</v>
      </c>
      <c r="S264">
        <v>142.2469790609</v>
      </c>
      <c r="T264" s="2">
        <f t="shared" si="13"/>
        <v>6.9018327977656479E-3</v>
      </c>
    </row>
    <row r="265" spans="6:20">
      <c r="F265" s="1"/>
      <c r="K265" s="2"/>
      <c r="Q265">
        <v>351.7</v>
      </c>
      <c r="R265">
        <f>'nm to eV'!$G$14/Q265</f>
        <v>3.5252698442413704</v>
      </c>
      <c r="S265">
        <v>132.01117363329999</v>
      </c>
      <c r="T265" s="2">
        <f t="shared" si="13"/>
        <v>6.4051908439037531E-3</v>
      </c>
    </row>
    <row r="266" spans="6:20">
      <c r="F266" s="1"/>
      <c r="K266" s="2"/>
      <c r="Q266">
        <v>352.4</v>
      </c>
      <c r="R266">
        <f>'nm to eV'!$G$14/Q266</f>
        <v>3.5182673218492906</v>
      </c>
      <c r="S266">
        <v>122.47803503980001</v>
      </c>
      <c r="T266" s="2">
        <f t="shared" si="13"/>
        <v>5.9426423311364314E-3</v>
      </c>
    </row>
    <row r="267" spans="6:20">
      <c r="F267" s="1"/>
      <c r="K267" s="2"/>
      <c r="Q267">
        <v>353.1</v>
      </c>
      <c r="R267">
        <f>'nm to eV'!$G$14/Q267</f>
        <v>3.511292563635485</v>
      </c>
      <c r="S267">
        <v>113.602473403</v>
      </c>
      <c r="T267" s="2">
        <f t="shared" si="13"/>
        <v>5.511999495640919E-3</v>
      </c>
    </row>
    <row r="268" spans="6:20">
      <c r="F268" s="1"/>
      <c r="K268" s="2"/>
      <c r="Q268">
        <v>353.8</v>
      </c>
      <c r="R268">
        <f>'nm to eV'!$G$14/Q268</f>
        <v>3.5043454048040981</v>
      </c>
      <c r="S268">
        <v>105.3420034482</v>
      </c>
      <c r="T268" s="2">
        <f t="shared" si="13"/>
        <v>5.1112009490890953E-3</v>
      </c>
    </row>
    <row r="269" spans="6:20">
      <c r="F269" s="1"/>
      <c r="K269" s="2"/>
      <c r="Q269">
        <v>354.5</v>
      </c>
      <c r="R269">
        <f>'nm to eV'!$G$14/Q269</f>
        <v>3.4974256818609026</v>
      </c>
      <c r="S269">
        <v>97.656620521500002</v>
      </c>
      <c r="T269" s="2">
        <f t="shared" si="13"/>
        <v>4.7383056630375241E-3</v>
      </c>
    </row>
    <row r="270" spans="6:20">
      <c r="F270" s="1"/>
      <c r="K270" s="2"/>
      <c r="Q270">
        <v>355.2</v>
      </c>
      <c r="R270">
        <f>'nm to eV'!$G$14/Q270</f>
        <v>3.4905332326004785</v>
      </c>
      <c r="S270">
        <v>90.508680016699998</v>
      </c>
      <c r="T270" s="2">
        <f t="shared" si="13"/>
        <v>4.3914871187126919E-3</v>
      </c>
    </row>
    <row r="271" spans="6:20">
      <c r="F271" s="1"/>
      <c r="K271" s="2"/>
      <c r="Q271">
        <v>355.9</v>
      </c>
      <c r="R271">
        <f>'nm to eV'!$G$14/Q271</f>
        <v>3.4836678960935377</v>
      </c>
      <c r="S271">
        <v>83.862780380499999</v>
      </c>
      <c r="T271" s="2">
        <f t="shared" si="13"/>
        <v>4.0690276304156071E-3</v>
      </c>
    </row>
    <row r="272" spans="6:20">
      <c r="F272" s="1"/>
      <c r="K272" s="2"/>
      <c r="Q272">
        <v>356.6</v>
      </c>
      <c r="R272">
        <f>'nm to eV'!$G$14/Q272</f>
        <v>3.4768295126743967</v>
      </c>
      <c r="S272">
        <v>77.685649828300001</v>
      </c>
      <c r="T272" s="2">
        <f t="shared" si="13"/>
        <v>3.7693128489649477E-3</v>
      </c>
    </row>
    <row r="273" spans="6:20">
      <c r="F273" s="1"/>
      <c r="K273" s="2"/>
      <c r="Q273">
        <v>357.3</v>
      </c>
      <c r="R273">
        <f>'nm to eV'!$G$14/Q273</f>
        <v>3.4700179239286029</v>
      </c>
      <c r="S273">
        <v>71.946036867800004</v>
      </c>
      <c r="T273" s="2">
        <f t="shared" si="13"/>
        <v>3.4908264498949198E-3</v>
      </c>
    </row>
    <row r="274" spans="6:20">
      <c r="F274" s="1"/>
      <c r="K274" s="2"/>
      <c r="Q274">
        <v>358</v>
      </c>
      <c r="R274">
        <f>'nm to eV'!$G$14/Q274</f>
        <v>3.4632329726806983</v>
      </c>
      <c r="S274">
        <v>66.614604699300003</v>
      </c>
      <c r="T274" s="2">
        <f t="shared" si="13"/>
        <v>3.232145009750856E-3</v>
      </c>
    </row>
    <row r="275" spans="6:20">
      <c r="F275" s="1"/>
      <c r="K275" s="2"/>
      <c r="Q275">
        <v>358.7</v>
      </c>
      <c r="R275">
        <f>'nm to eV'!$G$14/Q275</f>
        <v>3.4564745029821298</v>
      </c>
      <c r="S275">
        <v>61.663829532599998</v>
      </c>
      <c r="T275" s="2">
        <f t="shared" si="13"/>
        <v>2.9919330724185005E-3</v>
      </c>
    </row>
    <row r="276" spans="6:20">
      <c r="F276" s="1"/>
      <c r="K276" s="2"/>
      <c r="Q276">
        <v>359.4</v>
      </c>
      <c r="R276">
        <f>'nm to eV'!$G$14/Q276</f>
        <v>3.4497423600993042</v>
      </c>
      <c r="S276">
        <v>57.067902837799998</v>
      </c>
      <c r="T276" s="2">
        <f t="shared" si="13"/>
        <v>2.7689384063263865E-3</v>
      </c>
    </row>
    <row r="277" spans="6:20">
      <c r="F277" s="1"/>
      <c r="K277" s="2"/>
      <c r="Q277">
        <v>360.1</v>
      </c>
      <c r="R277">
        <f>'nm to eV'!$G$14/Q277</f>
        <v>3.4430363905017769</v>
      </c>
      <c r="S277">
        <v>52.802637523400001</v>
      </c>
      <c r="T277" s="2">
        <f t="shared" si="13"/>
        <v>2.5619874522010634E-3</v>
      </c>
    </row>
    <row r="278" spans="6:20">
      <c r="F278" s="1"/>
      <c r="K278" s="2"/>
      <c r="Q278">
        <v>360.8</v>
      </c>
      <c r="R278">
        <f>'nm to eV'!$G$14/Q278</f>
        <v>3.4363564418505819</v>
      </c>
      <c r="S278">
        <v>48.845378019599998</v>
      </c>
      <c r="T278" s="2">
        <f t="shared" si="13"/>
        <v>2.3699809603028878E-3</v>
      </c>
    </row>
    <row r="279" spans="6:20">
      <c r="F279" s="1"/>
      <c r="K279" s="2"/>
      <c r="Q279">
        <v>361.5</v>
      </c>
      <c r="R279">
        <f>'nm to eV'!$G$14/Q279</f>
        <v>3.4297023629866943</v>
      </c>
      <c r="S279">
        <v>45.174914225599998</v>
      </c>
      <c r="T279" s="2">
        <f t="shared" si="13"/>
        <v>2.1918898151433493E-3</v>
      </c>
    </row>
    <row r="280" spans="6:20">
      <c r="F280" s="1"/>
      <c r="K280" s="2"/>
      <c r="Q280">
        <v>362.2</v>
      </c>
      <c r="R280">
        <f>'nm to eV'!$G$14/Q280</f>
        <v>3.4230740039196301</v>
      </c>
      <c r="S280">
        <v>41.771399264000003</v>
      </c>
      <c r="T280" s="2">
        <f t="shared" si="13"/>
        <v>2.0267510449231397E-3</v>
      </c>
    </row>
    <row r="281" spans="6:20">
      <c r="F281" s="1"/>
      <c r="K281" s="2"/>
      <c r="Q281">
        <v>362.9</v>
      </c>
      <c r="R281">
        <f>'nm to eV'!$G$14/Q281</f>
        <v>3.4164712158161752</v>
      </c>
      <c r="S281">
        <v>38.616270978000003</v>
      </c>
      <c r="T281" s="2">
        <f t="shared" si="13"/>
        <v>1.8736640125711212E-3</v>
      </c>
    </row>
    <row r="282" spans="6:20">
      <c r="F282" s="1"/>
      <c r="K282" s="2"/>
      <c r="Q282">
        <v>363.6</v>
      </c>
      <c r="R282">
        <f>'nm to eV'!$G$14/Q282</f>
        <v>3.409893850989246</v>
      </c>
      <c r="S282">
        <v>35.692177090800001</v>
      </c>
      <c r="T282" s="2">
        <f t="shared" si="13"/>
        <v>1.7317867844734848E-3</v>
      </c>
    </row>
    <row r="283" spans="6:20">
      <c r="F283" s="1"/>
      <c r="K283" s="2"/>
      <c r="Q283">
        <v>364.3</v>
      </c>
      <c r="R283">
        <f>'nm to eV'!$G$14/Q283</f>
        <v>3.4033417628868787</v>
      </c>
      <c r="S283">
        <v>32.982903941099998</v>
      </c>
      <c r="T283" s="2">
        <f t="shared" si="13"/>
        <v>1.6003326727155138E-3</v>
      </c>
    </row>
    <row r="284" spans="6:20">
      <c r="F284" s="1"/>
      <c r="K284" s="2"/>
      <c r="Q284">
        <v>365</v>
      </c>
      <c r="R284">
        <f>'nm to eV'!$G$14/Q284</f>
        <v>3.3968148060813421</v>
      </c>
      <c r="S284">
        <v>30.473308700499999</v>
      </c>
      <c r="T284" s="2">
        <f t="shared" si="13"/>
        <v>1.4785669462653646E-3</v>
      </c>
    </row>
    <row r="285" spans="6:20">
      <c r="F285" s="1"/>
      <c r="K285" s="2"/>
      <c r="Q285">
        <v>365.7</v>
      </c>
      <c r="R285">
        <f>'nm to eV'!$G$14/Q285</f>
        <v>3.390312836258381</v>
      </c>
      <c r="S285">
        <v>28.149254971600001</v>
      </c>
      <c r="T285" s="2">
        <f t="shared" si="13"/>
        <v>1.3658037061896348E-3</v>
      </c>
    </row>
    <row r="286" spans="6:20">
      <c r="F286" s="1"/>
      <c r="K286" s="2"/>
      <c r="Q286">
        <v>366.4</v>
      </c>
      <c r="R286">
        <f>'nm to eV'!$G$14/Q286</f>
        <v>3.3838357102065775</v>
      </c>
      <c r="S286">
        <v>25.997551663100001</v>
      </c>
      <c r="T286" s="2">
        <f t="shared" si="13"/>
        <v>1.2614029198691876E-3</v>
      </c>
    </row>
    <row r="287" spans="6:20">
      <c r="F287" s="1"/>
      <c r="K287" s="2"/>
      <c r="Q287">
        <v>367.1</v>
      </c>
      <c r="R287">
        <f>'nm to eV'!$G$14/Q287</f>
        <v>3.3773832858068369</v>
      </c>
      <c r="S287">
        <v>24.0058950315</v>
      </c>
      <c r="T287" s="2">
        <f t="shared" si="13"/>
        <v>1.164767608858616E-3</v>
      </c>
    </row>
    <row r="288" spans="6:20">
      <c r="F288" s="1"/>
      <c r="K288" s="2"/>
      <c r="Q288">
        <v>367.8</v>
      </c>
      <c r="R288">
        <f>'nm to eV'!$G$14/Q288</f>
        <v>3.3709554220219955</v>
      </c>
      <c r="S288">
        <v>22.1628137792</v>
      </c>
      <c r="T288" s="2">
        <f t="shared" si="13"/>
        <v>1.0753411850424374E-3</v>
      </c>
    </row>
    <row r="289" spans="6:20">
      <c r="F289" s="1"/>
      <c r="K289" s="2"/>
      <c r="Q289">
        <v>368.5</v>
      </c>
      <c r="R289">
        <f>'nm to eV'!$G$14/Q289</f>
        <v>3.3645519788865399</v>
      </c>
      <c r="S289">
        <v>20.457617095700002</v>
      </c>
      <c r="T289" s="2">
        <f t="shared" si="13"/>
        <v>9.926049295906935E-4</v>
      </c>
    </row>
    <row r="290" spans="6:20">
      <c r="F290" s="1"/>
      <c r="K290" s="2"/>
      <c r="Q290">
        <v>369.2</v>
      </c>
      <c r="R290">
        <f>'nm to eV'!$G$14/Q290</f>
        <v>3.3581728174964516</v>
      </c>
      <c r="S290">
        <v>18.880345527700001</v>
      </c>
      <c r="T290" s="2">
        <f t="shared" si="13"/>
        <v>9.1607560917296416E-4</v>
      </c>
    </row>
    <row r="291" spans="6:20">
      <c r="F291" s="1"/>
      <c r="K291" s="2"/>
      <c r="Q291">
        <v>369.9</v>
      </c>
      <c r="R291">
        <f>'nm to eV'!$G$14/Q291</f>
        <v>3.3518177999991621</v>
      </c>
      <c r="S291">
        <v>17.421724564600002</v>
      </c>
      <c r="T291" s="2">
        <f t="shared" si="13"/>
        <v>8.4530322392376977E-4</v>
      </c>
    </row>
    <row r="292" spans="6:20">
      <c r="F292" s="1"/>
      <c r="K292" s="2"/>
      <c r="Q292">
        <v>370.6</v>
      </c>
      <c r="R292">
        <f>'nm to eV'!$G$14/Q292</f>
        <v>3.3454867895836209</v>
      </c>
      <c r="S292">
        <v>16.073120825299998</v>
      </c>
      <c r="T292" s="2">
        <f t="shared" si="13"/>
        <v>7.7986888162321938E-4</v>
      </c>
    </row>
    <row r="293" spans="6:20">
      <c r="Q293">
        <v>371.3</v>
      </c>
      <c r="R293">
        <f>'nm to eV'!$G$14/Q293</f>
        <v>3.3391796504704816</v>
      </c>
      <c r="S293">
        <v>14.8265007341</v>
      </c>
      <c r="T293" s="2">
        <f t="shared" si="13"/>
        <v>7.193827926489562E-4</v>
      </c>
    </row>
    <row r="294" spans="6:20">
      <c r="Q294">
        <v>372</v>
      </c>
      <c r="R294">
        <f>'nm to eV'!$G$14/Q294</f>
        <v>3.3328962479023923</v>
      </c>
      <c r="S294">
        <v>13.674391573899999</v>
      </c>
      <c r="T294" s="2">
        <f t="shared" si="13"/>
        <v>6.6348238027485388E-4</v>
      </c>
    </row>
    <row r="295" spans="6:20">
      <c r="Q295">
        <v>372.7</v>
      </c>
      <c r="R295">
        <f>'nm to eV'!$G$14/Q295</f>
        <v>3.3266364481343973</v>
      </c>
      <c r="S295">
        <v>12.6098448086</v>
      </c>
      <c r="T295" s="2">
        <f t="shared" si="13"/>
        <v>6.1183050107144904E-4</v>
      </c>
    </row>
    <row r="296" spans="6:20">
      <c r="Q296">
        <v>373.4</v>
      </c>
      <c r="R296">
        <f>'nm to eV'!$G$14/Q296</f>
        <v>3.3204001184244509</v>
      </c>
      <c r="S296">
        <v>11.6264015664</v>
      </c>
      <c r="T296" s="2">
        <f t="shared" si="13"/>
        <v>5.6411377015338159E-4</v>
      </c>
    </row>
    <row r="297" spans="6:20">
      <c r="Q297">
        <v>374.1</v>
      </c>
      <c r="R297">
        <f>'nm to eV'!$G$14/Q297</f>
        <v>3.3141871270240304</v>
      </c>
      <c r="S297">
        <v>10.7180601804</v>
      </c>
      <c r="T297" s="2">
        <f t="shared" si="13"/>
        <v>5.2004098624716818E-4</v>
      </c>
    </row>
    <row r="298" spans="6:20">
      <c r="Q298">
        <v>374.8</v>
      </c>
      <c r="R298">
        <f>'nm to eV'!$G$14/Q298</f>
        <v>3.307997343168863</v>
      </c>
      <c r="S298">
        <v>9.8792456846000007</v>
      </c>
      <c r="T298" s="2">
        <f t="shared" si="13"/>
        <v>4.7934165163511218E-4</v>
      </c>
    </row>
    <row r="299" spans="6:20">
      <c r="Q299">
        <v>375.5</v>
      </c>
      <c r="R299">
        <f>'nm to eV'!$G$14/Q299</f>
        <v>3.301830637069747</v>
      </c>
      <c r="S299">
        <v>9.1047811658000004</v>
      </c>
      <c r="T299" s="2">
        <f t="shared" si="13"/>
        <v>4.4176458214760354E-4</v>
      </c>
    </row>
    <row r="300" spans="6:20">
      <c r="Q300">
        <v>376.2</v>
      </c>
      <c r="R300">
        <f>'nm to eV'!$G$14/Q300</f>
        <v>3.295686879903482</v>
      </c>
      <c r="S300">
        <v>8.3898608769000003</v>
      </c>
      <c r="T300" s="2">
        <f t="shared" si="13"/>
        <v>4.0707660261866312E-4</v>
      </c>
    </row>
    <row r="301" spans="6:20">
      <c r="Q301">
        <v>376.9</v>
      </c>
      <c r="R301">
        <f>'nm to eV'!$G$14/Q301</f>
        <v>3.2895659438039</v>
      </c>
      <c r="S301">
        <v>7.7300250178000001</v>
      </c>
      <c r="T301" s="2">
        <f t="shared" si="13"/>
        <v>3.7506132325354898E-4</v>
      </c>
    </row>
    <row r="302" spans="6:20">
      <c r="Q302">
        <v>377.6</v>
      </c>
      <c r="R302">
        <f>'nm to eV'!$G$14/Q302</f>
        <v>3.2834677018529921</v>
      </c>
      <c r="S302">
        <v>7.1211360956999998</v>
      </c>
      <c r="T302" s="2">
        <f t="shared" si="13"/>
        <v>3.4551799262895439E-4</v>
      </c>
    </row>
    <row r="303" spans="6:20">
      <c r="Q303">
        <v>378.3</v>
      </c>
      <c r="R303">
        <f>'nm to eV'!$G$14/Q303</f>
        <v>3.2773920280721383</v>
      </c>
      <c r="S303">
        <v>6.5593567785999998</v>
      </c>
      <c r="T303" s="2">
        <f t="shared" si="13"/>
        <v>3.1826042314336844E-4</v>
      </c>
    </row>
    <row r="304" spans="6:20">
      <c r="Q304">
        <v>379</v>
      </c>
      <c r="R304">
        <f>'nm to eV'!$G$14/Q304</f>
        <v>3.27133879741343</v>
      </c>
      <c r="S304">
        <v>6.0411291591999996</v>
      </c>
      <c r="T304" s="2">
        <f t="shared" si="13"/>
        <v>2.9311598490013773E-4</v>
      </c>
    </row>
    <row r="305" spans="17:20">
      <c r="Q305">
        <v>379.7</v>
      </c>
      <c r="R305">
        <f>'nm to eV'!$G$14/Q305</f>
        <v>3.2653078857510929</v>
      </c>
      <c r="S305">
        <v>5.5631553505999998</v>
      </c>
      <c r="T305" s="2">
        <f t="shared" si="13"/>
        <v>2.6992466420955145E-4</v>
      </c>
    </row>
    <row r="306" spans="17:20">
      <c r="Q306">
        <v>380.4</v>
      </c>
      <c r="R306">
        <f>'nm to eV'!$G$14/Q306</f>
        <v>3.2592991698730023</v>
      </c>
      <c r="S306">
        <v>5.1223793379</v>
      </c>
      <c r="T306" s="2">
        <f t="shared" si="13"/>
        <v>2.4853818302727771E-4</v>
      </c>
    </row>
    <row r="307" spans="17:20">
      <c r="Q307">
        <v>381.1</v>
      </c>
      <c r="R307">
        <f>'nm to eV'!$G$14/Q307</f>
        <v>3.2533125274722905</v>
      </c>
      <c r="S307">
        <v>4.7159700128999997</v>
      </c>
      <c r="T307" s="2">
        <f t="shared" si="13"/>
        <v>2.2881917579688926E-4</v>
      </c>
    </row>
    <row r="308" spans="17:20">
      <c r="Q308">
        <v>381.8</v>
      </c>
      <c r="R308">
        <f>'nm to eV'!$G$14/Q308</f>
        <v>3.2473478371390514</v>
      </c>
      <c r="S308">
        <v>4.3413053243000004</v>
      </c>
      <c r="T308" s="2">
        <f t="shared" si="13"/>
        <v>2.106404204165234E-4</v>
      </c>
    </row>
    <row r="309" spans="17:20">
      <c r="Q309">
        <v>382.5</v>
      </c>
      <c r="R309">
        <f>'nm to eV'!$G$14/Q309</f>
        <v>3.2414049783521306</v>
      </c>
      <c r="S309">
        <v>3.9959574748</v>
      </c>
      <c r="T309" s="2">
        <f t="shared" si="13"/>
        <v>1.9388412000119801E-4</v>
      </c>
    </row>
    <row r="310" spans="17:20">
      <c r="Q310">
        <v>383.2</v>
      </c>
      <c r="R310">
        <f>'nm to eV'!$G$14/Q310</f>
        <v>3.235483831471007</v>
      </c>
      <c r="S310">
        <v>3.6776791055000002</v>
      </c>
      <c r="T310" s="2">
        <f t="shared" si="13"/>
        <v>1.7844123254898974E-4</v>
      </c>
    </row>
    <row r="311" spans="17:20">
      <c r="Q311">
        <v>383.9</v>
      </c>
      <c r="R311">
        <f>'nm to eV'!$G$14/Q311</f>
        <v>3.2295842777277675</v>
      </c>
      <c r="S311">
        <v>3.3843904056</v>
      </c>
      <c r="T311" s="2">
        <f t="shared" si="13"/>
        <v>1.6421084550282804E-4</v>
      </c>
    </row>
    <row r="312" spans="17:20">
      <c r="Q312">
        <v>384.6</v>
      </c>
      <c r="R312">
        <f>'nm to eV'!$G$14/Q312</f>
        <v>3.2237061992191625</v>
      </c>
      <c r="S312">
        <v>3.1141670926999998</v>
      </c>
      <c r="T312" s="2">
        <f t="shared" si="13"/>
        <v>1.5109959255385936E-4</v>
      </c>
    </row>
    <row r="313" spans="17:20">
      <c r="Q313">
        <v>385.3</v>
      </c>
      <c r="R313">
        <f>'nm to eV'!$G$14/Q313</f>
        <v>3.2178494788987537</v>
      </c>
      <c r="S313">
        <v>2.8652292080000001</v>
      </c>
      <c r="T313" s="2">
        <f t="shared" si="13"/>
        <v>1.3902110998381277E-4</v>
      </c>
    </row>
    <row r="314" spans="17:20">
      <c r="Q314">
        <v>386</v>
      </c>
      <c r="R314">
        <f>'nm to eV'!$G$14/Q314</f>
        <v>3.2120140005691447</v>
      </c>
      <c r="S314">
        <v>2.6359306777999998</v>
      </c>
      <c r="T314" s="2">
        <f t="shared" si="13"/>
        <v>1.2789553018829197E-4</v>
      </c>
    </row>
    <row r="315" spans="17:20">
      <c r="Q315">
        <v>386.7</v>
      </c>
      <c r="R315">
        <f>'nm to eV'!$G$14/Q315</f>
        <v>3.206199648874295</v>
      </c>
      <c r="S315">
        <v>2.4247495906999998</v>
      </c>
      <c r="T315" s="2">
        <f t="shared" si="13"/>
        <v>1.1764900992587875E-4</v>
      </c>
    </row>
    <row r="316" spans="17:20">
      <c r="Q316">
        <v>387.4</v>
      </c>
      <c r="R316">
        <f>'nm to eV'!$G$14/Q316</f>
        <v>3.2004063092919206</v>
      </c>
      <c r="S316">
        <v>2.2302791478000001</v>
      </c>
      <c r="T316" s="2">
        <f t="shared" si="13"/>
        <v>1.0821329122124042E-4</v>
      </c>
    </row>
    <row r="317" spans="17:20">
      <c r="Q317">
        <v>388.1</v>
      </c>
      <c r="R317">
        <f>'nm to eV'!$G$14/Q317</f>
        <v>3.1946338681259725</v>
      </c>
      <c r="S317">
        <v>2.05121924</v>
      </c>
      <c r="T317" s="2">
        <f t="shared" si="13"/>
        <v>9.952529269517095E-5</v>
      </c>
    </row>
    <row r="318" spans="17:20">
      <c r="Q318">
        <v>388.8</v>
      </c>
      <c r="R318">
        <f>'nm to eV'!$G$14/Q318</f>
        <v>3.1888822124992022</v>
      </c>
      <c r="S318">
        <v>1.886368614</v>
      </c>
      <c r="T318" s="2">
        <f t="shared" si="13"/>
        <v>9.152672945839468E-5</v>
      </c>
    </row>
    <row r="319" spans="17:20">
      <c r="Q319">
        <v>389.5</v>
      </c>
      <c r="R319">
        <f>'nm to eV'!$G$14/Q319</f>
        <v>3.1831512303458021</v>
      </c>
      <c r="S319">
        <v>1.7346175881000001</v>
      </c>
      <c r="T319" s="2">
        <f t="shared" si="13"/>
        <v>8.4163759681702284E-5</v>
      </c>
    </row>
    <row r="320" spans="17:20">
      <c r="Q320">
        <v>390.2</v>
      </c>
      <c r="R320">
        <f>'nm to eV'!$G$14/Q320</f>
        <v>3.1774408104041258</v>
      </c>
      <c r="S320">
        <v>1.5949412809000001</v>
      </c>
      <c r="T320" s="2">
        <f t="shared" si="13"/>
        <v>7.7386656052028533E-5</v>
      </c>
    </row>
    <row r="321" spans="17:20">
      <c r="Q321">
        <v>390.9</v>
      </c>
      <c r="R321">
        <f>'nm to eV'!$G$14/Q321</f>
        <v>3.1717508422094909</v>
      </c>
      <c r="S321">
        <v>1.4663933205999999</v>
      </c>
      <c r="T321" s="2">
        <f t="shared" si="13"/>
        <v>7.1149500547273856E-5</v>
      </c>
    </row>
    <row r="322" spans="17:20">
      <c r="Q322">
        <v>391.6</v>
      </c>
      <c r="R322">
        <f>'nm to eV'!$G$14/Q322</f>
        <v>3.1660812160870528</v>
      </c>
      <c r="S322">
        <v>1.3481000010999999</v>
      </c>
      <c r="T322" s="2">
        <f t="shared" si="13"/>
        <v>6.5409900889891112E-5</v>
      </c>
    </row>
    <row r="323" spans="17:20">
      <c r="Q323">
        <v>392.3</v>
      </c>
      <c r="R323">
        <f>'nm to eV'!$G$14/Q323</f>
        <v>3.1604318231447612</v>
      </c>
      <c r="S323">
        <v>1.2392548570999999</v>
      </c>
      <c r="T323" s="2">
        <f t="shared" si="13"/>
        <v>6.012872733038022E-5</v>
      </c>
    </row>
    <row r="324" spans="17:20">
      <c r="Q324">
        <v>393</v>
      </c>
      <c r="R324">
        <f>'nm to eV'!$G$14/Q324</f>
        <v>3.1548025552663868</v>
      </c>
      <c r="S324">
        <v>1.1391136274</v>
      </c>
      <c r="T324" s="2">
        <f t="shared" si="13"/>
        <v>5.5269868266272163E-5</v>
      </c>
    </row>
    <row r="325" spans="17:20">
      <c r="Q325">
        <v>393.7</v>
      </c>
      <c r="R325">
        <f>'nm to eV'!$G$14/Q325</f>
        <v>3.1491933051046228</v>
      </c>
      <c r="S325">
        <v>1.0469895829</v>
      </c>
      <c r="T325" s="2">
        <f t="shared" ref="T325:T334" si="14">S325/LARGE(S$5:S$334,1)</f>
        <v>5.0800003556381157E-5</v>
      </c>
    </row>
    <row r="326" spans="17:20">
      <c r="Q326">
        <v>394.4</v>
      </c>
      <c r="R326">
        <f>'nm to eV'!$G$14/Q326</f>
        <v>3.1436039660742647</v>
      </c>
      <c r="S326">
        <v>0.96224919139999998</v>
      </c>
      <c r="T326" s="2">
        <f t="shared" si="14"/>
        <v>4.6688394176614964E-5</v>
      </c>
    </row>
    <row r="327" spans="17:20">
      <c r="Q327">
        <v>395.1</v>
      </c>
      <c r="R327">
        <f>'nm to eV'!$G$14/Q327</f>
        <v>3.1380344323454565</v>
      </c>
      <c r="S327">
        <v>0.88430809929999998</v>
      </c>
      <c r="T327" s="2">
        <f t="shared" si="14"/>
        <v>4.2906687251794108E-5</v>
      </c>
    </row>
    <row r="328" spans="17:20">
      <c r="Q328">
        <v>395.8</v>
      </c>
      <c r="R328">
        <f>'nm to eV'!$G$14/Q328</f>
        <v>3.1324845988370131</v>
      </c>
      <c r="S328">
        <v>0.81262740469999994</v>
      </c>
      <c r="T328" s="2">
        <f t="shared" si="14"/>
        <v>3.9428735226218255E-5</v>
      </c>
    </row>
    <row r="329" spans="17:20">
      <c r="Q329">
        <v>396.5</v>
      </c>
      <c r="R329">
        <f>'nm to eV'!$G$14/Q329</f>
        <v>3.1269543612098105</v>
      </c>
      <c r="S329">
        <v>0.7467102055</v>
      </c>
      <c r="T329" s="2">
        <f t="shared" si="14"/>
        <v>3.623042837725077E-5</v>
      </c>
    </row>
    <row r="330" spans="17:20">
      <c r="Q330">
        <v>397.2</v>
      </c>
      <c r="R330">
        <f>'nm to eV'!$G$14/Q330</f>
        <v>3.1214436158602465</v>
      </c>
      <c r="S330">
        <v>0.68609839949999996</v>
      </c>
      <c r="T330" s="2">
        <f t="shared" si="14"/>
        <v>3.3289539555959813E-5</v>
      </c>
    </row>
    <row r="331" spans="17:20">
      <c r="Q331">
        <v>397.9</v>
      </c>
      <c r="R331">
        <f>'nm to eV'!$G$14/Q331</f>
        <v>3.1159522599137723</v>
      </c>
      <c r="S331">
        <v>0.63036972219999998</v>
      </c>
      <c r="T331" s="2">
        <f t="shared" si="14"/>
        <v>3.0585580460979195E-5</v>
      </c>
    </row>
    <row r="332" spans="17:20">
      <c r="Q332">
        <v>398.6</v>
      </c>
      <c r="R332">
        <f>'nm to eV'!$G$14/Q332</f>
        <v>3.1104801912184894</v>
      </c>
      <c r="S332">
        <v>0.57913500289999997</v>
      </c>
      <c r="T332" s="2">
        <f t="shared" si="14"/>
        <v>2.8099668504299511E-5</v>
      </c>
    </row>
    <row r="333" spans="17:20">
      <c r="Q333">
        <v>399.3</v>
      </c>
      <c r="R333">
        <f>'nm to eV'!$G$14/Q333</f>
        <v>3.1050273083388178</v>
      </c>
      <c r="S333">
        <v>0.53203562550000005</v>
      </c>
      <c r="T333" s="2">
        <f t="shared" si="14"/>
        <v>2.5814403609116821E-5</v>
      </c>
    </row>
    <row r="334" spans="17:20">
      <c r="Q334">
        <v>400</v>
      </c>
      <c r="R334">
        <f>'nm to eV'!$G$14/Q334</f>
        <v>3.0995935105492247</v>
      </c>
      <c r="S334">
        <v>0.48874117769999997</v>
      </c>
      <c r="T334" s="2">
        <f t="shared" si="14"/>
        <v>2.3713754148861755E-5</v>
      </c>
    </row>
  </sheetData>
  <mergeCells count="5">
    <mergeCell ref="Q2:T3"/>
    <mergeCell ref="M2:O3"/>
    <mergeCell ref="F4:G4"/>
    <mergeCell ref="I6:K6"/>
    <mergeCell ref="F2:H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23FC-D9F5-40DB-93DF-38ECD5C792BA}">
  <sheetPr>
    <tabColor rgb="FFFF6600"/>
  </sheetPr>
  <dimension ref="A1"/>
  <sheetViews>
    <sheetView showGridLines="0" zoomScale="85" zoomScaleNormal="85" workbookViewId="0">
      <selection activeCell="X24" sqref="X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26F6-6E4B-4629-BFE2-E12659D8D7B8}">
  <sheetPr>
    <tabColor theme="7" tint="0.39997558519241921"/>
  </sheetPr>
  <dimension ref="E2:AD342"/>
  <sheetViews>
    <sheetView topLeftCell="K308" workbookViewId="0">
      <selection activeCell="X5" sqref="X5:AC167"/>
    </sheetView>
  </sheetViews>
  <sheetFormatPr defaultRowHeight="15"/>
  <cols>
    <col min="5" max="5" width="16.5703125" bestFit="1" customWidth="1"/>
    <col min="6" max="6" width="16.5703125" customWidth="1"/>
    <col min="7" max="7" width="12" bestFit="1" customWidth="1"/>
    <col min="9" max="9" width="19.5703125" bestFit="1" customWidth="1"/>
    <col min="10" max="10" width="14.5703125" bestFit="1" customWidth="1"/>
    <col min="12" max="12" width="14.85546875" bestFit="1" customWidth="1"/>
    <col min="13" max="13" width="15.85546875" bestFit="1" customWidth="1"/>
    <col min="14" max="14" width="14" bestFit="1" customWidth="1"/>
    <col min="15" max="15" width="18.85546875" bestFit="1" customWidth="1"/>
  </cols>
  <sheetData>
    <row r="2" spans="5:30" ht="15" customHeight="1">
      <c r="E2" s="105" t="s">
        <v>51</v>
      </c>
      <c r="F2" s="105"/>
      <c r="G2" s="105"/>
      <c r="H2" s="105"/>
      <c r="I2" s="105"/>
      <c r="J2" t="s">
        <v>3</v>
      </c>
      <c r="L2" s="109" t="s">
        <v>92</v>
      </c>
      <c r="M2" s="110"/>
      <c r="N2" s="110"/>
      <c r="O2" s="111"/>
      <c r="P2" t="s">
        <v>42</v>
      </c>
      <c r="T2" s="101" t="s">
        <v>49</v>
      </c>
      <c r="U2" s="102"/>
      <c r="V2" s="102"/>
      <c r="X2" s="101" t="s">
        <v>98</v>
      </c>
      <c r="Y2" s="102"/>
      <c r="Z2" s="102"/>
      <c r="AA2" s="102"/>
    </row>
    <row r="3" spans="5:30" ht="15" customHeight="1" thickBot="1">
      <c r="E3" s="105"/>
      <c r="F3" s="105"/>
      <c r="G3" s="105"/>
      <c r="H3" s="105"/>
      <c r="I3" s="105"/>
      <c r="J3" t="e">
        <f>LARGE(G18:G68,1)</f>
        <v>#NUM!</v>
      </c>
      <c r="L3" s="112"/>
      <c r="M3" s="113"/>
      <c r="N3" s="113"/>
      <c r="O3" s="114"/>
      <c r="P3">
        <f>LARGE(M7:M1000,1)</f>
        <v>0.74382672781982695</v>
      </c>
      <c r="T3" s="101"/>
      <c r="U3" s="102"/>
      <c r="V3" s="102"/>
      <c r="X3" s="101"/>
      <c r="Y3" s="102"/>
      <c r="Z3" s="102"/>
      <c r="AA3" s="102"/>
    </row>
    <row r="4" spans="5:30" ht="29.25" thickBot="1">
      <c r="E4" t="s">
        <v>0</v>
      </c>
      <c r="F4" s="8" t="s">
        <v>7</v>
      </c>
      <c r="G4" t="s">
        <v>4</v>
      </c>
      <c r="I4" s="3" t="s">
        <v>5</v>
      </c>
      <c r="L4" s="107" t="s">
        <v>43</v>
      </c>
      <c r="M4" s="108"/>
      <c r="N4" s="22">
        <v>10.509</v>
      </c>
      <c r="O4" s="23" t="s">
        <v>14</v>
      </c>
      <c r="T4" s="37" t="s">
        <v>44</v>
      </c>
      <c r="U4" s="30" t="s">
        <v>6</v>
      </c>
      <c r="V4" s="37" t="s">
        <v>2</v>
      </c>
      <c r="X4" s="30" t="s">
        <v>99</v>
      </c>
      <c r="Y4" s="37" t="s">
        <v>100</v>
      </c>
      <c r="Z4" s="30" t="s">
        <v>6</v>
      </c>
      <c r="AA4" s="37" t="s">
        <v>2</v>
      </c>
      <c r="AD4" t="e">
        <f>'nm to eV'!$G$14/AC4</f>
        <v>#DIV/0!</v>
      </c>
    </row>
    <row r="5" spans="5:30" ht="28.5" customHeight="1">
      <c r="F5" t="e">
        <f>'nm to eV'!$G$14/E5</f>
        <v>#DIV/0!</v>
      </c>
      <c r="I5" t="e">
        <f>G5/$J$3</f>
        <v>#NUM!</v>
      </c>
      <c r="L5" s="21"/>
      <c r="M5" s="21"/>
      <c r="N5" s="21"/>
      <c r="O5" s="21"/>
      <c r="T5">
        <v>2.5472432432432401</v>
      </c>
      <c r="U5">
        <v>4.9154334038059501E-4</v>
      </c>
      <c r="V5">
        <f>U5/LARGE($U$5:$U$1000,1)</f>
        <v>9.4552448048845566E-4</v>
      </c>
      <c r="X5">
        <v>164.1</v>
      </c>
      <c r="Y5">
        <f>'nm to eV'!$G$14/X5</f>
        <v>7.5553772347330286</v>
      </c>
      <c r="Z5">
        <v>44.608548923500003</v>
      </c>
      <c r="AA5" s="2">
        <f t="shared" ref="AA5:AA68" si="0">Z5/LARGE($Z$5:$Z$342,1)</f>
        <v>1.946273101309034E-3</v>
      </c>
    </row>
    <row r="6" spans="5:30" ht="15.75" thickBot="1">
      <c r="F6" t="e">
        <f>'nm to eV'!$G$14/E6</f>
        <v>#DIV/0!</v>
      </c>
      <c r="I6" t="e">
        <f t="shared" ref="I6:I68" si="1">G6/$J$3</f>
        <v>#NUM!</v>
      </c>
      <c r="L6" t="s">
        <v>44</v>
      </c>
      <c r="M6" t="s">
        <v>6</v>
      </c>
      <c r="O6" t="s">
        <v>2</v>
      </c>
      <c r="P6" s="100" t="s">
        <v>46</v>
      </c>
      <c r="Q6" s="100"/>
      <c r="R6" s="100"/>
      <c r="T6">
        <v>2.6169199017198999</v>
      </c>
      <c r="U6">
        <v>1.09090909090914E-3</v>
      </c>
      <c r="V6">
        <f t="shared" ref="V6:V69" si="2">U6/LARGE($U$5:$U$1000,1)</f>
        <v>2.0984543308904089E-3</v>
      </c>
      <c r="X6">
        <v>164.8</v>
      </c>
      <c r="Y6">
        <f>'nm to eV'!$G$14/X6</f>
        <v>7.5232852197796714</v>
      </c>
      <c r="Z6">
        <v>62.273242550900001</v>
      </c>
      <c r="AA6" s="2">
        <f t="shared" si="0"/>
        <v>2.7169845205222694E-3</v>
      </c>
    </row>
    <row r="7" spans="5:30" ht="15.75" thickBot="1">
      <c r="F7" t="e">
        <f>'nm to eV'!$G$14/E7</f>
        <v>#DIV/0!</v>
      </c>
      <c r="I7" t="e">
        <f t="shared" si="1"/>
        <v>#NUM!</v>
      </c>
      <c r="L7" s="1">
        <v>2.86444871083396</v>
      </c>
      <c r="M7" s="1">
        <v>-1.8370237404397E-4</v>
      </c>
      <c r="N7" s="1"/>
      <c r="O7" s="1">
        <f>M7/$P$3</f>
        <v>-2.4696931042314898E-4</v>
      </c>
      <c r="P7" s="29" t="s">
        <v>14</v>
      </c>
      <c r="Q7" s="30" t="s">
        <v>6</v>
      </c>
      <c r="R7" s="29" t="s">
        <v>50</v>
      </c>
      <c r="T7">
        <v>2.68758722358722</v>
      </c>
      <c r="U7">
        <v>1.09090909090914E-3</v>
      </c>
      <c r="V7">
        <f t="shared" si="2"/>
        <v>2.0984543308904089E-3</v>
      </c>
      <c r="X7">
        <v>165.5</v>
      </c>
      <c r="Y7">
        <f>'nm to eV'!$G$14/X7</f>
        <v>7.4914646780645917</v>
      </c>
      <c r="Z7">
        <v>86.081186131400003</v>
      </c>
      <c r="AA7" s="2">
        <f t="shared" si="0"/>
        <v>3.7557262260118152E-3</v>
      </c>
    </row>
    <row r="8" spans="5:30">
      <c r="F8" t="e">
        <f>'nm to eV'!$G$14/E8</f>
        <v>#DIV/0!</v>
      </c>
      <c r="I8" t="e">
        <f t="shared" si="1"/>
        <v>#NUM!</v>
      </c>
      <c r="L8" s="1">
        <v>2.9152261134084601</v>
      </c>
      <c r="M8" s="1">
        <v>6.4839610320110904E-5</v>
      </c>
      <c r="N8" s="1"/>
      <c r="O8" s="1">
        <f t="shared" ref="O8:O71" si="3">M8/$P$3</f>
        <v>8.7170315202516683E-5</v>
      </c>
      <c r="P8" s="1">
        <v>3.7905695547663001</v>
      </c>
      <c r="Q8" s="2">
        <v>1.7625974825498002E-8</v>
      </c>
      <c r="R8" s="2">
        <f>Q8/$P$3</f>
        <v>2.3696345084506621E-8</v>
      </c>
      <c r="T8">
        <v>2.76023587223587</v>
      </c>
      <c r="U8">
        <v>1.09090909090914E-3</v>
      </c>
      <c r="V8">
        <f t="shared" si="2"/>
        <v>2.0984543308904089E-3</v>
      </c>
      <c r="X8">
        <v>166.2</v>
      </c>
      <c r="Y8">
        <f>'nm to eV'!$G$14/X8</f>
        <v>7.4599121794205177</v>
      </c>
      <c r="Z8">
        <v>117.8485246888</v>
      </c>
      <c r="AA8" s="2">
        <f t="shared" si="0"/>
        <v>5.1417367111426977E-3</v>
      </c>
    </row>
    <row r="9" spans="5:30">
      <c r="F9" t="e">
        <f>'nm to eV'!$G$14/E9</f>
        <v>#DIV/0!</v>
      </c>
      <c r="I9" t="e">
        <f t="shared" si="1"/>
        <v>#NUM!</v>
      </c>
      <c r="L9" s="1">
        <v>2.9660035159829699</v>
      </c>
      <c r="M9" s="1">
        <v>6.4839610320110904E-5</v>
      </c>
      <c r="N9" s="1"/>
      <c r="O9" s="1">
        <f t="shared" si="3"/>
        <v>8.7170315202516683E-5</v>
      </c>
      <c r="P9" s="46">
        <f>P8+0.0002</f>
        <v>3.7907695547663001</v>
      </c>
      <c r="R9" s="2">
        <f t="shared" ref="R9:R69" si="4">Q9/$P$3</f>
        <v>0</v>
      </c>
      <c r="T9">
        <v>2.8328845208845199</v>
      </c>
      <c r="U9">
        <v>1.09090909090914E-3</v>
      </c>
      <c r="V9">
        <f t="shared" si="2"/>
        <v>2.0984543308904089E-3</v>
      </c>
      <c r="X9">
        <v>166.9</v>
      </c>
      <c r="Y9">
        <f>'nm to eV'!$G$14/X9</f>
        <v>7.4286243512264223</v>
      </c>
      <c r="Z9">
        <v>159.81257258829999</v>
      </c>
      <c r="AA9" s="2">
        <f t="shared" si="0"/>
        <v>6.9726301075834565E-3</v>
      </c>
    </row>
    <row r="10" spans="5:30">
      <c r="F10" t="e">
        <f>'nm to eV'!$G$14/E10</f>
        <v>#DIV/0!</v>
      </c>
      <c r="I10" t="e">
        <f t="shared" si="1"/>
        <v>#NUM!</v>
      </c>
      <c r="L10" s="1">
        <v>3.0167809185574801</v>
      </c>
      <c r="M10" s="1">
        <v>6.4839610320110904E-5</v>
      </c>
      <c r="N10" s="1"/>
      <c r="O10" s="1">
        <f t="shared" si="3"/>
        <v>8.7170315202516683E-5</v>
      </c>
      <c r="P10" s="46">
        <f>P11-0.0002</f>
        <v>4.3163343962332998</v>
      </c>
      <c r="R10" s="2">
        <f t="shared" si="4"/>
        <v>0</v>
      </c>
      <c r="T10">
        <v>2.9055331695331699</v>
      </c>
      <c r="U10">
        <v>1.09090909090914E-3</v>
      </c>
      <c r="V10">
        <f t="shared" si="2"/>
        <v>2.0984543308904089E-3</v>
      </c>
      <c r="X10">
        <v>167.6</v>
      </c>
      <c r="Y10">
        <f>'nm to eV'!$G$14/X10</f>
        <v>7.3975978772057873</v>
      </c>
      <c r="Z10">
        <v>214.6885195584</v>
      </c>
      <c r="AA10" s="2">
        <f t="shared" si="0"/>
        <v>9.3668702717261201E-3</v>
      </c>
    </row>
    <row r="11" spans="5:30">
      <c r="F11" t="e">
        <f>'nm to eV'!$G$14/E11</f>
        <v>#DIV/0!</v>
      </c>
      <c r="I11" t="e">
        <f t="shared" si="1"/>
        <v>#NUM!</v>
      </c>
      <c r="L11" s="1">
        <v>3.0675583211319801</v>
      </c>
      <c r="M11" s="1">
        <v>6.4839610320110904E-5</v>
      </c>
      <c r="N11" s="1"/>
      <c r="O11" s="1">
        <f t="shared" si="3"/>
        <v>8.7170315202516683E-5</v>
      </c>
      <c r="P11" s="1">
        <v>4.3165343962333003</v>
      </c>
      <c r="Q11" s="1">
        <v>5.8219724562637999E-2</v>
      </c>
      <c r="R11" s="2">
        <f t="shared" si="4"/>
        <v>7.8270546600659727E-2</v>
      </c>
      <c r="T11">
        <v>2.97818181818181</v>
      </c>
      <c r="U11">
        <v>1.09090909090914E-3</v>
      </c>
      <c r="V11">
        <f t="shared" si="2"/>
        <v>2.0984543308904089E-3</v>
      </c>
      <c r="X11">
        <v>168.3</v>
      </c>
      <c r="Y11">
        <f>'nm to eV'!$G$14/X11</f>
        <v>7.3668294962548417</v>
      </c>
      <c r="Z11">
        <v>285.71933834909998</v>
      </c>
      <c r="AA11" s="2">
        <f t="shared" si="0"/>
        <v>1.2465948258176096E-2</v>
      </c>
    </row>
    <row r="12" spans="5:30">
      <c r="F12" t="e">
        <f>'nm to eV'!$G$14/E12</f>
        <v>#DIV/0!</v>
      </c>
      <c r="I12" t="e">
        <f t="shared" si="1"/>
        <v>#NUM!</v>
      </c>
      <c r="L12" s="1">
        <v>3.1183357237064899</v>
      </c>
      <c r="M12" s="1">
        <v>1.0626327438079101E-4</v>
      </c>
      <c r="N12" s="1"/>
      <c r="O12" s="1">
        <f t="shared" si="3"/>
        <v>1.4286025280679424E-4</v>
      </c>
      <c r="P12" s="46">
        <f>P11+0.0002</f>
        <v>4.3167343962333007</v>
      </c>
      <c r="Q12" s="1"/>
      <c r="R12" s="2">
        <f t="shared" si="4"/>
        <v>0</v>
      </c>
      <c r="T12">
        <v>3.05083046683046</v>
      </c>
      <c r="U12">
        <v>1.4299442629253001E-3</v>
      </c>
      <c r="V12">
        <f t="shared" si="2"/>
        <v>2.7506166705117416E-3</v>
      </c>
      <c r="X12">
        <v>169</v>
      </c>
      <c r="Y12">
        <f>'nm to eV'!$G$14/X12</f>
        <v>7.3363160012999407</v>
      </c>
      <c r="Z12">
        <v>376.71291057769997</v>
      </c>
      <c r="AA12" s="2">
        <f t="shared" si="0"/>
        <v>1.6436002122161987E-2</v>
      </c>
    </row>
    <row r="13" spans="5:30">
      <c r="F13" t="e">
        <f>'nm to eV'!$G$14/E13</f>
        <v>#DIV/0!</v>
      </c>
      <c r="I13" t="e">
        <f t="shared" si="1"/>
        <v>#NUM!</v>
      </c>
      <c r="L13" s="1">
        <v>3.1691131262810002</v>
      </c>
      <c r="M13" s="1">
        <v>2.7195793062351198E-4</v>
      </c>
      <c r="N13" s="1"/>
      <c r="O13" s="1">
        <f t="shared" si="3"/>
        <v>3.6562000322390518E-4</v>
      </c>
      <c r="P13" s="46">
        <f>P14-0.0002</f>
        <v>4.4418520957231999</v>
      </c>
      <c r="Q13" s="1"/>
      <c r="R13" s="2">
        <f t="shared" si="4"/>
        <v>0</v>
      </c>
      <c r="T13">
        <v>3.1234791154791099</v>
      </c>
      <c r="U13">
        <v>2.6407841629829602E-3</v>
      </c>
      <c r="V13">
        <f t="shared" si="2"/>
        <v>5.079767883444968E-3</v>
      </c>
      <c r="X13">
        <v>169.7</v>
      </c>
      <c r="Y13">
        <f>'nm to eV'!$G$14/X13</f>
        <v>7.3060542381832052</v>
      </c>
      <c r="Z13">
        <v>492.05947010170001</v>
      </c>
      <c r="AA13" s="2">
        <f t="shared" si="0"/>
        <v>2.1468577974720984E-2</v>
      </c>
    </row>
    <row r="14" spans="5:30">
      <c r="F14" t="e">
        <f>'nm to eV'!$G$14/E14</f>
        <v>#DIV/0!</v>
      </c>
      <c r="I14" t="e">
        <f t="shared" si="1"/>
        <v>#NUM!</v>
      </c>
      <c r="L14" s="1">
        <v>3.2198905288555002</v>
      </c>
      <c r="M14" s="1">
        <v>4.7907625092691297E-4</v>
      </c>
      <c r="N14" s="1"/>
      <c r="O14" s="1">
        <f t="shared" si="3"/>
        <v>6.4406969124529358E-4</v>
      </c>
      <c r="P14" s="1">
        <v>4.4420520957232004</v>
      </c>
      <c r="Q14" s="1">
        <v>4.3436724079480002E-4</v>
      </c>
      <c r="R14" s="2">
        <f t="shared" si="4"/>
        <v>5.8396293726623711E-4</v>
      </c>
      <c r="T14">
        <v>3.1961277641277599</v>
      </c>
      <c r="U14">
        <v>4.9655967710936499E-3</v>
      </c>
      <c r="V14">
        <f t="shared" si="2"/>
        <v>9.5517382122767298E-3</v>
      </c>
      <c r="X14">
        <v>170.4</v>
      </c>
      <c r="Y14">
        <f>'nm to eV'!$G$14/X14</f>
        <v>7.2760411045756452</v>
      </c>
      <c r="Z14">
        <v>636.72195146889999</v>
      </c>
      <c r="AA14" s="2">
        <f t="shared" si="0"/>
        <v>2.7780208885119805E-2</v>
      </c>
    </row>
    <row r="15" spans="5:30">
      <c r="F15" t="e">
        <f>'nm to eV'!$G$14/E15</f>
        <v>#DIV/0!</v>
      </c>
      <c r="I15" t="e">
        <f t="shared" si="1"/>
        <v>#NUM!</v>
      </c>
      <c r="L15" s="1">
        <v>3.27066793143001</v>
      </c>
      <c r="M15" s="1">
        <v>4.7907625092691297E-4</v>
      </c>
      <c r="N15" s="1"/>
      <c r="O15" s="1">
        <f t="shared" si="3"/>
        <v>6.4406969124529358E-4</v>
      </c>
      <c r="P15" s="46">
        <f>P14+0.0002</f>
        <v>4.4422520957232008</v>
      </c>
      <c r="Q15" s="1"/>
      <c r="R15" s="2">
        <f t="shared" si="4"/>
        <v>0</v>
      </c>
      <c r="T15">
        <v>3.2687764127764098</v>
      </c>
      <c r="U15">
        <v>9.2277532192965792E-3</v>
      </c>
      <c r="V15">
        <f t="shared" si="2"/>
        <v>1.7750350481801621E-2</v>
      </c>
      <c r="X15">
        <v>171.1</v>
      </c>
      <c r="Y15">
        <f>'nm to eV'!$G$14/X15</f>
        <v>7.2462735489169487</v>
      </c>
      <c r="Z15">
        <v>816.1919011809</v>
      </c>
      <c r="AA15" s="2">
        <f t="shared" si="0"/>
        <v>3.5610491287194061E-2</v>
      </c>
    </row>
    <row r="16" spans="5:30">
      <c r="F16" t="e">
        <f>'nm to eV'!$G$14/E16</f>
        <v>#DIV/0!</v>
      </c>
      <c r="I16" t="e">
        <f t="shared" si="1"/>
        <v>#NUM!</v>
      </c>
      <c r="L16" s="1">
        <v>3.3214453340045198</v>
      </c>
      <c r="M16" s="1">
        <v>5.2049991498759297E-4</v>
      </c>
      <c r="N16" s="1"/>
      <c r="O16" s="1">
        <f t="shared" si="3"/>
        <v>6.9975962884957104E-4</v>
      </c>
      <c r="P16" s="46">
        <f>P17-0.0002</f>
        <v>4.4591284772282993</v>
      </c>
      <c r="Q16" s="1"/>
      <c r="R16" s="2">
        <f t="shared" si="4"/>
        <v>0</v>
      </c>
      <c r="T16">
        <v>3.3414250614250598</v>
      </c>
      <c r="U16">
        <v>1.6880261387661001E-2</v>
      </c>
      <c r="V16">
        <f t="shared" si="2"/>
        <v>3.2470586147539629E-2</v>
      </c>
      <c r="X16">
        <v>171.8</v>
      </c>
      <c r="Y16">
        <f>'nm to eV'!$G$14/X16</f>
        <v>7.2167485693811981</v>
      </c>
      <c r="Z16">
        <v>1036.4044111523001</v>
      </c>
      <c r="AA16" s="2">
        <f t="shared" si="0"/>
        <v>4.5218373522146076E-2</v>
      </c>
    </row>
    <row r="17" spans="6:27">
      <c r="F17" t="e">
        <f>'nm to eV'!$G$14/E17</f>
        <v>#DIV/0!</v>
      </c>
      <c r="I17" t="e">
        <f t="shared" si="1"/>
        <v>#NUM!</v>
      </c>
      <c r="L17" s="1">
        <v>3.3722227365790198</v>
      </c>
      <c r="M17" s="1">
        <v>1.2247022040191499E-3</v>
      </c>
      <c r="N17" s="1"/>
      <c r="O17" s="1">
        <f t="shared" si="3"/>
        <v>1.6464885681222829E-3</v>
      </c>
      <c r="P17" s="1">
        <v>4.4593284772282997</v>
      </c>
      <c r="Q17" s="1">
        <v>0.41015244844363002</v>
      </c>
      <c r="R17" s="2">
        <f t="shared" si="4"/>
        <v>0.55140859168343703</v>
      </c>
      <c r="T17">
        <v>3.4074692874692798</v>
      </c>
      <c r="U17">
        <v>2.7847780126849801E-2</v>
      </c>
      <c r="V17">
        <f t="shared" si="2"/>
        <v>5.3567520245130097E-2</v>
      </c>
      <c r="X17">
        <v>172.5</v>
      </c>
      <c r="Y17">
        <f>'nm to eV'!$G$14/X17</f>
        <v>7.187463212867768</v>
      </c>
      <c r="Z17">
        <v>1303.6071624785</v>
      </c>
      <c r="AA17" s="2">
        <f t="shared" si="0"/>
        <v>5.6876442211934476E-2</v>
      </c>
    </row>
    <row r="18" spans="6:27">
      <c r="F18" t="e">
        <f>'nm to eV'!$G$14/E18</f>
        <v>#DIV/0!</v>
      </c>
      <c r="I18" t="e">
        <f t="shared" si="1"/>
        <v>#NUM!</v>
      </c>
      <c r="L18" s="1">
        <v>3.4230001391535301</v>
      </c>
      <c r="M18" s="1">
        <v>1.9703281571114002E-3</v>
      </c>
      <c r="N18" s="1"/>
      <c r="O18" s="1">
        <f t="shared" si="3"/>
        <v>2.6489074449992903E-3</v>
      </c>
      <c r="P18" s="46">
        <f>P17+0.0002</f>
        <v>4.4595284772283001</v>
      </c>
      <c r="Q18" s="1"/>
      <c r="R18" s="2">
        <f t="shared" si="4"/>
        <v>0</v>
      </c>
      <c r="T18">
        <v>3.4603046683046599</v>
      </c>
      <c r="U18">
        <v>4.0439746300211403E-2</v>
      </c>
      <c r="V18">
        <f t="shared" si="2"/>
        <v>7.7789214033468848E-2</v>
      </c>
      <c r="X18">
        <v>173.2</v>
      </c>
      <c r="Y18">
        <f>'nm to eV'!$G$14/X18</f>
        <v>7.1584145740166862</v>
      </c>
      <c r="Z18">
        <v>1624.1811406965001</v>
      </c>
      <c r="AA18" s="2">
        <f t="shared" si="0"/>
        <v>7.0863100057615605E-2</v>
      </c>
    </row>
    <row r="19" spans="6:27">
      <c r="F19" t="e">
        <f>'nm to eV'!$G$14/E19</f>
        <v>#DIV/0!</v>
      </c>
      <c r="I19" t="e">
        <f t="shared" si="1"/>
        <v>#NUM!</v>
      </c>
      <c r="L19" s="1">
        <v>3.4737775417280399</v>
      </c>
      <c r="M19" s="1">
        <v>3.29588540705316E-3</v>
      </c>
      <c r="N19" s="1"/>
      <c r="O19" s="1">
        <f t="shared" si="3"/>
        <v>4.4309854483361669E-3</v>
      </c>
      <c r="P19" s="46">
        <f>P20-0.0002</f>
        <v>5.6411183668525995</v>
      </c>
      <c r="Q19" s="1"/>
      <c r="R19" s="2">
        <f t="shared" si="4"/>
        <v>0</v>
      </c>
      <c r="T19">
        <v>3.4999312039312001</v>
      </c>
      <c r="U19">
        <v>5.2236786469344598E-2</v>
      </c>
      <c r="V19">
        <f t="shared" si="2"/>
        <v>0.1004818015651897</v>
      </c>
      <c r="X19">
        <v>173.9</v>
      </c>
      <c r="Y19">
        <f>'nm to eV'!$G$14/X19</f>
        <v>7.1295997942477856</v>
      </c>
      <c r="Z19">
        <v>2004.4138223272</v>
      </c>
      <c r="AA19" s="2">
        <f t="shared" si="0"/>
        <v>8.7452669957446577E-2</v>
      </c>
    </row>
    <row r="20" spans="6:27">
      <c r="F20" t="e">
        <f>'nm to eV'!$G$14/E20</f>
        <v>#DIV/0!</v>
      </c>
      <c r="I20" t="e">
        <f t="shared" si="1"/>
        <v>#NUM!</v>
      </c>
      <c r="L20" s="1">
        <v>3.5245549443025399</v>
      </c>
      <c r="M20" s="1">
        <v>5.4084922741477401E-3</v>
      </c>
      <c r="N20" s="1"/>
      <c r="O20" s="1">
        <f t="shared" si="3"/>
        <v>7.2711722661541805E-3</v>
      </c>
      <c r="P20" s="1">
        <v>5.6413183668525999</v>
      </c>
      <c r="Q20" s="1">
        <v>2.7341552664628E-2</v>
      </c>
      <c r="R20" s="2">
        <f t="shared" si="4"/>
        <v>3.6757959403753496E-2</v>
      </c>
      <c r="T20">
        <v>3.5329533169533098</v>
      </c>
      <c r="U20">
        <v>6.39577167019027E-2</v>
      </c>
      <c r="V20">
        <f t="shared" si="2"/>
        <v>0.12302798530638323</v>
      </c>
      <c r="X20">
        <v>174.6</v>
      </c>
      <c r="Y20">
        <f>'nm to eV'!$G$14/X20</f>
        <v>7.1010160608229667</v>
      </c>
      <c r="Z20">
        <v>2450.2294544362999</v>
      </c>
      <c r="AA20" s="2">
        <f t="shared" si="0"/>
        <v>0.10690362709135881</v>
      </c>
    </row>
    <row r="21" spans="6:27">
      <c r="F21" t="e">
        <f>'nm to eV'!$G$14/E21</f>
        <v>#DIV/0!</v>
      </c>
      <c r="I21" t="e">
        <f t="shared" si="1"/>
        <v>#NUM!</v>
      </c>
      <c r="L21" s="1">
        <v>3.5753323468770501</v>
      </c>
      <c r="M21" s="1">
        <v>8.6395380708809092E-3</v>
      </c>
      <c r="N21" s="1"/>
      <c r="O21" s="1">
        <f t="shared" si="3"/>
        <v>1.1614987399287992E-2</v>
      </c>
      <c r="P21" s="46">
        <f>P20+0.0002</f>
        <v>5.6415183668526003</v>
      </c>
      <c r="Q21" s="1"/>
      <c r="R21" s="2">
        <f t="shared" si="4"/>
        <v>0</v>
      </c>
      <c r="T21">
        <v>3.56267321867321</v>
      </c>
      <c r="U21">
        <v>7.6211416490486295E-2</v>
      </c>
      <c r="V21">
        <f t="shared" si="2"/>
        <v>0.14659899558126763</v>
      </c>
      <c r="X21">
        <v>175.3</v>
      </c>
      <c r="Y21">
        <f>'nm to eV'!$G$14/X21</f>
        <v>7.0726606059309178</v>
      </c>
      <c r="Z21">
        <v>2966.8851745808001</v>
      </c>
      <c r="AA21" s="2">
        <f t="shared" si="0"/>
        <v>0.12944534061983806</v>
      </c>
    </row>
    <row r="22" spans="6:27">
      <c r="F22" t="e">
        <f>'nm to eV'!$G$14/E22</f>
        <v>#DIV/0!</v>
      </c>
      <c r="I22" t="e">
        <f t="shared" si="1"/>
        <v>#NUM!</v>
      </c>
      <c r="L22" s="1">
        <v>3.6261097494515599</v>
      </c>
      <c r="M22" s="1">
        <v>1.3527530430041E-2</v>
      </c>
      <c r="N22" s="1"/>
      <c r="O22" s="1">
        <f t="shared" si="3"/>
        <v>1.8186400036592526E-2</v>
      </c>
      <c r="P22" s="46">
        <f>P23-0.0002</f>
        <v>5.9158468695916993</v>
      </c>
      <c r="Q22" s="1"/>
      <c r="R22" s="2">
        <f t="shared" si="4"/>
        <v>0</v>
      </c>
      <c r="T22">
        <v>3.5890909090909</v>
      </c>
      <c r="U22">
        <v>8.7932346723044397E-2</v>
      </c>
      <c r="V22">
        <f t="shared" si="2"/>
        <v>0.16914517932246118</v>
      </c>
      <c r="X22">
        <v>176</v>
      </c>
      <c r="Y22">
        <f>'nm to eV'!$G$14/X22</f>
        <v>7.0445307057936928</v>
      </c>
      <c r="Z22">
        <v>3558.6457904459999</v>
      </c>
      <c r="AA22" s="2">
        <f t="shared" si="0"/>
        <v>0.15526388430409072</v>
      </c>
    </row>
    <row r="23" spans="6:27">
      <c r="F23" t="e">
        <f>'nm to eV'!$G$14/E23</f>
        <v>#DIV/0!</v>
      </c>
      <c r="I23" t="e">
        <f t="shared" si="1"/>
        <v>#NUM!</v>
      </c>
      <c r="L23" s="1">
        <v>3.67688715202606</v>
      </c>
      <c r="M23" s="1">
        <v>2.0693824312538599E-2</v>
      </c>
      <c r="N23" s="1"/>
      <c r="O23" s="1">
        <f t="shared" si="3"/>
        <v>2.7820759242132464E-2</v>
      </c>
      <c r="P23" s="1">
        <v>5.9160468695916997</v>
      </c>
      <c r="Q23" s="1">
        <v>1.8013232455475999E-3</v>
      </c>
      <c r="R23" s="2">
        <f t="shared" si="4"/>
        <v>2.4216973902340391E-3</v>
      </c>
      <c r="T23">
        <v>3.6155085995085998</v>
      </c>
      <c r="U23">
        <v>0.10098520084566499</v>
      </c>
      <c r="V23">
        <f t="shared" si="2"/>
        <v>0.19425342939787946</v>
      </c>
      <c r="X23">
        <v>176.7</v>
      </c>
      <c r="Y23">
        <f>'nm to eV'!$G$14/X23</f>
        <v>7.0166236797945105</v>
      </c>
      <c r="Z23">
        <v>4228.4536542976002</v>
      </c>
      <c r="AA23" s="2">
        <f t="shared" si="0"/>
        <v>0.18448763311276078</v>
      </c>
    </row>
    <row r="24" spans="6:27">
      <c r="F24" t="e">
        <f>'nm to eV'!$G$14/E24</f>
        <v>#DIV/0!</v>
      </c>
      <c r="I24" t="e">
        <f t="shared" si="1"/>
        <v>#NUM!</v>
      </c>
      <c r="L24" s="1">
        <v>3.7230484270937998</v>
      </c>
      <c r="M24" s="1">
        <v>2.9489448981423E-2</v>
      </c>
      <c r="N24" s="1"/>
      <c r="O24" s="1">
        <f t="shared" si="3"/>
        <v>3.9645589326774054E-2</v>
      </c>
      <c r="P24" s="46">
        <f>P23+0.0002</f>
        <v>5.9162468695917001</v>
      </c>
      <c r="Q24" s="1"/>
      <c r="R24" s="2">
        <f t="shared" si="4"/>
        <v>0</v>
      </c>
      <c r="T24">
        <v>3.6419262899262899</v>
      </c>
      <c r="U24">
        <v>0.115103594080338</v>
      </c>
      <c r="V24">
        <f t="shared" si="2"/>
        <v>0.22141133254068221</v>
      </c>
      <c r="X24">
        <v>177.4</v>
      </c>
      <c r="Y24">
        <f>'nm to eV'!$G$14/X24</f>
        <v>6.9889368896262116</v>
      </c>
      <c r="Z24">
        <v>4977.6128216462002</v>
      </c>
      <c r="AA24" s="2">
        <f t="shared" si="0"/>
        <v>0.21717348304950992</v>
      </c>
    </row>
    <row r="25" spans="6:27">
      <c r="F25" t="e">
        <f>'nm to eV'!$G$14/E25</f>
        <v>#DIV/0!</v>
      </c>
      <c r="I25" t="e">
        <f t="shared" si="1"/>
        <v>#NUM!</v>
      </c>
      <c r="L25" s="1">
        <v>3.76228551090137</v>
      </c>
      <c r="M25" s="1">
        <v>3.9608904914246602E-2</v>
      </c>
      <c r="N25" s="1"/>
      <c r="O25" s="1">
        <f t="shared" si="3"/>
        <v>5.3250177000685635E-2</v>
      </c>
      <c r="P25" s="46">
        <f>P26-0.0002</f>
        <v>6.0205305135114999</v>
      </c>
      <c r="Q25" s="1"/>
      <c r="R25" s="2">
        <f t="shared" si="4"/>
        <v>0</v>
      </c>
      <c r="T25">
        <v>3.66504176904176</v>
      </c>
      <c r="U25">
        <v>0.12842283298097201</v>
      </c>
      <c r="V25">
        <f t="shared" si="2"/>
        <v>0.24703199588294722</v>
      </c>
      <c r="X25">
        <v>178.1</v>
      </c>
      <c r="Y25">
        <f>'nm to eV'!$G$14/X25</f>
        <v>6.961467738459798</v>
      </c>
      <c r="Z25">
        <v>5805.5082144657999</v>
      </c>
      <c r="AA25" s="2">
        <f t="shared" si="0"/>
        <v>0.25329459823094586</v>
      </c>
    </row>
    <row r="26" spans="6:27">
      <c r="F26" t="e">
        <f>'nm to eV'!$G$14/E26</f>
        <v>#DIV/0!</v>
      </c>
      <c r="I26" t="e">
        <f t="shared" si="1"/>
        <v>#NUM!</v>
      </c>
      <c r="L26" s="1">
        <v>3.7945984034487799</v>
      </c>
      <c r="M26" s="1">
        <v>4.9690389155014503E-2</v>
      </c>
      <c r="N26" s="1"/>
      <c r="O26" s="1">
        <f t="shared" si="3"/>
        <v>6.6803715565126529E-2</v>
      </c>
      <c r="P26" s="1">
        <v>6.0207305135115003</v>
      </c>
      <c r="Q26" s="1">
        <v>0.34161551072610002</v>
      </c>
      <c r="R26" s="2">
        <f t="shared" si="4"/>
        <v>0.45926759277309498</v>
      </c>
      <c r="T26">
        <v>3.6848550368550299</v>
      </c>
      <c r="U26">
        <v>0.13978858350951301</v>
      </c>
      <c r="V26">
        <f t="shared" si="2"/>
        <v>0.26889496193501333</v>
      </c>
      <c r="X26">
        <v>178.8</v>
      </c>
      <c r="Y26">
        <f>'nm to eV'!$G$14/X26</f>
        <v>6.9342136701324932</v>
      </c>
      <c r="Z26">
        <v>6709.3805440486003</v>
      </c>
      <c r="AA26" s="2">
        <f t="shared" si="0"/>
        <v>0.29273059076012209</v>
      </c>
    </row>
    <row r="27" spans="6:27">
      <c r="F27" t="e">
        <f>'nm to eV'!$G$14/E27</f>
        <v>#DIV/0!</v>
      </c>
      <c r="I27" t="e">
        <f t="shared" si="1"/>
        <v>#NUM!</v>
      </c>
      <c r="L27" s="1">
        <v>3.82229516848943</v>
      </c>
      <c r="M27" s="1">
        <v>5.9638972473587799E-2</v>
      </c>
      <c r="N27" s="1"/>
      <c r="O27" s="1">
        <f t="shared" si="3"/>
        <v>8.0178582246420452E-2</v>
      </c>
      <c r="P27" s="46">
        <f>P26+0.0002</f>
        <v>6.0209305135115008</v>
      </c>
      <c r="Q27" s="1"/>
      <c r="R27" s="2">
        <f t="shared" si="4"/>
        <v>0</v>
      </c>
      <c r="T27">
        <v>3.7046683046683002</v>
      </c>
      <c r="U27">
        <v>0.15186469344608799</v>
      </c>
      <c r="V27">
        <f t="shared" si="2"/>
        <v>0.29212436336533387</v>
      </c>
      <c r="X27">
        <v>179.5</v>
      </c>
      <c r="Y27">
        <f>'nm to eV'!$G$14/X27</f>
        <v>6.9071721683548182</v>
      </c>
      <c r="Z27">
        <v>7684.1761407990998</v>
      </c>
      <c r="AA27" s="2">
        <f t="shared" si="0"/>
        <v>0.33526096879334522</v>
      </c>
    </row>
    <row r="28" spans="6:27">
      <c r="F28" t="e">
        <f>'nm to eV'!$G$14/E28</f>
        <v>#DIV/0!</v>
      </c>
      <c r="I28" t="e">
        <f t="shared" si="1"/>
        <v>#NUM!</v>
      </c>
      <c r="L28" s="1">
        <v>3.84768386977668</v>
      </c>
      <c r="M28" s="1">
        <v>7.0559631108785006E-2</v>
      </c>
      <c r="N28" s="1"/>
      <c r="O28" s="1">
        <f t="shared" si="3"/>
        <v>9.4860306130161373E-2</v>
      </c>
      <c r="P28" s="46">
        <f>P29-0.0002</f>
        <v>6.0359630564696998</v>
      </c>
      <c r="Q28" s="1"/>
      <c r="R28" s="2">
        <f t="shared" si="4"/>
        <v>0</v>
      </c>
      <c r="T28">
        <v>3.7244815724815701</v>
      </c>
      <c r="U28">
        <v>0.164651162790697</v>
      </c>
      <c r="V28">
        <f t="shared" si="2"/>
        <v>0.31672020017390895</v>
      </c>
      <c r="X28">
        <v>180.2</v>
      </c>
      <c r="Y28">
        <f>'nm to eV'!$G$14/X28</f>
        <v>6.8803407559361265</v>
      </c>
      <c r="Z28">
        <v>8722.4875931696006</v>
      </c>
      <c r="AA28" s="2">
        <f t="shared" si="0"/>
        <v>0.38056254661412109</v>
      </c>
    </row>
    <row r="29" spans="6:27">
      <c r="F29" t="e">
        <f>'nm to eV'!$G$14/E29</f>
        <v>#DIV/0!</v>
      </c>
      <c r="I29" t="e">
        <f t="shared" si="1"/>
        <v>#NUM!</v>
      </c>
      <c r="L29" s="1">
        <v>3.8707645073105499</v>
      </c>
      <c r="M29" s="1">
        <v>8.1313214298937606E-2</v>
      </c>
      <c r="N29" s="1"/>
      <c r="O29" s="1">
        <f t="shared" si="3"/>
        <v>0.10931741393223189</v>
      </c>
      <c r="P29" s="1">
        <v>6.0361630564697002</v>
      </c>
      <c r="Q29" s="1">
        <v>5.5599616410239001E-5</v>
      </c>
      <c r="R29" s="2">
        <f t="shared" si="4"/>
        <v>7.4748075500328872E-5</v>
      </c>
      <c r="T29">
        <v>3.7442948402948399</v>
      </c>
      <c r="U29">
        <v>0.17708245243128901</v>
      </c>
      <c r="V29">
        <f t="shared" si="2"/>
        <v>0.34063281929335681</v>
      </c>
      <c r="X29">
        <v>180.9</v>
      </c>
      <c r="Y29">
        <f>'nm to eV'!$G$14/X29</f>
        <v>6.8537169940281366</v>
      </c>
      <c r="Z29">
        <v>9814.5963804673993</v>
      </c>
      <c r="AA29" s="2">
        <f t="shared" si="0"/>
        <v>0.42821130470455043</v>
      </c>
    </row>
    <row r="30" spans="6:27">
      <c r="F30" t="e">
        <f>'nm to eV'!$G$14/E30</f>
        <v>#DIV/0!</v>
      </c>
      <c r="I30" t="e">
        <f t="shared" si="1"/>
        <v>#NUM!</v>
      </c>
      <c r="L30" s="1">
        <v>3.8915370810910299</v>
      </c>
      <c r="M30" s="1">
        <v>9.1952882412923195E-2</v>
      </c>
      <c r="N30" s="1"/>
      <c r="O30" s="1">
        <f t="shared" si="3"/>
        <v>0.12362137440589045</v>
      </c>
      <c r="P30" s="46">
        <f>P29+0.0002</f>
        <v>6.0363630564697006</v>
      </c>
      <c r="Q30" s="1"/>
      <c r="R30" s="2">
        <f t="shared" si="4"/>
        <v>0</v>
      </c>
      <c r="T30">
        <v>3.7641081081081</v>
      </c>
      <c r="U30">
        <v>0.190224101479915</v>
      </c>
      <c r="V30">
        <f t="shared" si="2"/>
        <v>0.36591187379105916</v>
      </c>
      <c r="X30">
        <v>181.6</v>
      </c>
      <c r="Y30">
        <f>'nm to eV'!$G$14/X30</f>
        <v>6.8272984813859576</v>
      </c>
      <c r="Z30">
        <v>10948.6228093227</v>
      </c>
      <c r="AA30" s="2">
        <f t="shared" si="0"/>
        <v>0.47768893148052227</v>
      </c>
    </row>
    <row r="31" spans="6:27">
      <c r="F31" t="e">
        <f>'nm to eV'!$G$14/E31</f>
        <v>#DIV/0!</v>
      </c>
      <c r="I31" t="e">
        <f t="shared" si="1"/>
        <v>#NUM!</v>
      </c>
      <c r="L31" s="1">
        <v>3.9100015911181201</v>
      </c>
      <c r="M31" s="1">
        <v>0.102319154344108</v>
      </c>
      <c r="N31" s="1"/>
      <c r="O31" s="1">
        <f t="shared" si="3"/>
        <v>0.13755778129136037</v>
      </c>
      <c r="P31" s="46">
        <f>P32-0.0002</f>
        <v>6.1993816591480995</v>
      </c>
      <c r="Q31" s="1"/>
      <c r="R31" s="2">
        <f t="shared" si="4"/>
        <v>0</v>
      </c>
      <c r="T31">
        <v>3.7839213759213699</v>
      </c>
      <c r="U31">
        <v>0.20283298097251501</v>
      </c>
      <c r="V31">
        <f t="shared" si="2"/>
        <v>0.39016610175506966</v>
      </c>
      <c r="X31">
        <v>182.3</v>
      </c>
      <c r="Y31">
        <f>'nm to eV'!$G$14/X31</f>
        <v>6.8010828536461316</v>
      </c>
      <c r="Z31">
        <v>12110.7819688368</v>
      </c>
      <c r="AA31" s="2">
        <f t="shared" si="0"/>
        <v>0.52839399062694614</v>
      </c>
    </row>
    <row r="32" spans="6:27">
      <c r="F32" t="e">
        <f>'nm to eV'!$G$14/E32</f>
        <v>#DIV/0!</v>
      </c>
      <c r="I32" t="e">
        <f t="shared" si="1"/>
        <v>#NUM!</v>
      </c>
      <c r="L32" s="1">
        <v>3.9284661011452102</v>
      </c>
      <c r="M32" s="1">
        <v>0.11314108657996</v>
      </c>
      <c r="N32" s="1"/>
      <c r="O32" s="1">
        <f t="shared" si="3"/>
        <v>0.15210677749047696</v>
      </c>
      <c r="P32" s="1">
        <v>6.1995816591480999</v>
      </c>
      <c r="Q32" s="1">
        <v>7.15720863003E-2</v>
      </c>
      <c r="R32" s="2">
        <f t="shared" si="4"/>
        <v>9.6221450000969197E-2</v>
      </c>
      <c r="T32">
        <v>3.8037346437346402</v>
      </c>
      <c r="U32">
        <v>0.21526427061310699</v>
      </c>
      <c r="V32">
        <f t="shared" si="2"/>
        <v>0.41407872087451747</v>
      </c>
      <c r="X32">
        <v>183</v>
      </c>
      <c r="Y32">
        <f>'nm to eV'!$G$14/X32</f>
        <v>6.7750677826212566</v>
      </c>
      <c r="Z32">
        <v>13285.7376237793</v>
      </c>
      <c r="AA32" s="2">
        <f t="shared" si="0"/>
        <v>0.57965736147469937</v>
      </c>
    </row>
    <row r="33" spans="6:27">
      <c r="F33" t="e">
        <f>'nm to eV'!$G$14/E33</f>
        <v>#DIV/0!</v>
      </c>
      <c r="I33" t="e">
        <f t="shared" si="1"/>
        <v>#NUM!</v>
      </c>
      <c r="L33" s="1">
        <v>3.9446225474189198</v>
      </c>
      <c r="M33" s="1">
        <v>0.123355471742923</v>
      </c>
      <c r="N33" s="1"/>
      <c r="O33" s="1">
        <f t="shared" si="3"/>
        <v>0.16583898793806548</v>
      </c>
      <c r="P33" s="46">
        <f>P32+0.0002</f>
        <v>6.1997816591481003</v>
      </c>
      <c r="Q33" s="1"/>
      <c r="R33" s="2">
        <f t="shared" si="4"/>
        <v>0</v>
      </c>
      <c r="T33">
        <v>3.8235479115479101</v>
      </c>
      <c r="U33">
        <v>0.227517970401691</v>
      </c>
      <c r="V33">
        <f t="shared" si="2"/>
        <v>0.43764973114940264</v>
      </c>
      <c r="X33">
        <v>183.7</v>
      </c>
      <c r="Y33">
        <f>'nm to eV'!$G$14/X33</f>
        <v>6.7492509756107237</v>
      </c>
      <c r="Z33">
        <v>14457.0395181117</v>
      </c>
      <c r="AA33" s="2">
        <f t="shared" si="0"/>
        <v>0.63076131857406437</v>
      </c>
    </row>
    <row r="34" spans="6:27">
      <c r="F34" t="e">
        <f>'nm to eV'!$G$14/E34</f>
        <v>#DIV/0!</v>
      </c>
      <c r="I34" t="e">
        <f t="shared" si="1"/>
        <v>#NUM!</v>
      </c>
      <c r="L34" s="1">
        <v>3.95847092993924</v>
      </c>
      <c r="M34" s="1">
        <v>0.13322811167738499</v>
      </c>
      <c r="N34" s="1"/>
      <c r="O34" s="1">
        <f t="shared" si="3"/>
        <v>0.17911175640041815</v>
      </c>
      <c r="P34" s="46">
        <f>P35-0.0002</f>
        <v>6.4492171863360994</v>
      </c>
      <c r="Q34" s="1"/>
      <c r="R34" s="2">
        <f t="shared" si="4"/>
        <v>0</v>
      </c>
      <c r="T34">
        <v>3.8433611793611799</v>
      </c>
      <c r="U34">
        <v>0.23994926004228301</v>
      </c>
      <c r="V34">
        <f t="shared" si="2"/>
        <v>0.46156235026885051</v>
      </c>
      <c r="X34">
        <v>184.4</v>
      </c>
      <c r="Y34">
        <f>'nm to eV'!$G$14/X34</f>
        <v>6.7236301747271687</v>
      </c>
      <c r="Z34">
        <v>15607.6239884281</v>
      </c>
      <c r="AA34" s="2">
        <f t="shared" si="0"/>
        <v>0.68096137348284469</v>
      </c>
    </row>
    <row r="35" spans="6:27">
      <c r="F35" t="e">
        <f>'nm to eV'!$G$14/E35</f>
        <v>#DIV/0!</v>
      </c>
      <c r="I35" t="e">
        <f t="shared" si="1"/>
        <v>#NUM!</v>
      </c>
      <c r="L35" s="1">
        <v>3.9723193124595602</v>
      </c>
      <c r="M35" s="1">
        <v>0.14279697807540201</v>
      </c>
      <c r="N35" s="1"/>
      <c r="O35" s="1">
        <f t="shared" si="3"/>
        <v>0.19197613198700617</v>
      </c>
      <c r="P35" s="1">
        <v>6.4494171863360998</v>
      </c>
      <c r="Q35" s="1">
        <v>5.7196918446987001E-5</v>
      </c>
      <c r="R35" s="2">
        <f t="shared" si="4"/>
        <v>7.6895486956528799E-5</v>
      </c>
      <c r="T35">
        <v>3.86317444717444</v>
      </c>
      <c r="U35">
        <v>0.251492600422833</v>
      </c>
      <c r="V35">
        <f t="shared" si="2"/>
        <v>0.48376692516548114</v>
      </c>
      <c r="X35">
        <v>185.1</v>
      </c>
      <c r="Y35">
        <f>'nm to eV'!$G$14/X35</f>
        <v>6.6982031562381952</v>
      </c>
      <c r="Z35">
        <v>16720.3535396523</v>
      </c>
      <c r="AA35" s="2">
        <f t="shared" si="0"/>
        <v>0.72950981647957358</v>
      </c>
    </row>
    <row r="36" spans="6:27">
      <c r="F36" t="e">
        <f>'nm to eV'!$G$14/E36</f>
        <v>#DIV/0!</v>
      </c>
      <c r="I36" t="e">
        <f t="shared" si="1"/>
        <v>#NUM!</v>
      </c>
      <c r="L36" s="1">
        <v>3.9861676949798799</v>
      </c>
      <c r="M36" s="1">
        <v>0.15282150477808701</v>
      </c>
      <c r="N36" s="1"/>
      <c r="O36" s="1">
        <f t="shared" si="3"/>
        <v>0.20545309688724189</v>
      </c>
      <c r="P36" s="46">
        <f>P35+0.0002</f>
        <v>6.4496171863361003</v>
      </c>
      <c r="Q36" s="1"/>
      <c r="R36" s="2">
        <f t="shared" si="4"/>
        <v>0</v>
      </c>
      <c r="T36">
        <v>3.88628992628992</v>
      </c>
      <c r="U36">
        <v>0.26494503171247302</v>
      </c>
      <c r="V36">
        <f t="shared" si="2"/>
        <v>0.5096437951411682</v>
      </c>
      <c r="X36">
        <v>185.8</v>
      </c>
      <c r="Y36">
        <f>'nm to eV'!$G$14/X36</f>
        <v>6.6729677299229806</v>
      </c>
      <c r="Z36">
        <v>17778.568447288901</v>
      </c>
      <c r="AA36" s="2">
        <f t="shared" si="0"/>
        <v>0.7756797829958425</v>
      </c>
    </row>
    <row r="37" spans="6:27">
      <c r="F37" t="e">
        <f>'nm to eV'!$G$14/E37</f>
        <v>#DIV/0!</v>
      </c>
      <c r="I37" t="e">
        <f t="shared" si="1"/>
        <v>#NUM!</v>
      </c>
      <c r="L37" s="1">
        <v>4.0000160775001996</v>
      </c>
      <c r="M37" s="1">
        <v>0.16299791824899401</v>
      </c>
      <c r="N37" s="1"/>
      <c r="O37" s="1">
        <f t="shared" si="3"/>
        <v>0.21913425822535931</v>
      </c>
      <c r="P37" s="46">
        <f>P38-0.0002</f>
        <v>6.4920719977329</v>
      </c>
      <c r="Q37" s="1"/>
      <c r="R37" s="2">
        <f t="shared" si="4"/>
        <v>0</v>
      </c>
      <c r="T37">
        <v>3.91270761670761</v>
      </c>
      <c r="U37">
        <v>0.27799788583509499</v>
      </c>
      <c r="V37">
        <f t="shared" si="2"/>
        <v>0.53475204521658914</v>
      </c>
      <c r="X37">
        <v>186.5</v>
      </c>
      <c r="Y37">
        <f>'nm to eV'!$G$14/X37</f>
        <v>6.6479217384433777</v>
      </c>
      <c r="Z37">
        <v>18766.622708878898</v>
      </c>
      <c r="AA37" s="2">
        <f t="shared" si="0"/>
        <v>0.81878863720368056</v>
      </c>
    </row>
    <row r="38" spans="6:27">
      <c r="F38" t="e">
        <f>'nm to eV'!$G$14/E38</f>
        <v>#DIV/0!</v>
      </c>
      <c r="I38" t="e">
        <f t="shared" si="1"/>
        <v>#NUM!</v>
      </c>
      <c r="L38" s="1">
        <v>4.0138644600205202</v>
      </c>
      <c r="M38" s="1">
        <v>0.17423753909745801</v>
      </c>
      <c r="N38" s="1"/>
      <c r="O38" s="1">
        <f t="shared" si="3"/>
        <v>0.23424479462865255</v>
      </c>
      <c r="P38" s="1">
        <v>6.4922719977329004</v>
      </c>
      <c r="Q38" s="1">
        <v>0.54762919432098001</v>
      </c>
      <c r="R38" s="2">
        <f t="shared" si="4"/>
        <v>0.7362322081731234</v>
      </c>
      <c r="T38">
        <v>3.9424275184275102</v>
      </c>
      <c r="U38">
        <v>0.291876532769556</v>
      </c>
      <c r="V38">
        <f t="shared" si="2"/>
        <v>0.56144877641922997</v>
      </c>
      <c r="X38">
        <v>187.2</v>
      </c>
      <c r="Y38">
        <f>'nm to eV'!$G$14/X38</f>
        <v>6.6230630567291131</v>
      </c>
      <c r="Z38">
        <v>19670.3777991561</v>
      </c>
      <c r="AA38" s="2">
        <f t="shared" si="0"/>
        <v>0.85821951457640333</v>
      </c>
    </row>
    <row r="39" spans="6:27">
      <c r="F39" t="e">
        <f>'nm to eV'!$G$14/E39</f>
        <v>#DIV/0!</v>
      </c>
      <c r="I39" t="e">
        <f t="shared" si="1"/>
        <v>#NUM!</v>
      </c>
      <c r="L39" s="1">
        <v>4.0277128425408399</v>
      </c>
      <c r="M39" s="1">
        <v>0.18547715994592301</v>
      </c>
      <c r="N39" s="1"/>
      <c r="O39" s="1">
        <f t="shared" si="3"/>
        <v>0.24935533103194715</v>
      </c>
      <c r="P39" s="46">
        <f>P38+0.0002</f>
        <v>6.4924719977329008</v>
      </c>
      <c r="Q39" s="1"/>
      <c r="R39" s="2">
        <f t="shared" si="4"/>
        <v>0</v>
      </c>
      <c r="T39">
        <v>3.9787518427518398</v>
      </c>
      <c r="U39">
        <v>0.30494714587737798</v>
      </c>
      <c r="V39">
        <f t="shared" si="2"/>
        <v>0.58659118737910565</v>
      </c>
      <c r="X39">
        <v>187.9</v>
      </c>
      <c r="Y39">
        <f>'nm to eV'!$G$14/X39</f>
        <v>6.5983895913767423</v>
      </c>
      <c r="Z39">
        <v>20477.630558843</v>
      </c>
      <c r="AA39" s="2">
        <f t="shared" si="0"/>
        <v>0.89343999069703361</v>
      </c>
    </row>
    <row r="40" spans="6:27">
      <c r="F40" t="e">
        <f>'nm to eV'!$G$14/E40</f>
        <v>#DIV/0!</v>
      </c>
      <c r="I40" t="e">
        <f t="shared" si="1"/>
        <v>#NUM!</v>
      </c>
      <c r="L40" s="1">
        <v>4.0415612250611597</v>
      </c>
      <c r="M40" s="1">
        <v>0.196564894026165</v>
      </c>
      <c r="N40" s="1"/>
      <c r="O40" s="1">
        <f t="shared" si="3"/>
        <v>0.2642616709973587</v>
      </c>
      <c r="P40" s="46">
        <f>P41-0.0002</f>
        <v>6.6848087681662998</v>
      </c>
      <c r="Q40" s="1"/>
      <c r="R40" s="2">
        <f t="shared" si="4"/>
        <v>0</v>
      </c>
      <c r="T40">
        <v>4.03488943488943</v>
      </c>
      <c r="U40">
        <v>0.31712012300595799</v>
      </c>
      <c r="V40">
        <f t="shared" si="2"/>
        <v>0.61000692090646169</v>
      </c>
      <c r="X40">
        <v>188.6</v>
      </c>
      <c r="Y40">
        <f>'nm to eV'!$G$14/X40</f>
        <v>6.5738992800619824</v>
      </c>
      <c r="Z40">
        <v>21178.455897525098</v>
      </c>
      <c r="AA40" s="2">
        <f t="shared" si="0"/>
        <v>0.92401703340093111</v>
      </c>
    </row>
    <row r="41" spans="6:27">
      <c r="F41" t="e">
        <f>'nm to eV'!$G$14/E41</f>
        <v>#DIV/0!</v>
      </c>
      <c r="I41" t="e">
        <f t="shared" si="1"/>
        <v>#NUM!</v>
      </c>
      <c r="L41" s="1">
        <v>4.0554096075814803</v>
      </c>
      <c r="M41" s="1">
        <v>0.20810828841107401</v>
      </c>
      <c r="N41" s="1"/>
      <c r="O41" s="1">
        <f t="shared" si="3"/>
        <v>0.27978060027641671</v>
      </c>
      <c r="P41" s="1">
        <v>6.6850087681663002</v>
      </c>
      <c r="Q41" s="1">
        <v>1.7853710169038999E-3</v>
      </c>
      <c r="R41" s="2">
        <f t="shared" si="4"/>
        <v>2.4002512280472403E-3</v>
      </c>
      <c r="T41">
        <v>4.1075380835380804</v>
      </c>
      <c r="U41">
        <v>0.31833096290601498</v>
      </c>
      <c r="V41">
        <f t="shared" si="2"/>
        <v>0.61233607211939356</v>
      </c>
      <c r="X41">
        <v>189.3</v>
      </c>
      <c r="Y41">
        <f>'nm to eV'!$G$14/X41</f>
        <v>6.549590090965081</v>
      </c>
      <c r="Z41">
        <v>21765.4504402163</v>
      </c>
      <c r="AA41" s="2">
        <f t="shared" si="0"/>
        <v>0.94962763308697551</v>
      </c>
    </row>
    <row r="42" spans="6:27">
      <c r="F42" t="e">
        <f>'nm to eV'!$G$14/E42</f>
        <v>#DIV/0!</v>
      </c>
      <c r="I42" t="e">
        <f t="shared" si="1"/>
        <v>#NUM!</v>
      </c>
      <c r="L42" s="1">
        <v>4.0692579901018</v>
      </c>
      <c r="M42" s="1">
        <v>0.22056300340531801</v>
      </c>
      <c r="N42" s="1"/>
      <c r="O42" s="1">
        <f t="shared" si="3"/>
        <v>0.29652470818276883</v>
      </c>
      <c r="P42" s="46">
        <f>P41+0.0002</f>
        <v>6.6852087681663006</v>
      </c>
      <c r="Q42" s="1"/>
      <c r="R42" s="2">
        <f t="shared" si="4"/>
        <v>0</v>
      </c>
      <c r="T42">
        <v>4.1636756756756697</v>
      </c>
      <c r="U42">
        <v>0.30787737843551799</v>
      </c>
      <c r="V42">
        <f t="shared" si="2"/>
        <v>0.59222773331440492</v>
      </c>
      <c r="X42">
        <v>190</v>
      </c>
      <c r="Y42">
        <f>'nm to eV'!$G$14/X42</f>
        <v>6.5254600222088941</v>
      </c>
      <c r="Z42">
        <v>22233.869350040699</v>
      </c>
      <c r="AA42" s="2">
        <f t="shared" si="0"/>
        <v>0.97006477229764942</v>
      </c>
    </row>
    <row r="43" spans="6:27">
      <c r="F43" t="e">
        <f>'nm to eV'!$G$14/E43</f>
        <v>#DIV/0!</v>
      </c>
      <c r="I43" t="e">
        <f t="shared" si="1"/>
        <v>#NUM!</v>
      </c>
      <c r="L43" s="1">
        <v>4.0831063726221197</v>
      </c>
      <c r="M43" s="1">
        <v>0.23286583163134</v>
      </c>
      <c r="N43" s="1"/>
      <c r="O43" s="1">
        <f t="shared" si="3"/>
        <v>0.31306461965123927</v>
      </c>
      <c r="P43" s="46">
        <f>P44-0.0002</f>
        <v>6.8611159259600996</v>
      </c>
      <c r="Q43" s="1"/>
      <c r="R43" s="2">
        <f t="shared" si="4"/>
        <v>0</v>
      </c>
      <c r="T43">
        <v>4.2</v>
      </c>
      <c r="U43">
        <v>0.29656490486257903</v>
      </c>
      <c r="V43">
        <f t="shared" si="2"/>
        <v>0.57046724991570696</v>
      </c>
      <c r="X43">
        <v>190.7</v>
      </c>
      <c r="Y43">
        <f>'nm to eV'!$G$14/X43</f>
        <v>6.5015071013093344</v>
      </c>
      <c r="Z43">
        <v>22581.6548451321</v>
      </c>
      <c r="AA43" s="2">
        <f t="shared" si="0"/>
        <v>0.98523866991271514</v>
      </c>
    </row>
    <row r="44" spans="6:27">
      <c r="F44" t="e">
        <f>'nm to eV'!$G$14/E44</f>
        <v>#DIV/0!</v>
      </c>
      <c r="I44" t="e">
        <f t="shared" si="1"/>
        <v>#NUM!</v>
      </c>
      <c r="L44" s="1">
        <v>4.0969547551424403</v>
      </c>
      <c r="M44" s="1">
        <v>0.245472433393807</v>
      </c>
      <c r="N44" s="1"/>
      <c r="O44" s="1">
        <f t="shared" si="3"/>
        <v>0.33001292399547444</v>
      </c>
      <c r="P44" s="1">
        <v>6.8613159259601</v>
      </c>
      <c r="Q44" s="1">
        <v>7.4116085674065003E-3</v>
      </c>
      <c r="R44" s="2">
        <f t="shared" si="4"/>
        <v>9.9641600526107661E-3</v>
      </c>
      <c r="T44">
        <v>4.23302211302211</v>
      </c>
      <c r="U44">
        <v>0.28292600422832898</v>
      </c>
      <c r="V44">
        <f t="shared" si="2"/>
        <v>0.54423169065322596</v>
      </c>
      <c r="X44">
        <v>191.4</v>
      </c>
      <c r="Y44">
        <f>'nm to eV'!$G$14/X44</f>
        <v>6.4777293846378781</v>
      </c>
      <c r="Z44">
        <v>22809.360941967701</v>
      </c>
      <c r="AA44" s="2">
        <f t="shared" si="0"/>
        <v>0.99517349769730001</v>
      </c>
    </row>
    <row r="45" spans="6:27">
      <c r="F45" t="e">
        <f>'nm to eV'!$G$14/E45</f>
        <v>#DIV/0!</v>
      </c>
      <c r="I45" t="e">
        <f t="shared" si="1"/>
        <v>#NUM!</v>
      </c>
      <c r="L45" s="1">
        <v>4.1108031376627601</v>
      </c>
      <c r="M45" s="1">
        <v>0.25762337485160702</v>
      </c>
      <c r="N45" s="1"/>
      <c r="O45" s="1">
        <f t="shared" si="3"/>
        <v>0.34634863902606322</v>
      </c>
      <c r="P45" s="46">
        <f>P44+0.0002</f>
        <v>6.8615159259601004</v>
      </c>
      <c r="Q45" s="1"/>
      <c r="R45" s="2">
        <f t="shared" si="4"/>
        <v>0</v>
      </c>
      <c r="T45">
        <v>4.2627420147420096</v>
      </c>
      <c r="U45">
        <v>0.26920718816067601</v>
      </c>
      <c r="V45">
        <f t="shared" si="2"/>
        <v>0.51784240741069321</v>
      </c>
      <c r="X45">
        <v>192.1</v>
      </c>
      <c r="Y45">
        <f>'nm to eV'!$G$14/X45</f>
        <v>6.4541249568958357</v>
      </c>
      <c r="Z45">
        <v>22919.9842989645</v>
      </c>
      <c r="AA45" s="2">
        <f t="shared" si="0"/>
        <v>1</v>
      </c>
    </row>
    <row r="46" spans="6:27">
      <c r="F46" t="e">
        <f>'nm to eV'!$G$14/E46</f>
        <v>#DIV/0!</v>
      </c>
      <c r="I46" t="e">
        <f t="shared" si="1"/>
        <v>#NUM!</v>
      </c>
      <c r="L46" s="1">
        <v>4.1246515201830798</v>
      </c>
      <c r="M46" s="1">
        <v>0.27038186338229597</v>
      </c>
      <c r="N46" s="1"/>
      <c r="O46" s="1">
        <f t="shared" si="3"/>
        <v>0.36350113980818</v>
      </c>
      <c r="P46" s="46">
        <f>P47-0.0002</f>
        <v>7.0452036259037998</v>
      </c>
      <c r="Q46" s="1"/>
      <c r="R46" s="2">
        <f t="shared" si="4"/>
        <v>0</v>
      </c>
      <c r="T46">
        <v>4.2891597051597001</v>
      </c>
      <c r="U46">
        <v>0.25602114164904799</v>
      </c>
      <c r="V46">
        <f t="shared" si="2"/>
        <v>0.49247795070185013</v>
      </c>
      <c r="X46">
        <v>192.8</v>
      </c>
      <c r="Y46">
        <f>'nm to eV'!$G$14/X46</f>
        <v>6.4306919306000507</v>
      </c>
      <c r="Z46">
        <v>22918.715384818999</v>
      </c>
      <c r="AA46" s="2">
        <f t="shared" si="0"/>
        <v>0.99994463721576121</v>
      </c>
    </row>
    <row r="47" spans="6:27">
      <c r="F47" t="e">
        <f>'nm to eV'!$G$14/E47</f>
        <v>#DIV/0!</v>
      </c>
      <c r="I47" t="e">
        <f t="shared" si="1"/>
        <v>#NUM!</v>
      </c>
      <c r="L47" s="1">
        <v>4.1384999027034004</v>
      </c>
      <c r="M47" s="1">
        <v>0.28314035191298598</v>
      </c>
      <c r="N47" s="1"/>
      <c r="O47" s="1">
        <f t="shared" si="3"/>
        <v>0.38065364059029821</v>
      </c>
      <c r="P47" s="1">
        <v>7.0454036259038002</v>
      </c>
      <c r="Q47" s="1">
        <v>1.0743093238161E-2</v>
      </c>
      <c r="R47" s="2">
        <f t="shared" si="4"/>
        <v>1.4443005119820379E-2</v>
      </c>
      <c r="T47">
        <v>4.3122751842751796</v>
      </c>
      <c r="U47">
        <v>0.24367864693446001</v>
      </c>
      <c r="V47">
        <f t="shared" si="2"/>
        <v>0.46873613600468367</v>
      </c>
      <c r="X47">
        <v>193.5</v>
      </c>
      <c r="Y47">
        <f>'nm to eV'!$G$14/X47</f>
        <v>6.407428445579793</v>
      </c>
      <c r="Z47">
        <v>22812.627338758699</v>
      </c>
      <c r="AA47" s="2">
        <f t="shared" si="0"/>
        <v>0.99531601074392306</v>
      </c>
    </row>
    <row r="48" spans="6:27">
      <c r="F48" t="e">
        <f>'nm to eV'!$G$14/E48</f>
        <v>#DIV/0!</v>
      </c>
      <c r="I48" t="e">
        <f t="shared" si="1"/>
        <v>#NUM!</v>
      </c>
      <c r="L48" s="1">
        <v>4.1523482852237201</v>
      </c>
      <c r="M48" s="1">
        <v>0.29589884044367498</v>
      </c>
      <c r="N48" s="1"/>
      <c r="O48" s="1">
        <f t="shared" si="3"/>
        <v>0.39780614137241505</v>
      </c>
      <c r="P48" s="46">
        <f>P47+0.0002</f>
        <v>7.0456036259038006</v>
      </c>
      <c r="Q48" s="1"/>
      <c r="R48" s="2">
        <f t="shared" si="4"/>
        <v>0</v>
      </c>
      <c r="T48">
        <v>4.33539066339066</v>
      </c>
      <c r="U48">
        <v>0.231114164904862</v>
      </c>
      <c r="V48">
        <f t="shared" si="2"/>
        <v>0.44456731025181384</v>
      </c>
      <c r="X48">
        <v>194.2</v>
      </c>
      <c r="Y48">
        <f>'nm to eV'!$G$14/X48</f>
        <v>6.3843326684845003</v>
      </c>
      <c r="Z48">
        <v>22610.321717136299</v>
      </c>
      <c r="AA48" s="2">
        <f t="shared" si="0"/>
        <v>0.98648940689535325</v>
      </c>
    </row>
    <row r="49" spans="6:27">
      <c r="F49" t="e">
        <f>'nm to eV'!$G$14/E49</f>
        <v>#DIV/0!</v>
      </c>
      <c r="I49" t="e">
        <f t="shared" si="1"/>
        <v>#NUM!</v>
      </c>
      <c r="L49" s="1">
        <v>4.1661966677440398</v>
      </c>
      <c r="M49" s="1">
        <v>0.30835355543791898</v>
      </c>
      <c r="N49" s="1"/>
      <c r="O49" s="1">
        <f t="shared" si="3"/>
        <v>0.41455024927876721</v>
      </c>
      <c r="P49" s="46">
        <f>P50-0.0002</f>
        <v>7.1095542621431997</v>
      </c>
      <c r="Q49" s="1"/>
      <c r="R49" s="2">
        <f t="shared" si="4"/>
        <v>0</v>
      </c>
      <c r="T49">
        <v>4.3618083538083496</v>
      </c>
      <c r="U49">
        <v>0.216463002114164</v>
      </c>
      <c r="V49">
        <f t="shared" si="2"/>
        <v>0.41638458057532118</v>
      </c>
      <c r="X49">
        <v>194.9</v>
      </c>
      <c r="Y49">
        <f>'nm to eV'!$G$14/X49</f>
        <v>6.3614027923021546</v>
      </c>
      <c r="Z49">
        <v>22321.550832471501</v>
      </c>
      <c r="AA49" s="2">
        <f t="shared" si="0"/>
        <v>0.97389031952696248</v>
      </c>
    </row>
    <row r="50" spans="6:27">
      <c r="F50" t="e">
        <f>'nm to eV'!$G$14/E50</f>
        <v>#DIV/0!</v>
      </c>
      <c r="I50" t="e">
        <f t="shared" si="1"/>
        <v>#NUM!</v>
      </c>
      <c r="L50" s="1">
        <v>4.1800450502643596</v>
      </c>
      <c r="M50" s="1">
        <v>0.32080827043216398</v>
      </c>
      <c r="N50" s="1"/>
      <c r="O50" s="1">
        <f t="shared" si="3"/>
        <v>0.43129435718512066</v>
      </c>
      <c r="P50" s="1">
        <v>7.1097542621432002</v>
      </c>
      <c r="Q50" s="1">
        <v>1.3853463047974999E-3</v>
      </c>
      <c r="R50" s="2">
        <f t="shared" si="4"/>
        <v>1.8624583562061308E-3</v>
      </c>
      <c r="T50">
        <v>4.38492383292383</v>
      </c>
      <c r="U50">
        <v>0.20389852008456599</v>
      </c>
      <c r="V50">
        <f t="shared" si="2"/>
        <v>0.39221575482245136</v>
      </c>
      <c r="X50">
        <v>195.6</v>
      </c>
      <c r="Y50">
        <f>'nm to eV'!$G$14/X50</f>
        <v>6.3386370358879853</v>
      </c>
      <c r="Z50">
        <v>21956.835683009402</v>
      </c>
      <c r="AA50" s="2">
        <f t="shared" si="0"/>
        <v>0.95797778029025038</v>
      </c>
    </row>
    <row r="51" spans="6:27">
      <c r="F51" t="e">
        <f>'nm to eV'!$G$14/E51</f>
        <v>#DIV/0!</v>
      </c>
      <c r="I51" t="e">
        <f t="shared" si="1"/>
        <v>#NUM!</v>
      </c>
      <c r="L51" s="1">
        <v>4.1938934327846802</v>
      </c>
      <c r="M51" s="1">
        <v>0.33326298542640798</v>
      </c>
      <c r="N51" s="1"/>
      <c r="O51" s="1">
        <f t="shared" si="3"/>
        <v>0.44803846509147283</v>
      </c>
      <c r="P51" s="46">
        <f>P50+0.0002</f>
        <v>7.1099542621432006</v>
      </c>
      <c r="Q51" s="1"/>
      <c r="R51" s="2">
        <f t="shared" si="4"/>
        <v>0</v>
      </c>
      <c r="T51">
        <v>4.4080393120393104</v>
      </c>
      <c r="U51">
        <v>0.19142283298097201</v>
      </c>
      <c r="V51">
        <f t="shared" si="2"/>
        <v>0.36821773349186288</v>
      </c>
      <c r="X51">
        <v>196.3</v>
      </c>
      <c r="Y51">
        <f>'nm to eV'!$G$14/X51</f>
        <v>6.3160336435032596</v>
      </c>
      <c r="Z51">
        <v>21527.096716943899</v>
      </c>
      <c r="AA51" s="2">
        <f t="shared" si="0"/>
        <v>0.93922824885689249</v>
      </c>
    </row>
    <row r="52" spans="6:27">
      <c r="F52" t="e">
        <f>'nm to eV'!$G$14/E52</f>
        <v>#DIV/0!</v>
      </c>
      <c r="I52" t="e">
        <f t="shared" si="1"/>
        <v>#NUM!</v>
      </c>
      <c r="L52" s="1">
        <v>4.2077418153049999</v>
      </c>
      <c r="M52" s="1">
        <v>0.34571770042065297</v>
      </c>
      <c r="N52" s="1"/>
      <c r="O52" s="1">
        <f t="shared" si="3"/>
        <v>0.46478257299782627</v>
      </c>
      <c r="P52" s="46">
        <f>P53-0.0002</f>
        <v>7.1986872190231992</v>
      </c>
      <c r="Q52" s="1"/>
      <c r="R52" s="2">
        <f t="shared" si="4"/>
        <v>0</v>
      </c>
      <c r="T52">
        <v>4.434457002457</v>
      </c>
      <c r="U52">
        <v>0.177437632135306</v>
      </c>
      <c r="V52">
        <f t="shared" si="2"/>
        <v>0.34131603698248403</v>
      </c>
      <c r="X52">
        <v>197</v>
      </c>
      <c r="Y52">
        <f>'nm to eV'!$G$14/X52</f>
        <v>6.2935908843639083</v>
      </c>
      <c r="Z52">
        <v>21043.3121049365</v>
      </c>
      <c r="AA52" s="2">
        <f t="shared" si="0"/>
        <v>0.91812070333255913</v>
      </c>
    </row>
    <row r="53" spans="6:27">
      <c r="F53" t="e">
        <f>'nm to eV'!$G$14/E53</f>
        <v>#DIV/0!</v>
      </c>
      <c r="I53" t="e">
        <f t="shared" si="1"/>
        <v>#NUM!</v>
      </c>
      <c r="L53" s="1">
        <v>4.2215901978253196</v>
      </c>
      <c r="M53" s="1">
        <v>0.35726109480556201</v>
      </c>
      <c r="N53" s="1"/>
      <c r="O53" s="1">
        <f t="shared" si="3"/>
        <v>0.48030150227688428</v>
      </c>
      <c r="P53" s="1">
        <v>7.1988872190231996</v>
      </c>
      <c r="Q53" s="1">
        <v>7.9025616555679001E-7</v>
      </c>
      <c r="R53" s="2">
        <f t="shared" si="4"/>
        <v>1.0624196953409415E-6</v>
      </c>
      <c r="T53">
        <v>4.4608746928746896</v>
      </c>
      <c r="U53">
        <v>0.164251585623678</v>
      </c>
      <c r="V53">
        <f t="shared" si="2"/>
        <v>0.31595158027364106</v>
      </c>
      <c r="X53">
        <v>197.7</v>
      </c>
      <c r="Y53">
        <f>'nm to eV'!$G$14/X53</f>
        <v>6.2713070521987353</v>
      </c>
      <c r="Z53">
        <v>20516.2150679062</v>
      </c>
      <c r="AA53" s="2">
        <f t="shared" si="0"/>
        <v>0.89512343465405864</v>
      </c>
    </row>
    <row r="54" spans="6:27">
      <c r="F54" t="e">
        <f>'nm to eV'!$G$14/E54</f>
        <v>#DIV/0!</v>
      </c>
      <c r="I54" t="e">
        <f t="shared" si="1"/>
        <v>#NUM!</v>
      </c>
      <c r="L54" s="1">
        <v>4.2354385803456402</v>
      </c>
      <c r="M54" s="1">
        <v>0.36865260242224901</v>
      </c>
      <c r="N54" s="1"/>
      <c r="O54" s="1">
        <f t="shared" si="3"/>
        <v>0.49561623511806058</v>
      </c>
      <c r="P54" s="46">
        <f>P53+0.0002</f>
        <v>7.1990872190232</v>
      </c>
      <c r="Q54" s="1"/>
      <c r="R54" s="2">
        <f t="shared" si="4"/>
        <v>0</v>
      </c>
      <c r="T54">
        <v>4.4872923832923801</v>
      </c>
      <c r="U54">
        <v>0.15213107822410099</v>
      </c>
      <c r="V54">
        <f t="shared" si="2"/>
        <v>0.2926367766321798</v>
      </c>
      <c r="X54">
        <v>198.4</v>
      </c>
      <c r="Y54">
        <f>'nm to eV'!$G$14/X54</f>
        <v>6.2491804648169849</v>
      </c>
      <c r="Z54">
        <v>19956.038392184299</v>
      </c>
      <c r="AA54" s="2">
        <f t="shared" si="0"/>
        <v>0.87068289977344748</v>
      </c>
    </row>
    <row r="55" spans="6:27">
      <c r="F55" t="e">
        <f>'nm to eV'!$G$14/E55</f>
        <v>#DIV/0!</v>
      </c>
      <c r="I55" t="e">
        <f t="shared" si="1"/>
        <v>#NUM!</v>
      </c>
      <c r="L55" s="1">
        <v>4.24928696286596</v>
      </c>
      <c r="M55" s="1">
        <v>0.37958844973426897</v>
      </c>
      <c r="N55" s="1"/>
      <c r="O55" s="1">
        <f t="shared" si="3"/>
        <v>0.51031837864559038</v>
      </c>
      <c r="P55" s="46">
        <f>P56-0.0002</f>
        <v>7.4474969556095996</v>
      </c>
      <c r="Q55" s="1"/>
      <c r="R55" s="2">
        <f t="shared" si="4"/>
        <v>0</v>
      </c>
      <c r="T55">
        <v>4.5170122850122798</v>
      </c>
      <c r="U55">
        <v>0.13929133192389001</v>
      </c>
      <c r="V55">
        <f t="shared" si="2"/>
        <v>0.26793845717023673</v>
      </c>
      <c r="X55">
        <v>199.1</v>
      </c>
      <c r="Y55">
        <f>'nm to eV'!$G$14/X55</f>
        <v>6.2272094636850328</v>
      </c>
      <c r="Z55">
        <v>19372.310815205699</v>
      </c>
      <c r="AA55" s="2">
        <f t="shared" si="0"/>
        <v>0.84521483795610275</v>
      </c>
    </row>
    <row r="56" spans="6:27">
      <c r="F56" t="e">
        <f>'nm to eV'!$G$14/E56</f>
        <v>#DIV/0!</v>
      </c>
      <c r="I56" t="e">
        <f t="shared" si="1"/>
        <v>#NUM!</v>
      </c>
      <c r="L56" s="1">
        <v>4.2631353453862797</v>
      </c>
      <c r="M56" s="1">
        <v>0.39052429704628799</v>
      </c>
      <c r="N56" s="1"/>
      <c r="O56" s="1">
        <f t="shared" si="3"/>
        <v>0.52502052217311901</v>
      </c>
      <c r="P56" s="1">
        <v>7.4476969556096</v>
      </c>
      <c r="Q56" s="1">
        <v>4.4653054225413996E-3</v>
      </c>
      <c r="R56" s="2">
        <f t="shared" si="4"/>
        <v>6.0031526907204733E-3</v>
      </c>
      <c r="T56">
        <v>4.5500343980343896</v>
      </c>
      <c r="U56">
        <v>0.12650486257928101</v>
      </c>
      <c r="V56">
        <f t="shared" si="2"/>
        <v>0.24334262036166163</v>
      </c>
      <c r="X56">
        <v>199.8</v>
      </c>
      <c r="Y56">
        <f>'nm to eV'!$G$14/X56</f>
        <v>6.2053924135119614</v>
      </c>
      <c r="Z56">
        <v>18773.706705240202</v>
      </c>
      <c r="AA56" s="2">
        <f t="shared" si="0"/>
        <v>0.81909771230028183</v>
      </c>
    </row>
    <row r="57" spans="6:27">
      <c r="F57" t="e">
        <f>'nm to eV'!$G$14/E57</f>
        <v>#DIV/0!</v>
      </c>
      <c r="I57" t="e">
        <f t="shared" si="1"/>
        <v>#NUM!</v>
      </c>
      <c r="L57" s="1">
        <v>4.2792917916599897</v>
      </c>
      <c r="M57" s="1">
        <v>0.401915804662975</v>
      </c>
      <c r="N57" s="1"/>
      <c r="O57" s="1">
        <f t="shared" si="3"/>
        <v>0.54033525501429525</v>
      </c>
      <c r="P57" s="46">
        <f>P56+0.0002</f>
        <v>7.4478969556096004</v>
      </c>
      <c r="Q57" s="1"/>
      <c r="R57" s="2">
        <f t="shared" si="4"/>
        <v>0</v>
      </c>
      <c r="T57">
        <v>4.5863587223587201</v>
      </c>
      <c r="U57">
        <v>0.114482029598308</v>
      </c>
      <c r="V57">
        <f t="shared" si="2"/>
        <v>0.22021570158470904</v>
      </c>
      <c r="X57">
        <v>200.5</v>
      </c>
      <c r="Y57">
        <f>'nm to eV'!$G$14/X57</f>
        <v>6.1837277018438401</v>
      </c>
      <c r="Z57">
        <v>18167.947568349598</v>
      </c>
      <c r="AA57" s="2">
        <f t="shared" si="0"/>
        <v>0.7926684124809984</v>
      </c>
    </row>
    <row r="58" spans="6:27">
      <c r="F58" t="e">
        <f>'nm to eV'!$G$14/E58</f>
        <v>#DIV/0!</v>
      </c>
      <c r="I58" t="e">
        <f t="shared" si="1"/>
        <v>#NUM!</v>
      </c>
      <c r="L58" s="1">
        <v>4.2977563016870803</v>
      </c>
      <c r="M58" s="1">
        <v>0.41376297258432898</v>
      </c>
      <c r="N58" s="1"/>
      <c r="O58" s="1">
        <f t="shared" si="3"/>
        <v>0.55626257716911798</v>
      </c>
      <c r="P58" s="46">
        <f>P59-0.0002</f>
        <v>7.4713577835676999</v>
      </c>
      <c r="Q58" s="36"/>
      <c r="R58" s="2">
        <f t="shared" si="4"/>
        <v>0</v>
      </c>
      <c r="T58">
        <v>4.6292874692874699</v>
      </c>
      <c r="U58">
        <v>0.10284989429175399</v>
      </c>
      <c r="V58">
        <f t="shared" si="2"/>
        <v>0.19784032226579704</v>
      </c>
      <c r="X58">
        <v>201.2</v>
      </c>
      <c r="Y58">
        <f>'nm to eV'!$G$14/X58</f>
        <v>6.1622137386664511</v>
      </c>
      <c r="Z58">
        <v>17561.751524558302</v>
      </c>
      <c r="AA58" s="2">
        <f t="shared" si="0"/>
        <v>0.76622005039295438</v>
      </c>
    </row>
    <row r="59" spans="6:27">
      <c r="F59" t="e">
        <f>'nm to eV'!$G$14/E59</f>
        <v>#DIV/0!</v>
      </c>
      <c r="I59" t="e">
        <f t="shared" si="1"/>
        <v>#NUM!</v>
      </c>
      <c r="L59" s="1">
        <v>4.31622081171417</v>
      </c>
      <c r="M59" s="1">
        <v>0.42538231035335</v>
      </c>
      <c r="N59" s="1"/>
      <c r="O59" s="1">
        <f t="shared" si="3"/>
        <v>0.57188360466711818</v>
      </c>
      <c r="P59" s="1">
        <v>7.4715577835677003</v>
      </c>
      <c r="Q59" s="36">
        <v>1.2273936742813E-2</v>
      </c>
      <c r="R59" s="2">
        <f t="shared" si="4"/>
        <v>1.6501069783803262E-2</v>
      </c>
      <c r="T59">
        <v>4.6854250614250601</v>
      </c>
      <c r="U59">
        <v>9.0915856236786496E-2</v>
      </c>
      <c r="V59">
        <f t="shared" si="2"/>
        <v>0.17488420791112869</v>
      </c>
      <c r="X59">
        <v>201.9</v>
      </c>
      <c r="Y59">
        <f>'nm to eV'!$G$14/X59</f>
        <v>6.1408489560162947</v>
      </c>
      <c r="Z59">
        <v>16960.8250804497</v>
      </c>
      <c r="AA59" s="2">
        <f t="shared" si="0"/>
        <v>0.74000160118853009</v>
      </c>
    </row>
    <row r="60" spans="6:27">
      <c r="F60" t="e">
        <f>'nm to eV'!$G$14/E60</f>
        <v>#DIV/0!</v>
      </c>
      <c r="I60" t="e">
        <f t="shared" si="1"/>
        <v>#NUM!</v>
      </c>
      <c r="L60" s="1">
        <v>4.3369933854946501</v>
      </c>
      <c r="M60" s="1">
        <v>0.43599919545210197</v>
      </c>
      <c r="N60" s="1"/>
      <c r="O60" s="1">
        <f t="shared" si="3"/>
        <v>0.58615693567509397</v>
      </c>
      <c r="P60" s="46">
        <f>P59+0.0002</f>
        <v>7.4717577835677007</v>
      </c>
      <c r="Q60" s="1"/>
      <c r="R60" s="2">
        <f t="shared" si="4"/>
        <v>0</v>
      </c>
      <c r="T60">
        <v>4.7547714987714897</v>
      </c>
      <c r="U60">
        <v>8.1151643282721495E-2</v>
      </c>
      <c r="V60">
        <f t="shared" si="2"/>
        <v>0.1561019325300351</v>
      </c>
      <c r="X60">
        <v>202.6</v>
      </c>
      <c r="Y60">
        <f>'nm to eV'!$G$14/X60</f>
        <v>6.1196318075996539</v>
      </c>
      <c r="Z60">
        <v>16369.8903140764</v>
      </c>
      <c r="AA60" s="2">
        <f t="shared" si="0"/>
        <v>0.71421908935670486</v>
      </c>
    </row>
    <row r="61" spans="6:27">
      <c r="F61" t="e">
        <f>'nm to eV'!$G$14/E61</f>
        <v>#DIV/0!</v>
      </c>
      <c r="I61" t="e">
        <f t="shared" si="1"/>
        <v>#NUM!</v>
      </c>
      <c r="L61" s="1">
        <v>4.3600740230285204</v>
      </c>
      <c r="M61" s="1">
        <v>0.44584145803292002</v>
      </c>
      <c r="N61" s="1"/>
      <c r="O61" s="1">
        <f t="shared" si="3"/>
        <v>0.59938886484987097</v>
      </c>
      <c r="P61" s="46">
        <f>P62-0.0002</f>
        <v>7.4860262774321997</v>
      </c>
      <c r="Q61" s="1"/>
      <c r="R61" s="2">
        <f t="shared" si="4"/>
        <v>0</v>
      </c>
      <c r="T61">
        <v>4.8274201474201401</v>
      </c>
      <c r="U61">
        <v>7.4177205458389295E-2</v>
      </c>
      <c r="V61">
        <f t="shared" si="2"/>
        <v>0.14268602154353954</v>
      </c>
      <c r="X61">
        <v>203.3</v>
      </c>
      <c r="Y61">
        <f>'nm to eV'!$G$14/X61</f>
        <v>6.0985607684195271</v>
      </c>
      <c r="Z61">
        <v>15792.739962695399</v>
      </c>
      <c r="AA61" s="2">
        <f t="shared" si="0"/>
        <v>0.68903799220355044</v>
      </c>
    </row>
    <row r="62" spans="6:27">
      <c r="F62" t="e">
        <f>'nm to eV'!$G$14/E62</f>
        <v>#DIV/0!</v>
      </c>
      <c r="I62" t="e">
        <f t="shared" si="1"/>
        <v>#NUM!</v>
      </c>
      <c r="L62" s="1">
        <v>4.3970030430827096</v>
      </c>
      <c r="M62" s="1">
        <v>0.456802159543376</v>
      </c>
      <c r="N62" s="1"/>
      <c r="O62" s="1">
        <f t="shared" si="3"/>
        <v>0.61412442233996289</v>
      </c>
      <c r="P62" s="1">
        <v>7.4862262774322001</v>
      </c>
      <c r="Q62" s="1">
        <v>1.5545396712505E-3</v>
      </c>
      <c r="R62" s="2">
        <f t="shared" si="4"/>
        <v>2.0899217695590088E-3</v>
      </c>
      <c r="T62">
        <v>4.9000687960687896</v>
      </c>
      <c r="U62">
        <v>6.9091677878147295E-2</v>
      </c>
      <c r="V62">
        <f t="shared" si="2"/>
        <v>0.13290358644922035</v>
      </c>
      <c r="X62">
        <v>204</v>
      </c>
      <c r="Y62">
        <f>'nm to eV'!$G$14/X62</f>
        <v>6.077634334410245</v>
      </c>
      <c r="Z62">
        <v>15232.312810506801</v>
      </c>
      <c r="AA62" s="2">
        <f t="shared" si="0"/>
        <v>0.66458652902283966</v>
      </c>
    </row>
    <row r="63" spans="6:27">
      <c r="F63" t="e">
        <f>'nm to eV'!$G$14/E63</f>
        <v>#DIV/0!</v>
      </c>
      <c r="I63" t="e">
        <f t="shared" si="1"/>
        <v>#NUM!</v>
      </c>
      <c r="L63" s="1">
        <v>4.4477804456572096</v>
      </c>
      <c r="M63" s="1">
        <v>0.46127591526192901</v>
      </c>
      <c r="N63" s="1"/>
      <c r="O63" s="1">
        <f t="shared" si="3"/>
        <v>0.62013893560122424</v>
      </c>
      <c r="P63" s="46">
        <f>P62+0.0002</f>
        <v>7.4864262774322006</v>
      </c>
      <c r="Q63" s="1"/>
      <c r="R63" s="2">
        <f t="shared" si="4"/>
        <v>0</v>
      </c>
      <c r="T63">
        <v>4.97271744471744</v>
      </c>
      <c r="U63">
        <v>6.4684220641937296E-2</v>
      </c>
      <c r="V63">
        <f t="shared" si="2"/>
        <v>0.12442547603414317</v>
      </c>
      <c r="X63">
        <v>204.7</v>
      </c>
      <c r="Y63">
        <f>'nm to eV'!$G$14/X63</f>
        <v>6.0568510220795799</v>
      </c>
      <c r="Z63">
        <v>14690.782131619701</v>
      </c>
      <c r="AA63" s="2">
        <f t="shared" si="0"/>
        <v>0.64095951986683575</v>
      </c>
    </row>
    <row r="64" spans="6:27">
      <c r="F64" t="e">
        <f>'nm to eV'!$G$14/E64</f>
        <v>#DIV/0!</v>
      </c>
      <c r="I64" t="e">
        <f t="shared" si="1"/>
        <v>#NUM!</v>
      </c>
      <c r="L64" s="1">
        <v>4.49163365697156</v>
      </c>
      <c r="M64" s="1">
        <v>0.45528501784715297</v>
      </c>
      <c r="N64" s="1"/>
      <c r="O64" s="1">
        <f t="shared" si="3"/>
        <v>0.61208477837520536</v>
      </c>
      <c r="P64" s="46">
        <f>P65-0.0002</f>
        <v>7.5407257057632</v>
      </c>
      <c r="Q64" s="1"/>
      <c r="R64" s="2">
        <f t="shared" si="4"/>
        <v>0</v>
      </c>
      <c r="T64">
        <v>5.0453660933660904</v>
      </c>
      <c r="U64">
        <v>6.1148568133769003E-2</v>
      </c>
      <c r="V64">
        <f t="shared" si="2"/>
        <v>0.11762435449237829</v>
      </c>
      <c r="X64">
        <v>205.4</v>
      </c>
      <c r="Y64">
        <f>'nm to eV'!$G$14/X64</f>
        <v>6.036209368158179</v>
      </c>
      <c r="Z64">
        <v>14169.650655423</v>
      </c>
      <c r="AA64" s="2">
        <f t="shared" si="0"/>
        <v>0.61822252888991591</v>
      </c>
    </row>
    <row r="65" spans="6:27">
      <c r="F65" t="e">
        <f>'nm to eV'!$G$14/E65</f>
        <v>#DIV/0!</v>
      </c>
      <c r="I65" t="e">
        <f t="shared" si="1"/>
        <v>#NUM!</v>
      </c>
      <c r="L65" s="1">
        <v>4.5239465495189704</v>
      </c>
      <c r="M65" s="1">
        <v>0.44429221299705002</v>
      </c>
      <c r="N65" s="1"/>
      <c r="O65" s="1">
        <f t="shared" si="3"/>
        <v>0.59730606118347018</v>
      </c>
      <c r="P65" s="1">
        <v>7.5409257057632004</v>
      </c>
      <c r="Q65" s="1"/>
      <c r="R65" s="2">
        <f t="shared" si="4"/>
        <v>0</v>
      </c>
      <c r="T65">
        <v>5.1180147420147399</v>
      </c>
      <c r="U65">
        <v>5.9550259465692902E-2</v>
      </c>
      <c r="V65">
        <f t="shared" si="2"/>
        <v>0.11454987489130646</v>
      </c>
      <c r="X65">
        <v>206.1</v>
      </c>
      <c r="Y65">
        <f>'nm to eV'!$G$14/X65</f>
        <v>6.0157079292561377</v>
      </c>
      <c r="Z65">
        <v>13669.846482725499</v>
      </c>
      <c r="AA65" s="2">
        <f t="shared" si="0"/>
        <v>0.59641604917430457</v>
      </c>
    </row>
    <row r="66" spans="6:27">
      <c r="F66" t="e">
        <f>'nm to eV'!$G$14/E66</f>
        <v>#DIV/0!</v>
      </c>
      <c r="I66" t="e">
        <f t="shared" si="1"/>
        <v>#NUM!</v>
      </c>
      <c r="L66" s="1">
        <v>4.5470271870528398</v>
      </c>
      <c r="M66" s="1">
        <v>0.43460943152286702</v>
      </c>
      <c r="N66" s="1"/>
      <c r="O66" s="1">
        <f t="shared" si="3"/>
        <v>0.58428853826847171</v>
      </c>
      <c r="P66" s="46">
        <f>P65+0.0002</f>
        <v>7.5411257057632008</v>
      </c>
      <c r="Q66" s="1"/>
      <c r="R66" s="2">
        <f t="shared" si="4"/>
        <v>0</v>
      </c>
      <c r="T66">
        <v>5.1906633906633903</v>
      </c>
      <c r="U66">
        <v>6.1923505669805798E-2</v>
      </c>
      <c r="V66">
        <f t="shared" si="2"/>
        <v>0.11911501126865534</v>
      </c>
      <c r="X66">
        <v>206.8</v>
      </c>
      <c r="Y66">
        <f>'nm to eV'!$G$14/X66</f>
        <v>5.9953452815265464</v>
      </c>
      <c r="Z66">
        <v>13191.815488041701</v>
      </c>
      <c r="AA66" s="2">
        <f t="shared" si="0"/>
        <v>0.57555953424617712</v>
      </c>
    </row>
    <row r="67" spans="6:27">
      <c r="F67" t="e">
        <f>'nm to eV'!$G$14/E67</f>
        <v>#DIV/0!</v>
      </c>
      <c r="I67" t="e">
        <f t="shared" si="1"/>
        <v>#NUM!</v>
      </c>
      <c r="L67" s="1">
        <v>4.5654916970799304</v>
      </c>
      <c r="M67" s="1">
        <v>0.42378749928701398</v>
      </c>
      <c r="N67" s="1"/>
      <c r="O67" s="1">
        <f t="shared" si="3"/>
        <v>0.56973954206935362</v>
      </c>
      <c r="P67" s="46">
        <f>P68-0.0002</f>
        <v>7.5682049614739997</v>
      </c>
      <c r="Q67" s="1"/>
      <c r="R67" s="2">
        <f t="shared" si="4"/>
        <v>0</v>
      </c>
      <c r="T67">
        <v>5.26000982800982</v>
      </c>
      <c r="U67">
        <v>6.9391966173361505E-2</v>
      </c>
      <c r="V67">
        <f t="shared" si="2"/>
        <v>0.1334812159500276</v>
      </c>
      <c r="X67">
        <v>207.5</v>
      </c>
      <c r="Y67">
        <f>'nm to eV'!$G$14/X67</f>
        <v>5.9751200203358552</v>
      </c>
      <c r="Z67">
        <v>12735.6069010182</v>
      </c>
      <c r="AA67" s="2">
        <f t="shared" si="0"/>
        <v>0.55565513199734529</v>
      </c>
    </row>
    <row r="68" spans="6:27">
      <c r="F68" t="e">
        <f>'nm to eV'!$G$14/E68</f>
        <v>#DIV/0!</v>
      </c>
      <c r="I68" t="e">
        <f t="shared" si="1"/>
        <v>#NUM!</v>
      </c>
      <c r="L68" s="1">
        <v>4.5839562071070299</v>
      </c>
      <c r="M68" s="1">
        <v>0.41285165197499402</v>
      </c>
      <c r="N68" s="1"/>
      <c r="O68" s="1">
        <f t="shared" si="3"/>
        <v>0.55503739854182388</v>
      </c>
      <c r="P68" s="75">
        <v>7.5684049614740001</v>
      </c>
      <c r="Q68" s="1">
        <v>2.8022848344430001E-2</v>
      </c>
      <c r="R68" s="2">
        <f t="shared" si="4"/>
        <v>3.7673892717683871E-2</v>
      </c>
      <c r="T68">
        <v>5.3161474201474199</v>
      </c>
      <c r="U68">
        <v>8.1082452431289601E-2</v>
      </c>
      <c r="V68">
        <f t="shared" si="2"/>
        <v>0.15596883817501028</v>
      </c>
      <c r="X68">
        <v>208.2</v>
      </c>
      <c r="Y68">
        <f>'nm to eV'!$G$14/X68</f>
        <v>5.9550307599408745</v>
      </c>
      <c r="Z68">
        <v>12300.949886333399</v>
      </c>
      <c r="AA68" s="2">
        <f t="shared" si="0"/>
        <v>0.53669102586990614</v>
      </c>
    </row>
    <row r="69" spans="6:27">
      <c r="L69" s="1">
        <v>4.6001126533807302</v>
      </c>
      <c r="M69" s="1">
        <v>0.40297901204053199</v>
      </c>
      <c r="N69" s="1"/>
      <c r="O69" s="1">
        <f t="shared" si="3"/>
        <v>0.54176463007947107</v>
      </c>
      <c r="P69" s="46">
        <f>P68+0.0002</f>
        <v>7.5686049614740005</v>
      </c>
      <c r="Q69" s="1"/>
      <c r="R69" s="2">
        <f t="shared" si="4"/>
        <v>0</v>
      </c>
      <c r="T69">
        <v>5.3557739557739499</v>
      </c>
      <c r="U69">
        <v>9.2407610993657505E-2</v>
      </c>
      <c r="V69">
        <f t="shared" si="2"/>
        <v>0.17775372220546237</v>
      </c>
      <c r="X69">
        <v>208.9</v>
      </c>
      <c r="Y69">
        <f>'nm to eV'!$G$14/X69</f>
        <v>5.9350761331722826</v>
      </c>
      <c r="Z69">
        <v>11887.3199711529</v>
      </c>
      <c r="AA69" s="2">
        <f t="shared" ref="AA69:AA132" si="5">Z69/LARGE($Z$5:$Z$342,1)</f>
        <v>0.51864433308926638</v>
      </c>
    </row>
    <row r="70" spans="6:27">
      <c r="L70" s="1">
        <v>4.6139610359010499</v>
      </c>
      <c r="M70" s="1">
        <v>0.39234693826495798</v>
      </c>
      <c r="N70" s="1"/>
      <c r="O70" s="1">
        <f t="shared" si="3"/>
        <v>0.52747087942770732</v>
      </c>
      <c r="P70" s="46"/>
      <c r="Q70" s="1"/>
      <c r="R70" s="2"/>
      <c r="T70">
        <v>5.3887960687960597</v>
      </c>
      <c r="U70">
        <v>0.10402198731501</v>
      </c>
      <c r="V70">
        <f t="shared" ref="V70:V133" si="6">U70/LARGE($U$5:$U$1000,1)</f>
        <v>0.20009494063991676</v>
      </c>
      <c r="X70">
        <v>209.6</v>
      </c>
      <c r="Y70">
        <f>'nm to eV'!$G$14/X70</f>
        <v>5.9152547911244753</v>
      </c>
      <c r="Z70">
        <v>11493.9950552031</v>
      </c>
      <c r="AA70" s="2">
        <f t="shared" si="5"/>
        <v>0.50148354838630438</v>
      </c>
    </row>
    <row r="71" spans="6:27">
      <c r="L71" s="1">
        <v>4.6278094184213696</v>
      </c>
      <c r="M71" s="1">
        <v>0.38141109095293801</v>
      </c>
      <c r="N71" s="1"/>
      <c r="O71" s="1">
        <f t="shared" si="3"/>
        <v>0.51276873590017746</v>
      </c>
      <c r="P71" s="1"/>
      <c r="Q71" s="1"/>
      <c r="R71" s="2"/>
      <c r="T71">
        <v>5.41851597051597</v>
      </c>
      <c r="U71">
        <v>0.116302325581395</v>
      </c>
      <c r="V71">
        <f t="shared" si="6"/>
        <v>0.22371719224148595</v>
      </c>
      <c r="X71">
        <v>210.3</v>
      </c>
      <c r="Y71">
        <f>'nm to eV'!$G$14/X71</f>
        <v>5.8955654028515925</v>
      </c>
      <c r="Z71">
        <v>11120.1014515847</v>
      </c>
      <c r="AA71" s="2">
        <f t="shared" si="5"/>
        <v>0.48517055276024312</v>
      </c>
    </row>
    <row r="72" spans="6:27">
      <c r="L72" s="1">
        <v>4.6416578009416902</v>
      </c>
      <c r="M72" s="1">
        <v>0.37093090394558598</v>
      </c>
      <c r="N72" s="1"/>
      <c r="O72" s="1">
        <f t="shared" ref="O72:O135" si="7">M72/$P$3</f>
        <v>0.49867918168629527</v>
      </c>
      <c r="P72" s="46"/>
      <c r="Q72" s="1"/>
      <c r="R72" s="2"/>
      <c r="T72">
        <v>5.4449336609336596</v>
      </c>
      <c r="U72">
        <v>0.12842283298097201</v>
      </c>
      <c r="V72">
        <f t="shared" si="6"/>
        <v>0.24703199588294722</v>
      </c>
      <c r="X72">
        <v>211</v>
      </c>
      <c r="Y72">
        <f>'nm to eV'!$G$14/X72</f>
        <v>5.8760066550696202</v>
      </c>
      <c r="Z72">
        <v>10764.6509342108</v>
      </c>
      <c r="AA72" s="2">
        <f t="shared" si="5"/>
        <v>0.46966222986012846</v>
      </c>
    </row>
    <row r="73" spans="6:27">
      <c r="L73" s="1">
        <v>4.65550618346201</v>
      </c>
      <c r="M73" s="1">
        <v>0.36014694340178999</v>
      </c>
      <c r="N73" s="1"/>
      <c r="O73" s="1">
        <f t="shared" si="7"/>
        <v>0.48418123459664975</v>
      </c>
      <c r="P73" s="46"/>
      <c r="Q73" s="1"/>
      <c r="R73" s="2"/>
      <c r="T73">
        <v>5.4713513513513501</v>
      </c>
      <c r="U73">
        <v>0.142274841437632</v>
      </c>
      <c r="V73">
        <f t="shared" si="6"/>
        <v>0.27367748575890399</v>
      </c>
      <c r="X73">
        <v>211.7</v>
      </c>
      <c r="Y73">
        <f>'nm to eV'!$G$14/X73</f>
        <v>5.8565772518643833</v>
      </c>
      <c r="Z73">
        <v>10426.5701123575</v>
      </c>
      <c r="AA73" s="2">
        <f t="shared" si="5"/>
        <v>0.45491174759786207</v>
      </c>
    </row>
    <row r="74" spans="6:27">
      <c r="L74" s="1">
        <v>4.6693545659823297</v>
      </c>
      <c r="M74" s="1">
        <v>0.34784411517576802</v>
      </c>
      <c r="N74" s="1"/>
      <c r="O74" s="1">
        <f t="shared" si="7"/>
        <v>0.46764132312817935</v>
      </c>
      <c r="P74" s="1"/>
      <c r="Q74" s="1"/>
      <c r="R74" s="2"/>
      <c r="T74">
        <v>5.4944668304668296</v>
      </c>
      <c r="U74">
        <v>0.15559408033826599</v>
      </c>
      <c r="V74">
        <f t="shared" si="6"/>
        <v>0.29929814910116898</v>
      </c>
      <c r="X74">
        <v>212.4</v>
      </c>
      <c r="Y74">
        <f>'nm to eV'!$G$14/X74</f>
        <v>5.8372759144053195</v>
      </c>
      <c r="Z74">
        <v>10104.723628083901</v>
      </c>
      <c r="AA74" s="2">
        <f t="shared" si="5"/>
        <v>0.44086957025273449</v>
      </c>
    </row>
    <row r="75" spans="6:27">
      <c r="L75" s="1">
        <v>4.6832029485026503</v>
      </c>
      <c r="M75" s="1">
        <v>0.33569317371796797</v>
      </c>
      <c r="N75" s="1"/>
      <c r="O75" s="1">
        <f t="shared" si="7"/>
        <v>0.45130560809759057</v>
      </c>
      <c r="P75" s="46"/>
      <c r="Q75" s="1"/>
      <c r="R75" s="2"/>
      <c r="T75">
        <v>5.5142800982800901</v>
      </c>
      <c r="U75">
        <v>0.16731501057082401</v>
      </c>
      <c r="V75">
        <f t="shared" si="6"/>
        <v>0.32184433284236236</v>
      </c>
      <c r="X75">
        <v>213.1</v>
      </c>
      <c r="Y75">
        <f>'nm to eV'!$G$14/X75</f>
        <v>5.8181013806648991</v>
      </c>
      <c r="Z75">
        <v>9797.9327006349995</v>
      </c>
      <c r="AA75" s="2">
        <f t="shared" si="5"/>
        <v>0.42748426756460123</v>
      </c>
    </row>
    <row r="76" spans="6:27">
      <c r="L76" s="1">
        <v>4.69705133102297</v>
      </c>
      <c r="M76" s="1">
        <v>0.32323845872372398</v>
      </c>
      <c r="N76" s="1"/>
      <c r="O76" s="1">
        <f t="shared" si="7"/>
        <v>0.4345615001912384</v>
      </c>
      <c r="P76" s="46"/>
      <c r="Q76" s="1"/>
      <c r="R76" s="2"/>
      <c r="T76">
        <v>5.5340933660933596</v>
      </c>
      <c r="U76">
        <v>0.179568710359408</v>
      </c>
      <c r="V76">
        <f t="shared" si="6"/>
        <v>0.34541534311724753</v>
      </c>
      <c r="X76">
        <v>213.8</v>
      </c>
      <c r="Y76">
        <f>'nm to eV'!$G$14/X76</f>
        <v>5.799052405143545</v>
      </c>
      <c r="Z76">
        <v>9504.9904512828998</v>
      </c>
      <c r="AA76" s="2">
        <f t="shared" si="5"/>
        <v>0.41470318335743034</v>
      </c>
    </row>
    <row r="77" spans="6:27">
      <c r="L77" s="1">
        <v>4.7108997135432897</v>
      </c>
      <c r="M77" s="1">
        <v>0.31108751726592399</v>
      </c>
      <c r="N77" s="1"/>
      <c r="O77" s="1">
        <f t="shared" si="7"/>
        <v>0.41822578516064968</v>
      </c>
      <c r="P77" s="1"/>
      <c r="Q77" s="1"/>
      <c r="R77" s="2"/>
      <c r="T77">
        <v>5.5539066339066299</v>
      </c>
      <c r="U77">
        <v>0.19306553911204999</v>
      </c>
      <c r="V77">
        <f t="shared" si="6"/>
        <v>0.37137761530407515</v>
      </c>
      <c r="X77">
        <v>214.5</v>
      </c>
      <c r="Y77">
        <f>'nm to eV'!$G$14/X77</f>
        <v>5.7801277585999529</v>
      </c>
      <c r="Z77">
        <v>9224.6752628470003</v>
      </c>
      <c r="AA77" s="2">
        <f t="shared" si="5"/>
        <v>0.40247301841580063</v>
      </c>
    </row>
    <row r="78" spans="6:27">
      <c r="L78" s="1">
        <v>4.7247480960636103</v>
      </c>
      <c r="M78" s="1">
        <v>0.29848091550345701</v>
      </c>
      <c r="N78" s="1"/>
      <c r="O78" s="1">
        <f t="shared" si="7"/>
        <v>0.40127748081641457</v>
      </c>
      <c r="P78" s="46"/>
      <c r="Q78" s="1"/>
      <c r="R78" s="2"/>
      <c r="T78">
        <v>5.5737199017199002</v>
      </c>
      <c r="U78">
        <v>0.207272727272727</v>
      </c>
      <c r="V78">
        <f t="shared" si="6"/>
        <v>0.39870632286915925</v>
      </c>
      <c r="X78">
        <v>215.2</v>
      </c>
      <c r="Y78">
        <f>'nm to eV'!$G$14/X78</f>
        <v>5.7613262277866637</v>
      </c>
      <c r="Z78">
        <v>8955.7631909059</v>
      </c>
      <c r="AA78" s="2">
        <f t="shared" si="5"/>
        <v>0.39074037198666456</v>
      </c>
    </row>
    <row r="79" spans="6:27">
      <c r="L79" s="1">
        <v>4.7385964785839301</v>
      </c>
      <c r="M79" s="1">
        <v>0.28572242697276801</v>
      </c>
      <c r="N79" s="1"/>
      <c r="O79" s="1">
        <f t="shared" si="7"/>
        <v>0.38412498003429768</v>
      </c>
      <c r="P79" s="46"/>
      <c r="Q79" s="1"/>
      <c r="R79" s="2"/>
      <c r="T79">
        <v>5.5935331695331696</v>
      </c>
      <c r="U79">
        <v>0.22147991543340301</v>
      </c>
      <c r="V79">
        <f t="shared" si="6"/>
        <v>0.4260350304342414</v>
      </c>
      <c r="X79">
        <v>215.9</v>
      </c>
      <c r="Y79">
        <f>'nm to eV'!$G$14/X79</f>
        <v>5.7426466151907825</v>
      </c>
      <c r="Z79">
        <v>8697.0401769948003</v>
      </c>
      <c r="AA79" s="2">
        <f t="shared" si="5"/>
        <v>0.37945227464172926</v>
      </c>
    </row>
    <row r="80" spans="6:27">
      <c r="L80" s="1">
        <v>4.7524448611042498</v>
      </c>
      <c r="M80" s="1">
        <v>0.272963938442079</v>
      </c>
      <c r="N80" s="1"/>
      <c r="O80" s="1">
        <f t="shared" si="7"/>
        <v>0.36697247925218085</v>
      </c>
      <c r="P80" s="1"/>
      <c r="Q80" s="1"/>
      <c r="R80" s="2"/>
      <c r="T80">
        <v>5.6133464373464301</v>
      </c>
      <c r="U80">
        <v>0.236752642706131</v>
      </c>
      <c r="V80">
        <f t="shared" si="6"/>
        <v>0.4554133910667072</v>
      </c>
      <c r="X80">
        <v>216.6</v>
      </c>
      <c r="Y80">
        <f>'nm to eV'!$G$14/X80</f>
        <v>5.7240877387797324</v>
      </c>
      <c r="Z80">
        <v>8447.3145429111992</v>
      </c>
      <c r="AA80" s="2">
        <f t="shared" si="5"/>
        <v>0.36855673340460532</v>
      </c>
    </row>
    <row r="81" spans="12:27">
      <c r="L81" s="1">
        <v>4.7662932436245704</v>
      </c>
      <c r="M81" s="1">
        <v>0.260205449911389</v>
      </c>
      <c r="N81" s="1"/>
      <c r="O81" s="1">
        <f t="shared" si="7"/>
        <v>0.34981997847006263</v>
      </c>
      <c r="P81" s="46"/>
      <c r="Q81" s="1"/>
      <c r="R81" s="2"/>
      <c r="T81">
        <v>5.6331597051597004</v>
      </c>
      <c r="U81">
        <v>0.251315010570824</v>
      </c>
      <c r="V81">
        <f t="shared" si="6"/>
        <v>0.48342531632091656</v>
      </c>
      <c r="X81">
        <v>217.3</v>
      </c>
      <c r="Y81">
        <f>'nm to eV'!$G$14/X81</f>
        <v>5.7056484317519089</v>
      </c>
      <c r="Z81">
        <v>8205.4299901361992</v>
      </c>
      <c r="AA81" s="2">
        <f t="shared" si="5"/>
        <v>0.35800329891617383</v>
      </c>
    </row>
    <row r="82" spans="12:27">
      <c r="L82" s="1">
        <v>4.7801416261448901</v>
      </c>
      <c r="M82" s="1">
        <v>0.247598848148922</v>
      </c>
      <c r="N82" s="1"/>
      <c r="O82" s="1">
        <f t="shared" si="7"/>
        <v>0.33287167412582747</v>
      </c>
      <c r="P82" s="46"/>
      <c r="Q82" s="1"/>
      <c r="R82" s="2"/>
      <c r="T82">
        <v>5.65957739557739</v>
      </c>
      <c r="U82">
        <v>0.27564482029598297</v>
      </c>
      <c r="V82">
        <f t="shared" si="6"/>
        <v>0.53022572802612233</v>
      </c>
      <c r="X82">
        <v>218</v>
      </c>
      <c r="Y82">
        <f>'nm to eV'!$G$14/X82</f>
        <v>5.6873275422921559</v>
      </c>
      <c r="Z82">
        <v>7970.2791048489999</v>
      </c>
      <c r="AA82" s="2">
        <f t="shared" si="5"/>
        <v>0.34774365465900814</v>
      </c>
    </row>
    <row r="83" spans="12:27">
      <c r="L83" s="1">
        <v>4.7939900086652099</v>
      </c>
      <c r="M83" s="1">
        <v>0.235447906691123</v>
      </c>
      <c r="N83" s="1"/>
      <c r="O83" s="1">
        <f t="shared" si="7"/>
        <v>0.31653595909524007</v>
      </c>
      <c r="P83" s="1"/>
      <c r="Q83" s="1"/>
      <c r="R83" s="2"/>
      <c r="T83">
        <v>5.6760884520884503</v>
      </c>
      <c r="U83">
        <v>0.28692177589852003</v>
      </c>
      <c r="V83">
        <f t="shared" si="6"/>
        <v>0.55191788965590716</v>
      </c>
      <c r="X83">
        <v>218.7</v>
      </c>
      <c r="Y83">
        <f>'nm to eV'!$G$14/X83</f>
        <v>5.6691239333319157</v>
      </c>
      <c r="Z83">
        <v>7740.8171874847003</v>
      </c>
      <c r="AA83" s="2">
        <f t="shared" si="5"/>
        <v>0.3377322203416353</v>
      </c>
    </row>
    <row r="84" spans="12:27">
      <c r="L84" s="1">
        <v>4.8078383911855296</v>
      </c>
      <c r="M84" s="1">
        <v>0.22299319169687801</v>
      </c>
      <c r="N84" s="1"/>
      <c r="O84" s="1">
        <f t="shared" si="7"/>
        <v>0.29979185118888657</v>
      </c>
      <c r="P84" s="46"/>
      <c r="Q84" s="1"/>
      <c r="R84" s="2"/>
      <c r="T84">
        <v>5.6925995085994998</v>
      </c>
      <c r="U84">
        <v>0.30104016913319198</v>
      </c>
      <c r="V84">
        <f t="shared" si="6"/>
        <v>0.57907579279870791</v>
      </c>
      <c r="X84">
        <v>219.4</v>
      </c>
      <c r="Y84">
        <f>'nm to eV'!$G$14/X84</f>
        <v>5.6510364823139918</v>
      </c>
      <c r="Z84">
        <v>7516.0760918912001</v>
      </c>
      <c r="AA84" s="2">
        <f t="shared" si="5"/>
        <v>0.32792675570160701</v>
      </c>
    </row>
    <row r="85" spans="12:27">
      <c r="L85" s="1">
        <v>4.8216867737058502</v>
      </c>
      <c r="M85" s="1">
        <v>0.21069036347085701</v>
      </c>
      <c r="N85" s="1"/>
      <c r="O85" s="1">
        <f t="shared" si="7"/>
        <v>0.28325193972041751</v>
      </c>
      <c r="P85" s="46"/>
      <c r="Q85" s="1"/>
      <c r="R85" s="2"/>
      <c r="T85">
        <v>5.70911056511056</v>
      </c>
      <c r="U85">
        <v>0.314892177589852</v>
      </c>
      <c r="V85">
        <f t="shared" si="6"/>
        <v>0.60572128267466474</v>
      </c>
      <c r="X85">
        <v>220.1</v>
      </c>
      <c r="Y85">
        <f>'nm to eV'!$G$14/X85</f>
        <v>5.6330640809617902</v>
      </c>
      <c r="Z85">
        <v>7295.1776742235998</v>
      </c>
      <c r="AA85" s="2">
        <f t="shared" si="5"/>
        <v>0.31828894728139878</v>
      </c>
    </row>
    <row r="86" spans="12:27">
      <c r="L86">
        <v>4.8355351562261699</v>
      </c>
      <c r="M86">
        <v>0.19914696908594701</v>
      </c>
      <c r="O86" s="1">
        <f t="shared" si="7"/>
        <v>0.26773301044135817</v>
      </c>
      <c r="Q86" s="1"/>
      <c r="R86" s="2"/>
      <c r="T86">
        <v>5.7256216216216202</v>
      </c>
      <c r="U86">
        <v>0.32874418604651101</v>
      </c>
      <c r="V86">
        <f t="shared" si="6"/>
        <v>0.63236677255061968</v>
      </c>
      <c r="X86">
        <v>220.8</v>
      </c>
      <c r="Y86">
        <f>'nm to eV'!$G$14/X86</f>
        <v>5.6152056350529431</v>
      </c>
      <c r="Z86">
        <v>7077.3464135638997</v>
      </c>
      <c r="AA86" s="2">
        <f t="shared" si="5"/>
        <v>0.30878495906664499</v>
      </c>
    </row>
    <row r="87" spans="12:27">
      <c r="L87">
        <v>4.8493835387464896</v>
      </c>
      <c r="M87">
        <v>0.18790734823748301</v>
      </c>
      <c r="O87" s="1">
        <f t="shared" si="7"/>
        <v>0.25262247403806493</v>
      </c>
      <c r="P87" s="46"/>
      <c r="Q87" s="1"/>
      <c r="R87" s="2"/>
      <c r="T87">
        <v>5.7454348894348897</v>
      </c>
      <c r="U87">
        <v>0.34579281183932298</v>
      </c>
      <c r="V87">
        <f t="shared" si="6"/>
        <v>0.66516122162871971</v>
      </c>
      <c r="X87">
        <v>221.5</v>
      </c>
      <c r="Y87">
        <f>'nm to eV'!$G$14/X87</f>
        <v>5.5974600641972456</v>
      </c>
      <c r="Z87">
        <v>6861.9207699031003</v>
      </c>
      <c r="AA87" s="2">
        <f t="shared" si="5"/>
        <v>0.29938592803543562</v>
      </c>
    </row>
    <row r="88" spans="12:27">
      <c r="L88">
        <v>4.8632319212668103</v>
      </c>
      <c r="M88">
        <v>0.176212067084351</v>
      </c>
      <c r="O88" s="1">
        <f t="shared" si="7"/>
        <v>0.23689934832112389</v>
      </c>
      <c r="P88" s="46"/>
      <c r="Q88" s="1"/>
      <c r="R88" s="2"/>
      <c r="T88">
        <v>5.7619459459459401</v>
      </c>
      <c r="U88">
        <v>0.35964482029598299</v>
      </c>
      <c r="V88">
        <f t="shared" si="6"/>
        <v>0.69180671150467654</v>
      </c>
      <c r="X88">
        <v>222.2</v>
      </c>
      <c r="Y88">
        <f>'nm to eV'!$G$14/X88</f>
        <v>5.579826301618767</v>
      </c>
      <c r="Z88">
        <v>6648.3628836794996</v>
      </c>
      <c r="AA88" s="2">
        <f t="shared" si="5"/>
        <v>0.2900683873496312</v>
      </c>
    </row>
    <row r="89" spans="12:27">
      <c r="L89">
        <v>4.87708030378713</v>
      </c>
      <c r="M89">
        <v>0.16557999330877601</v>
      </c>
      <c r="O89" s="1">
        <f t="shared" si="7"/>
        <v>0.22260559766935875</v>
      </c>
      <c r="Q89" s="1"/>
      <c r="R89" s="2"/>
      <c r="T89">
        <v>5.7784570024570003</v>
      </c>
      <c r="U89">
        <v>0.37349682875264201</v>
      </c>
      <c r="V89">
        <f t="shared" si="6"/>
        <v>0.71845220138063148</v>
      </c>
      <c r="X89">
        <v>222.9</v>
      </c>
      <c r="Y89">
        <f>'nm to eV'!$G$14/X89</f>
        <v>5.5623032939420813</v>
      </c>
      <c r="Z89">
        <v>6436.2662865086004</v>
      </c>
      <c r="AA89" s="2">
        <f t="shared" si="5"/>
        <v>0.28081460277437381</v>
      </c>
    </row>
    <row r="90" spans="12:27">
      <c r="L90">
        <v>4.8909286863074497</v>
      </c>
      <c r="M90">
        <v>0.15540357983786901</v>
      </c>
      <c r="O90" s="1">
        <f t="shared" si="7"/>
        <v>0.20892443633124133</v>
      </c>
      <c r="P90" s="46"/>
      <c r="R90" s="2"/>
      <c r="T90">
        <v>5.7982702702702698</v>
      </c>
      <c r="U90">
        <v>0.38965750528541199</v>
      </c>
      <c r="V90">
        <f t="shared" si="6"/>
        <v>0.7495386062359144</v>
      </c>
      <c r="X90">
        <v>223.6</v>
      </c>
      <c r="Y90">
        <f>'nm to eV'!$G$14/X90</f>
        <v>5.5448900009825133</v>
      </c>
      <c r="Z90">
        <v>6225.3613766396002</v>
      </c>
      <c r="AA90" s="2">
        <f t="shared" si="5"/>
        <v>0.27161281157251294</v>
      </c>
    </row>
    <row r="91" spans="12:27">
      <c r="L91">
        <v>4.9047770688277703</v>
      </c>
      <c r="M91">
        <v>0.14537905313518501</v>
      </c>
      <c r="O91" s="1">
        <f t="shared" si="7"/>
        <v>0.19544747143100694</v>
      </c>
      <c r="P91" s="46"/>
      <c r="R91" s="2"/>
      <c r="T91">
        <v>5.8180835380835303</v>
      </c>
      <c r="U91">
        <v>0.40564059196617303</v>
      </c>
      <c r="V91">
        <f t="shared" si="6"/>
        <v>0.78028340224663284</v>
      </c>
      <c r="X91">
        <v>224.3</v>
      </c>
      <c r="Y91">
        <f>'nm to eV'!$G$14/X91</f>
        <v>5.5275853955403029</v>
      </c>
      <c r="Z91">
        <v>6015.5185067824996</v>
      </c>
      <c r="AA91" s="2">
        <f t="shared" si="5"/>
        <v>0.26245735722664848</v>
      </c>
    </row>
    <row r="92" spans="12:27">
      <c r="L92">
        <v>4.9209335151014804</v>
      </c>
      <c r="M92">
        <v>0.133873630442331</v>
      </c>
      <c r="O92" s="1">
        <f t="shared" si="7"/>
        <v>0.17997959126141871</v>
      </c>
      <c r="R92" s="2"/>
      <c r="T92">
        <v>5.8378968058967997</v>
      </c>
      <c r="U92">
        <v>0.42109090909090902</v>
      </c>
      <c r="V92">
        <f t="shared" si="6"/>
        <v>0.81000337172366133</v>
      </c>
      <c r="X92">
        <v>225</v>
      </c>
      <c r="Y92">
        <f>'nm to eV'!$G$14/X92</f>
        <v>5.5103884631986215</v>
      </c>
      <c r="Z92">
        <v>5806.7486287307001</v>
      </c>
      <c r="AA92" s="2">
        <f t="shared" si="5"/>
        <v>0.25334871756404487</v>
      </c>
    </row>
    <row r="93" spans="12:27">
      <c r="L93">
        <v>4.9393980251285701</v>
      </c>
      <c r="M93">
        <v>0.122026462520976</v>
      </c>
      <c r="O93" s="1">
        <f t="shared" si="7"/>
        <v>0.16405226910659468</v>
      </c>
      <c r="P93" s="46"/>
      <c r="R93" s="2"/>
      <c r="T93">
        <v>5.85771007371007</v>
      </c>
      <c r="U93">
        <v>0.43636363636363601</v>
      </c>
      <c r="V93">
        <f t="shared" si="6"/>
        <v>0.83938173235612512</v>
      </c>
      <c r="X93">
        <v>225.7</v>
      </c>
      <c r="Y93">
        <f>'nm to eV'!$G$14/X93</f>
        <v>5.4932982021253434</v>
      </c>
      <c r="Z93">
        <v>5599.2015321127001</v>
      </c>
      <c r="AA93" s="2">
        <f t="shared" si="5"/>
        <v>0.24429342791328465</v>
      </c>
    </row>
    <row r="94" spans="12:27">
      <c r="L94">
        <v>4.9578625351556704</v>
      </c>
      <c r="M94">
        <v>0.110521039828123</v>
      </c>
      <c r="O94" s="1">
        <f t="shared" si="7"/>
        <v>0.14858438893700779</v>
      </c>
      <c r="P94" s="46"/>
      <c r="R94" s="2"/>
      <c r="T94">
        <v>5.8775233415233403</v>
      </c>
      <c r="U94">
        <v>0.44986046511627897</v>
      </c>
      <c r="V94">
        <f t="shared" si="6"/>
        <v>0.86534400454295468</v>
      </c>
      <c r="X94">
        <v>226.4</v>
      </c>
      <c r="Y94">
        <f>'nm to eV'!$G$14/X94</f>
        <v>5.4763136228784886</v>
      </c>
      <c r="Z94">
        <v>5393.1617983937003</v>
      </c>
      <c r="AA94" s="2">
        <f t="shared" si="5"/>
        <v>0.23530390457716663</v>
      </c>
    </row>
    <row r="95" spans="12:27">
      <c r="L95">
        <v>4.9763270451827601</v>
      </c>
      <c r="M95">
        <v>0.10038259804927099</v>
      </c>
      <c r="O95" s="1">
        <f t="shared" si="7"/>
        <v>0.1349542767083601</v>
      </c>
      <c r="R95" s="2"/>
      <c r="T95">
        <v>5.8973366093366097</v>
      </c>
      <c r="U95">
        <v>0.463179704016913</v>
      </c>
      <c r="V95">
        <f t="shared" si="6"/>
        <v>0.89096466788521966</v>
      </c>
      <c r="X95">
        <v>227.1</v>
      </c>
      <c r="Y95">
        <f>'nm to eV'!$G$14/X95</f>
        <v>5.4594337482152797</v>
      </c>
      <c r="Z95">
        <v>5189.0426620017997</v>
      </c>
      <c r="AA95" s="2">
        <f t="shared" si="5"/>
        <v>0.22639817699335138</v>
      </c>
    </row>
    <row r="96" spans="12:27">
      <c r="L96">
        <v>4.9970996189632402</v>
      </c>
      <c r="M96">
        <v>8.99707600876197E-2</v>
      </c>
      <c r="O96" s="1">
        <f t="shared" si="7"/>
        <v>0.12095661089152583</v>
      </c>
      <c r="P96" s="46"/>
      <c r="R96" s="2"/>
      <c r="T96">
        <v>5.9171498771498703</v>
      </c>
      <c r="U96">
        <v>0.47490063424947099</v>
      </c>
      <c r="V96">
        <f t="shared" si="6"/>
        <v>0.91351085162641299</v>
      </c>
      <c r="X96">
        <v>227.8</v>
      </c>
      <c r="Y96">
        <f>'nm to eV'!$G$14/X96</f>
        <v>5.4426576129046964</v>
      </c>
      <c r="Z96">
        <v>4987.3780256482996</v>
      </c>
      <c r="AA96" s="2">
        <f t="shared" si="5"/>
        <v>0.21759953936240803</v>
      </c>
    </row>
    <row r="97" spans="12:27">
      <c r="L97">
        <v>5.0201802564971096</v>
      </c>
      <c r="M97">
        <v>7.9581705141201095E-2</v>
      </c>
      <c r="O97" s="1">
        <f t="shared" si="7"/>
        <v>0.10698957454037297</v>
      </c>
      <c r="R97" s="2"/>
      <c r="T97">
        <v>5.9369631449631397</v>
      </c>
      <c r="U97">
        <v>0.48573361522198699</v>
      </c>
      <c r="V97">
        <f t="shared" si="6"/>
        <v>0.9343489911447892</v>
      </c>
      <c r="X97">
        <v>228.5</v>
      </c>
      <c r="Y97">
        <f>'nm to eV'!$G$14/X97</f>
        <v>5.4259842635435005</v>
      </c>
      <c r="Z97">
        <v>4788.8129153170003</v>
      </c>
      <c r="AA97" s="2">
        <f t="shared" si="5"/>
        <v>0.2089361341985454</v>
      </c>
    </row>
    <row r="98" spans="12:27">
      <c r="L98">
        <v>5.04787702153775</v>
      </c>
      <c r="M98">
        <v>6.8307367317143E-2</v>
      </c>
      <c r="O98" s="1">
        <f t="shared" si="7"/>
        <v>9.1832364665563243E-2</v>
      </c>
      <c r="R98" s="2"/>
      <c r="T98">
        <v>5.9633808353808302</v>
      </c>
      <c r="U98">
        <v>0.498484566596194</v>
      </c>
      <c r="V98">
        <f t="shared" si="6"/>
        <v>0.95887650618445097</v>
      </c>
      <c r="X98">
        <v>229.2</v>
      </c>
      <c r="Y98">
        <f>'nm to eV'!$G$14/X98</f>
        <v>5.4094127583756109</v>
      </c>
      <c r="Z98">
        <v>4594.0926819341003</v>
      </c>
      <c r="AA98" s="2">
        <f t="shared" si="5"/>
        <v>0.2004404811979586</v>
      </c>
    </row>
    <row r="99" spans="12:27">
      <c r="L99">
        <v>5.0801899140851603</v>
      </c>
      <c r="M99">
        <v>5.7892274639029198E-2</v>
      </c>
      <c r="O99" s="1">
        <f t="shared" si="7"/>
        <v>7.783032321077353E-2</v>
      </c>
      <c r="R99" s="2"/>
      <c r="T99">
        <v>5.9997051597051598</v>
      </c>
      <c r="U99">
        <v>0.51139534883720905</v>
      </c>
      <c r="V99">
        <f t="shared" si="6"/>
        <v>0.98371146918422081</v>
      </c>
      <c r="X99">
        <v>229.9</v>
      </c>
      <c r="Y99">
        <f>'nm to eV'!$G$14/X99</f>
        <v>5.3929421671147884</v>
      </c>
      <c r="Z99">
        <v>4404.0512623098002</v>
      </c>
      <c r="AA99" s="2">
        <f t="shared" si="5"/>
        <v>0.1921489650631554</v>
      </c>
    </row>
    <row r="100" spans="12:27">
      <c r="L100">
        <v>5.1217350616461204</v>
      </c>
      <c r="M100">
        <v>4.7909171600405302E-2</v>
      </c>
      <c r="O100" s="1">
        <f t="shared" si="7"/>
        <v>6.4409048248142642E-2</v>
      </c>
      <c r="R100" s="2"/>
      <c r="T100">
        <v>6.05584275184275</v>
      </c>
      <c r="U100">
        <v>0.51986315587161203</v>
      </c>
      <c r="V100">
        <f t="shared" si="6"/>
        <v>1</v>
      </c>
      <c r="X100">
        <v>230.6</v>
      </c>
      <c r="Y100">
        <f>'nm to eV'!$G$14/X100</f>
        <v>5.3765715707705546</v>
      </c>
      <c r="Z100">
        <v>4219.5988032452997</v>
      </c>
      <c r="AA100" s="2">
        <f t="shared" si="5"/>
        <v>0.18410129554215865</v>
      </c>
    </row>
    <row r="101" spans="12:27">
      <c r="L101">
        <v>5.1725124642206302</v>
      </c>
      <c r="M101">
        <v>4.0577183061665002E-2</v>
      </c>
      <c r="O101" s="1">
        <f t="shared" si="7"/>
        <v>5.4551929292185629E-2</v>
      </c>
      <c r="R101" s="2"/>
      <c r="T101">
        <v>6.1152825552825503</v>
      </c>
      <c r="U101">
        <v>0.51589852008456605</v>
      </c>
      <c r="V101">
        <f t="shared" si="6"/>
        <v>0.99237369345708137</v>
      </c>
      <c r="X101">
        <v>231.3</v>
      </c>
      <c r="Y101">
        <f>'nm to eV'!$G$14/X101</f>
        <v>5.3603000614772585</v>
      </c>
      <c r="Z101">
        <v>4041.7089319569</v>
      </c>
      <c r="AA101" s="2">
        <f t="shared" si="5"/>
        <v>0.17633995203650729</v>
      </c>
    </row>
    <row r="102" spans="12:27">
      <c r="L102">
        <v>5.2232898667951302</v>
      </c>
      <c r="M102">
        <v>3.8340305202388202E-2</v>
      </c>
      <c r="O102" s="1">
        <f t="shared" si="7"/>
        <v>5.154467266155454E-2</v>
      </c>
      <c r="R102" s="2"/>
      <c r="T102">
        <v>6.15490909090909</v>
      </c>
      <c r="U102">
        <v>0.50423847780126796</v>
      </c>
      <c r="V102">
        <f t="shared" si="6"/>
        <v>0.96994463274830955</v>
      </c>
      <c r="X102">
        <v>232</v>
      </c>
      <c r="Y102">
        <f>'nm to eV'!$G$14/X102</f>
        <v>5.3441267423262495</v>
      </c>
      <c r="Z102">
        <v>3871.4059257873</v>
      </c>
      <c r="AA102" s="2">
        <f t="shared" si="5"/>
        <v>0.1689096238151527</v>
      </c>
    </row>
    <row r="103" spans="12:27">
      <c r="L103">
        <v>5.27406726936964</v>
      </c>
      <c r="M103">
        <v>4.0949996038211103E-2</v>
      </c>
      <c r="O103" s="1">
        <f t="shared" si="7"/>
        <v>5.5053138730624097E-2</v>
      </c>
      <c r="R103" s="2"/>
      <c r="T103">
        <v>6.1846289926289897</v>
      </c>
      <c r="U103">
        <v>0.49083932346723003</v>
      </c>
      <c r="V103">
        <f t="shared" si="6"/>
        <v>0.94417024542599082</v>
      </c>
      <c r="X103">
        <v>232.7</v>
      </c>
      <c r="Y103">
        <f>'nm to eV'!$G$14/X103</f>
        <v>5.3280507272010746</v>
      </c>
      <c r="Z103">
        <v>3709.7519973024</v>
      </c>
      <c r="AA103" s="2">
        <f t="shared" si="5"/>
        <v>0.16185665526263046</v>
      </c>
    </row>
    <row r="104" spans="12:27">
      <c r="L104">
        <v>5.3248446719441498</v>
      </c>
      <c r="M104">
        <v>4.8323408241012097E-2</v>
      </c>
      <c r="O104" s="1">
        <f t="shared" si="7"/>
        <v>6.4965947624185408E-2</v>
      </c>
      <c r="R104" s="2"/>
      <c r="T104">
        <v>6.2077444717444701</v>
      </c>
      <c r="U104">
        <v>0.47916279069767398</v>
      </c>
      <c r="V104">
        <f t="shared" si="6"/>
        <v>0.921709463895938</v>
      </c>
      <c r="X104">
        <v>233.4</v>
      </c>
      <c r="Y104">
        <f>'nm to eV'!$G$14/X104</f>
        <v>5.3120711406156378</v>
      </c>
      <c r="Z104">
        <v>3557.8348700412998</v>
      </c>
      <c r="AA104" s="2">
        <f t="shared" si="5"/>
        <v>0.15522850380844452</v>
      </c>
    </row>
    <row r="105" spans="12:27">
      <c r="L105">
        <v>5.3686978832584904</v>
      </c>
      <c r="M105">
        <v>5.8347934943696701E-2</v>
      </c>
      <c r="O105" s="1">
        <f t="shared" si="7"/>
        <v>7.8442912524420608E-2</v>
      </c>
      <c r="R105" s="2"/>
      <c r="T105">
        <v>6.2275577395577404</v>
      </c>
      <c r="U105">
        <v>0.466731501057082</v>
      </c>
      <c r="V105">
        <f t="shared" si="6"/>
        <v>0.89779684477649024</v>
      </c>
      <c r="X105">
        <v>234.1</v>
      </c>
      <c r="Y105">
        <f>'nm to eV'!$G$14/X105</f>
        <v>5.2961871175552755</v>
      </c>
      <c r="Z105">
        <v>3416.7557780142001</v>
      </c>
      <c r="AA105" s="2">
        <f t="shared" si="5"/>
        <v>0.14907321634459259</v>
      </c>
    </row>
    <row r="106" spans="12:27">
      <c r="L106">
        <v>5.4033188395592902</v>
      </c>
      <c r="M106">
        <v>6.9023404938763203E-2</v>
      </c>
      <c r="O106" s="1">
        <f t="shared" si="7"/>
        <v>9.2795005015579871E-2</v>
      </c>
      <c r="R106" s="2"/>
      <c r="T106">
        <v>6.2407665847665799</v>
      </c>
      <c r="U106">
        <v>0.45660887949259998</v>
      </c>
      <c r="V106">
        <f t="shared" si="6"/>
        <v>0.87832514063636846</v>
      </c>
      <c r="X106">
        <v>234.8</v>
      </c>
      <c r="Y106">
        <f>'nm to eV'!$G$14/X106</f>
        <v>5.2803978033206551</v>
      </c>
      <c r="Z106">
        <v>3287.6179808204001</v>
      </c>
      <c r="AA106" s="2">
        <f t="shared" si="5"/>
        <v>0.14343892813962056</v>
      </c>
    </row>
    <row r="107" spans="12:27">
      <c r="L107">
        <v>5.4310156045999296</v>
      </c>
      <c r="M107">
        <v>7.8943780714666595E-2</v>
      </c>
      <c r="O107" s="1">
        <f t="shared" si="7"/>
        <v>0.10613194950126706</v>
      </c>
      <c r="R107" s="2"/>
      <c r="T107">
        <v>6.3068108108108101</v>
      </c>
      <c r="U107">
        <v>0.40519661733615198</v>
      </c>
      <c r="V107">
        <f t="shared" si="6"/>
        <v>0.77942938013522411</v>
      </c>
      <c r="X107">
        <v>235.5</v>
      </c>
      <c r="Y107">
        <f>'nm to eV'!$G$14/X107</f>
        <v>5.2647023533744797</v>
      </c>
      <c r="Z107">
        <v>3171.5158480006999</v>
      </c>
      <c r="AA107" s="2">
        <f t="shared" si="5"/>
        <v>0.13837338658840118</v>
      </c>
    </row>
    <row r="108" spans="12:27">
      <c r="L108">
        <v>5.4540962421338</v>
      </c>
      <c r="M108">
        <v>8.8877175356417704E-2</v>
      </c>
      <c r="O108" s="1">
        <f t="shared" si="7"/>
        <v>0.11948639653877284</v>
      </c>
      <c r="R108" s="2"/>
      <c r="T108">
        <v>6.3266240786240697</v>
      </c>
      <c r="U108">
        <v>0.39161099365750501</v>
      </c>
      <c r="V108">
        <f t="shared" si="6"/>
        <v>0.75329630352611332</v>
      </c>
      <c r="X108">
        <v>236.2</v>
      </c>
      <c r="Y108">
        <f>'nm to eV'!$G$14/X108</f>
        <v>5.2490999331908972</v>
      </c>
      <c r="Z108">
        <v>3069.5245325018</v>
      </c>
      <c r="AA108" s="2">
        <f t="shared" si="5"/>
        <v>0.13392350066489694</v>
      </c>
    </row>
    <row r="109" spans="12:27">
      <c r="L109">
        <v>5.4771768796676703</v>
      </c>
      <c r="M109">
        <v>9.9175098241902696E-2</v>
      </c>
      <c r="O109" s="1">
        <f t="shared" si="7"/>
        <v>0.13333091502719613</v>
      </c>
      <c r="R109" s="2"/>
      <c r="T109">
        <v>6.34643734643734</v>
      </c>
      <c r="U109">
        <v>0.37580549682875197</v>
      </c>
      <c r="V109">
        <f t="shared" si="6"/>
        <v>0.72289311635995757</v>
      </c>
      <c r="X109">
        <v>236.9</v>
      </c>
      <c r="Y109">
        <f>'nm to eV'!$G$14/X109</f>
        <v>5.2335897181075977</v>
      </c>
      <c r="Z109">
        <v>2982.6902250981002</v>
      </c>
      <c r="AA109" s="2">
        <f t="shared" si="5"/>
        <v>0.1301349157221218</v>
      </c>
    </row>
    <row r="110" spans="12:27">
      <c r="L110">
        <v>5.4979494534481503</v>
      </c>
      <c r="M110">
        <v>0.110179294599622</v>
      </c>
      <c r="O110" s="1">
        <f t="shared" si="7"/>
        <v>0.14812494695177197</v>
      </c>
      <c r="R110" s="2"/>
      <c r="T110">
        <v>6.3662506142506103</v>
      </c>
      <c r="U110">
        <v>0.358934460887949</v>
      </c>
      <c r="V110">
        <f t="shared" si="6"/>
        <v>0.69044027612642211</v>
      </c>
      <c r="X110">
        <v>237.6</v>
      </c>
      <c r="Y110">
        <f>'nm to eV'!$G$14/X110</f>
        <v>5.2181708931805133</v>
      </c>
      <c r="Z110">
        <v>2912.0209600181001</v>
      </c>
      <c r="AA110" s="2">
        <f t="shared" si="5"/>
        <v>0.12705161234118567</v>
      </c>
    </row>
    <row r="111" spans="12:27">
      <c r="L111">
        <v>5.51641396347524</v>
      </c>
      <c r="M111">
        <v>0.120203821302306</v>
      </c>
      <c r="O111" s="1">
        <f t="shared" si="7"/>
        <v>0.16160191185200637</v>
      </c>
      <c r="R111" s="2"/>
      <c r="T111">
        <v>6.3827616707616697</v>
      </c>
      <c r="U111">
        <v>0.34526004228329799</v>
      </c>
      <c r="V111">
        <f t="shared" si="6"/>
        <v>0.66413639509502975</v>
      </c>
      <c r="X111">
        <v>238.3</v>
      </c>
      <c r="Y111">
        <f>'nm to eV'!$G$14/X111</f>
        <v>5.2028426530410821</v>
      </c>
      <c r="Z111">
        <v>2858.4779272015999</v>
      </c>
      <c r="AA111" s="2">
        <f t="shared" si="5"/>
        <v>0.12471552728466496</v>
      </c>
    </row>
    <row r="112" spans="12:27">
      <c r="L112">
        <v>5.5348784735023298</v>
      </c>
      <c r="M112">
        <v>0.13079792338582499</v>
      </c>
      <c r="O112" s="1">
        <f t="shared" si="7"/>
        <v>0.17584461339430041</v>
      </c>
      <c r="R112" s="2"/>
      <c r="T112">
        <v>6.39597051597051</v>
      </c>
      <c r="U112">
        <v>0.33380549682875199</v>
      </c>
      <c r="V112">
        <f t="shared" si="6"/>
        <v>0.64210262462068046</v>
      </c>
      <c r="X112">
        <v>239</v>
      </c>
      <c r="Y112">
        <f>'nm to eV'!$G$14/X112</f>
        <v>5.1876042017560247</v>
      </c>
      <c r="Z112">
        <v>2822.9672385404001</v>
      </c>
      <c r="AA112" s="2">
        <f t="shared" si="5"/>
        <v>0.12316619425729444</v>
      </c>
    </row>
    <row r="113" spans="12:27">
      <c r="L113">
        <v>5.5533429835294301</v>
      </c>
      <c r="M113">
        <v>0.14298683653568001</v>
      </c>
      <c r="O113" s="1">
        <f t="shared" si="7"/>
        <v>0.19223137753435895</v>
      </c>
      <c r="R113" s="2"/>
      <c r="T113">
        <v>6.4124815724815702</v>
      </c>
      <c r="U113">
        <v>0.32004228329809697</v>
      </c>
      <c r="V113">
        <f t="shared" si="6"/>
        <v>0.61562793916700687</v>
      </c>
      <c r="X113">
        <v>239.7</v>
      </c>
      <c r="Y113">
        <f>'nm to eV'!$G$14/X113</f>
        <v>5.1724547526895703</v>
      </c>
      <c r="Z113">
        <v>2806.3320937746998</v>
      </c>
      <c r="AA113" s="2">
        <f t="shared" si="5"/>
        <v>0.12244040210365618</v>
      </c>
    </row>
    <row r="114" spans="12:27">
      <c r="L114">
        <v>5.5718074935565198</v>
      </c>
      <c r="M114">
        <v>0.154947919533202</v>
      </c>
      <c r="O114" s="1">
        <f t="shared" si="7"/>
        <v>0.20831184701759492</v>
      </c>
      <c r="R114" s="2"/>
      <c r="T114">
        <v>6.4322948402948397</v>
      </c>
      <c r="U114">
        <v>0.30423678646934399</v>
      </c>
      <c r="V114">
        <f t="shared" si="6"/>
        <v>0.58522475200085122</v>
      </c>
      <c r="X114">
        <v>240.4</v>
      </c>
      <c r="Y114">
        <f>'nm to eV'!$G$14/X114</f>
        <v>5.1573935283680941</v>
      </c>
      <c r="Z114">
        <v>2809.3452958170001</v>
      </c>
      <c r="AA114" s="2">
        <f t="shared" si="5"/>
        <v>0.12257186825140727</v>
      </c>
    </row>
    <row r="115" spans="12:27">
      <c r="L115">
        <v>5.5879639398302299</v>
      </c>
      <c r="M115">
        <v>0.166035653613444</v>
      </c>
      <c r="O115" s="1">
        <f t="shared" si="7"/>
        <v>0.22321818698300647</v>
      </c>
      <c r="R115" s="2"/>
      <c r="T115">
        <v>6.4521081081081002</v>
      </c>
      <c r="U115">
        <v>0.288786469344608</v>
      </c>
      <c r="V115">
        <f t="shared" si="6"/>
        <v>0.55550478252382274</v>
      </c>
      <c r="X115">
        <v>241.1</v>
      </c>
      <c r="Y115">
        <f>'nm to eV'!$G$14/X115</f>
        <v>5.1424197603471171</v>
      </c>
      <c r="Z115">
        <v>2832.7020743165999</v>
      </c>
      <c r="AA115" s="2">
        <f t="shared" si="5"/>
        <v>0.12359092560305891</v>
      </c>
    </row>
    <row r="116" spans="12:27">
      <c r="L116">
        <v>5.6018123223505496</v>
      </c>
      <c r="M116">
        <v>0.176363953852573</v>
      </c>
      <c r="O116" s="1">
        <f t="shared" si="7"/>
        <v>0.23710354475900558</v>
      </c>
      <c r="R116" s="2"/>
      <c r="T116">
        <v>6.4719213759213696</v>
      </c>
      <c r="U116">
        <v>0.27333615221987301</v>
      </c>
      <c r="V116">
        <f t="shared" si="6"/>
        <v>0.52578481304679625</v>
      </c>
      <c r="X116">
        <v>241.8</v>
      </c>
      <c r="Y116">
        <f>'nm to eV'!$G$14/X116</f>
        <v>5.1275326890806028</v>
      </c>
      <c r="Z116">
        <v>2877.0131892956001</v>
      </c>
      <c r="AA116" s="2">
        <f t="shared" si="5"/>
        <v>0.12552422164728885</v>
      </c>
    </row>
    <row r="117" spans="12:27">
      <c r="L117">
        <v>5.6156607048708702</v>
      </c>
      <c r="M117">
        <v>0.18729980116459299</v>
      </c>
      <c r="O117" s="1">
        <f t="shared" si="7"/>
        <v>0.25180568828653543</v>
      </c>
      <c r="R117" s="2"/>
      <c r="T117">
        <v>6.4917346437346399</v>
      </c>
      <c r="U117">
        <v>0.25966173361522199</v>
      </c>
      <c r="V117">
        <f t="shared" si="6"/>
        <v>0.49948093201540394</v>
      </c>
      <c r="X117">
        <v>242.5</v>
      </c>
      <c r="Y117">
        <f>'nm to eV'!$G$14/X117</f>
        <v>5.1127315637925355</v>
      </c>
      <c r="Z117">
        <v>2942.7983026026</v>
      </c>
      <c r="AA117" s="2">
        <f t="shared" si="5"/>
        <v>0.12839442925515235</v>
      </c>
    </row>
    <row r="118" spans="12:27">
      <c r="L118">
        <v>5.6295090873911899</v>
      </c>
      <c r="M118">
        <v>0.19808376170839001</v>
      </c>
      <c r="O118" s="1">
        <f t="shared" si="7"/>
        <v>0.26630363537618235</v>
      </c>
      <c r="R118" s="2"/>
      <c r="T118">
        <v>6.5115479115479102</v>
      </c>
      <c r="U118">
        <v>0.24598731501057</v>
      </c>
      <c r="V118">
        <f t="shared" si="6"/>
        <v>0.47317705098400981</v>
      </c>
      <c r="X118">
        <v>243.2</v>
      </c>
      <c r="Y118">
        <f>'nm to eV'!$G$14/X118</f>
        <v>5.098015642350699</v>
      </c>
      <c r="Z118">
        <v>3030.4796226387998</v>
      </c>
      <c r="AA118" s="2">
        <f t="shared" si="5"/>
        <v>0.13221996939918121</v>
      </c>
    </row>
    <row r="119" spans="12:27">
      <c r="L119">
        <v>5.6433574699115097</v>
      </c>
      <c r="M119">
        <v>0.20917149578863201</v>
      </c>
      <c r="O119" s="1">
        <f t="shared" si="7"/>
        <v>0.28120997534159387</v>
      </c>
      <c r="R119" s="2"/>
      <c r="T119">
        <v>6.5313611793611797</v>
      </c>
      <c r="U119">
        <v>0.23337843551797</v>
      </c>
      <c r="V119">
        <f t="shared" si="6"/>
        <v>0.44892282301999931</v>
      </c>
      <c r="X119">
        <v>243.9</v>
      </c>
      <c r="Y119">
        <f>'nm to eV'!$G$14/X119</f>
        <v>5.0833841911426401</v>
      </c>
      <c r="Z119">
        <v>3140.3758462247001</v>
      </c>
      <c r="AA119" s="2">
        <f t="shared" si="5"/>
        <v>0.13701474683674103</v>
      </c>
    </row>
    <row r="120" spans="12:27">
      <c r="L120">
        <v>5.6572058524318303</v>
      </c>
      <c r="M120">
        <v>0.22086677694176399</v>
      </c>
      <c r="O120" s="1">
        <f t="shared" si="7"/>
        <v>0.29693310105853488</v>
      </c>
      <c r="R120" s="2"/>
      <c r="T120">
        <v>6.5511744471744402</v>
      </c>
      <c r="U120">
        <v>0.222190274841437</v>
      </c>
      <c r="V120">
        <f t="shared" si="6"/>
        <v>0.42740146581249588</v>
      </c>
      <c r="X120">
        <v>244.6</v>
      </c>
      <c r="Y120">
        <f>'nm to eV'!$G$14/X120</f>
        <v>5.0688364849537608</v>
      </c>
      <c r="Z120">
        <v>3272.6964395479999</v>
      </c>
      <c r="AA120" s="2">
        <f t="shared" si="5"/>
        <v>0.14278790058751728</v>
      </c>
    </row>
    <row r="121" spans="12:27">
      <c r="L121">
        <v>5.67105423495215</v>
      </c>
      <c r="M121">
        <v>0.23301771839956301</v>
      </c>
      <c r="O121" s="1">
        <f t="shared" si="7"/>
        <v>0.31326881608912233</v>
      </c>
      <c r="R121" s="2"/>
      <c r="T121">
        <v>6.5742899262899197</v>
      </c>
      <c r="U121">
        <v>0.20967019027484099</v>
      </c>
      <c r="V121">
        <f t="shared" si="6"/>
        <v>0.40331804227076667</v>
      </c>
      <c r="X121">
        <v>245.3</v>
      </c>
      <c r="Y121">
        <f>'nm to eV'!$G$14/X121</f>
        <v>5.0543718068474925</v>
      </c>
      <c r="Z121">
        <v>3427.5363169247998</v>
      </c>
      <c r="AA121" s="2">
        <f t="shared" si="5"/>
        <v>0.14954357176761471</v>
      </c>
    </row>
    <row r="122" spans="12:27">
      <c r="L122">
        <v>5.6849026174724697</v>
      </c>
      <c r="M122">
        <v>0.24501677308913999</v>
      </c>
      <c r="O122" s="1">
        <f t="shared" si="7"/>
        <v>0.329400334681828</v>
      </c>
      <c r="R122" s="2"/>
      <c r="T122">
        <v>6.6007076167076102</v>
      </c>
      <c r="U122">
        <v>0.19768287526427</v>
      </c>
      <c r="V122">
        <f t="shared" si="6"/>
        <v>0.38025944526272742</v>
      </c>
      <c r="X122">
        <v>246</v>
      </c>
      <c r="Y122">
        <f>'nm to eV'!$G$14/X122</f>
        <v>5.0399894480475202</v>
      </c>
      <c r="Z122">
        <v>3604.8709907852999</v>
      </c>
      <c r="AA122" s="2">
        <f t="shared" si="5"/>
        <v>0.15728069198320366</v>
      </c>
    </row>
    <row r="123" spans="12:27">
      <c r="L123">
        <v>5.6964429362394</v>
      </c>
      <c r="M123">
        <v>0.25542101671238099</v>
      </c>
      <c r="O123" s="1">
        <f t="shared" si="7"/>
        <v>0.34338779067676928</v>
      </c>
      <c r="R123" s="2"/>
      <c r="T123">
        <v>6.6304275184275099</v>
      </c>
      <c r="U123">
        <v>0.18564228329809701</v>
      </c>
      <c r="V123">
        <f t="shared" si="6"/>
        <v>0.35709836560132019</v>
      </c>
      <c r="X123">
        <v>246.7</v>
      </c>
      <c r="Y123">
        <f>'nm to eV'!$G$14/X123</f>
        <v>5.0256887078220105</v>
      </c>
      <c r="Z123">
        <v>3804.5522781804998</v>
      </c>
      <c r="AA123" s="2">
        <f t="shared" si="5"/>
        <v>0.16599279600520431</v>
      </c>
    </row>
    <row r="124" spans="12:27">
      <c r="L124">
        <v>5.7056751912529498</v>
      </c>
      <c r="M124">
        <v>0.26476205295806399</v>
      </c>
      <c r="O124" s="1">
        <f t="shared" si="7"/>
        <v>0.3559458716065334</v>
      </c>
      <c r="R124" s="2"/>
      <c r="T124">
        <v>6.6667518427518404</v>
      </c>
      <c r="U124">
        <v>0.173974630021141</v>
      </c>
      <c r="V124">
        <f t="shared" si="6"/>
        <v>0.33465466451349485</v>
      </c>
      <c r="X124">
        <v>247.4</v>
      </c>
      <c r="Y124">
        <f>'nm to eV'!$G$14/X124</f>
        <v>5.0114688933698055</v>
      </c>
      <c r="Z124">
        <v>4026.3046576645002</v>
      </c>
      <c r="AA124" s="2">
        <f t="shared" si="5"/>
        <v>0.17566786281988878</v>
      </c>
    </row>
    <row r="125" spans="12:27">
      <c r="L125">
        <v>5.7149074462664897</v>
      </c>
      <c r="M125">
        <v>0.27501440981308201</v>
      </c>
      <c r="O125" s="1">
        <f t="shared" si="7"/>
        <v>0.36972913116359168</v>
      </c>
      <c r="R125" s="2"/>
      <c r="T125">
        <v>6.7228894348894297</v>
      </c>
      <c r="U125">
        <v>0.16203574860657299</v>
      </c>
      <c r="V125">
        <f t="shared" si="6"/>
        <v>0.31168923355397421</v>
      </c>
      <c r="X125">
        <v>248.1</v>
      </c>
      <c r="Y125">
        <f>'nm to eV'!$G$14/X125</f>
        <v>4.9973293197085447</v>
      </c>
      <c r="Z125">
        <v>4269.7223752692998</v>
      </c>
      <c r="AA125" s="2">
        <f t="shared" si="5"/>
        <v>0.18628818936242469</v>
      </c>
    </row>
    <row r="126" spans="12:27">
      <c r="L126">
        <v>5.7264477650334298</v>
      </c>
      <c r="M126">
        <v>0.285418653436323</v>
      </c>
      <c r="O126" s="1">
        <f t="shared" si="7"/>
        <v>0.38371658715853296</v>
      </c>
      <c r="R126" s="2"/>
      <c r="T126">
        <v>6.7955380835380801</v>
      </c>
      <c r="U126">
        <v>0.15457697482221799</v>
      </c>
      <c r="V126">
        <f t="shared" si="6"/>
        <v>0.29734166208230595</v>
      </c>
      <c r="X126">
        <v>248.8</v>
      </c>
      <c r="Y126">
        <f>'nm to eV'!$G$14/X126</f>
        <v>4.9832693095646698</v>
      </c>
      <c r="Z126">
        <v>4534.2673992522004</v>
      </c>
      <c r="AA126" s="2">
        <f t="shared" si="5"/>
        <v>0.19783030128240767</v>
      </c>
    </row>
    <row r="127" spans="12:27">
      <c r="L127">
        <v>5.7402961475537504</v>
      </c>
      <c r="M127">
        <v>0.29696204782123298</v>
      </c>
      <c r="O127" s="1">
        <f t="shared" si="7"/>
        <v>0.39923551643759225</v>
      </c>
      <c r="R127" s="2"/>
      <c r="T127">
        <v>6.8681867321867296</v>
      </c>
      <c r="U127">
        <v>0.15409263886219399</v>
      </c>
      <c r="V127">
        <f t="shared" si="6"/>
        <v>0.29641000159713082</v>
      </c>
      <c r="X127">
        <v>249.5</v>
      </c>
      <c r="Y127">
        <f>'nm to eV'!$G$14/X127</f>
        <v>4.9692881932652906</v>
      </c>
      <c r="Z127">
        <v>4819.2683203006</v>
      </c>
      <c r="AA127" s="2">
        <f t="shared" si="5"/>
        <v>0.2102649049597442</v>
      </c>
    </row>
    <row r="128" spans="12:27">
      <c r="L128">
        <v>5.7541445300740701</v>
      </c>
      <c r="M128">
        <v>0.310328083424812</v>
      </c>
      <c r="O128" s="1">
        <f t="shared" si="7"/>
        <v>0.41720480297123858</v>
      </c>
      <c r="R128" s="2"/>
      <c r="T128">
        <v>6.94083538083538</v>
      </c>
      <c r="U128">
        <v>0.158887564866423</v>
      </c>
      <c r="V128">
        <f t="shared" si="6"/>
        <v>0.30563344040034768</v>
      </c>
      <c r="X128">
        <v>250.2</v>
      </c>
      <c r="Y128">
        <f>'nm to eV'!$G$14/X128</f>
        <v>4.955385308631854</v>
      </c>
      <c r="Z128">
        <v>5123.9202870386998</v>
      </c>
      <c r="AA128" s="2">
        <f t="shared" si="5"/>
        <v>0.2235568846908064</v>
      </c>
    </row>
    <row r="129" spans="12:27">
      <c r="L129">
        <v>5.7656848488410004</v>
      </c>
      <c r="M129">
        <v>0.32194742119383302</v>
      </c>
      <c r="O129" s="1">
        <f t="shared" si="7"/>
        <v>0.43282583046923878</v>
      </c>
      <c r="R129" s="2"/>
      <c r="T129">
        <v>7.0134840294840304</v>
      </c>
      <c r="U129">
        <v>0.16789621372285199</v>
      </c>
      <c r="V129">
        <f t="shared" si="6"/>
        <v>0.32296232542457087</v>
      </c>
      <c r="X129">
        <v>250.9</v>
      </c>
      <c r="Y129">
        <f>'nm to eV'!$G$14/X129</f>
        <v>4.9415600008756071</v>
      </c>
      <c r="Z129">
        <v>5447.2860562052001</v>
      </c>
      <c r="AA129" s="2">
        <f t="shared" si="5"/>
        <v>0.23766534850773446</v>
      </c>
    </row>
    <row r="130" spans="12:27">
      <c r="L130">
        <v>5.7772251676079396</v>
      </c>
      <c r="M130">
        <v>0.33402241926752102</v>
      </c>
      <c r="O130" s="1">
        <f t="shared" si="7"/>
        <v>0.44905944728088532</v>
      </c>
      <c r="R130" s="2"/>
      <c r="T130">
        <v>7.0795282555282499</v>
      </c>
      <c r="U130">
        <v>0.179331923890063</v>
      </c>
      <c r="V130">
        <f t="shared" si="6"/>
        <v>0.34495986465782874</v>
      </c>
      <c r="X130">
        <v>251.6</v>
      </c>
      <c r="Y130">
        <f>'nm to eV'!$G$14/X130</f>
        <v>4.9278116224947928</v>
      </c>
      <c r="Z130">
        <v>5788.2982231265996</v>
      </c>
      <c r="AA130" s="2">
        <f t="shared" si="5"/>
        <v>0.25254372549409243</v>
      </c>
    </row>
    <row r="131" spans="12:27">
      <c r="L131">
        <v>5.7910735501282504</v>
      </c>
      <c r="M131">
        <v>0.34602147395709798</v>
      </c>
      <c r="O131" s="1">
        <f t="shared" si="7"/>
        <v>0.46519096587359099</v>
      </c>
      <c r="R131" s="2"/>
      <c r="T131">
        <v>7.1356658476658401</v>
      </c>
      <c r="U131">
        <v>0.19182241014799101</v>
      </c>
      <c r="V131">
        <f t="shared" si="6"/>
        <v>0.36898635339213076</v>
      </c>
      <c r="X131">
        <v>252.3</v>
      </c>
      <c r="Y131">
        <f>'nm to eV'!$G$14/X131</f>
        <v>4.9141395331735627</v>
      </c>
      <c r="Z131">
        <v>6145.7626815291997</v>
      </c>
      <c r="AA131" s="2">
        <f t="shared" si="5"/>
        <v>0.26813991673662962</v>
      </c>
    </row>
    <row r="132" spans="12:27">
      <c r="L132">
        <v>5.8003058051418002</v>
      </c>
      <c r="M132">
        <v>0.35710920803733998</v>
      </c>
      <c r="O132" s="1">
        <f t="shared" si="7"/>
        <v>0.48009730583900256</v>
      </c>
      <c r="R132" s="2"/>
      <c r="T132">
        <v>7.1851990171990101</v>
      </c>
      <c r="U132">
        <v>0.204380549682875</v>
      </c>
      <c r="V132">
        <f t="shared" si="6"/>
        <v>0.39314297882912447</v>
      </c>
      <c r="X132">
        <v>253</v>
      </c>
      <c r="Y132">
        <f>'nm to eV'!$G$14/X132</f>
        <v>4.9005430996825687</v>
      </c>
      <c r="Z132">
        <v>6518.3633428363</v>
      </c>
      <c r="AA132" s="2">
        <f t="shared" si="5"/>
        <v>0.28439650122844073</v>
      </c>
    </row>
    <row r="133" spans="12:27">
      <c r="L133">
        <v>5.8118461239087296</v>
      </c>
      <c r="M133">
        <v>0.36888043257458297</v>
      </c>
      <c r="O133" s="1">
        <f t="shared" si="7"/>
        <v>0.49592252977488444</v>
      </c>
      <c r="R133" s="2"/>
      <c r="T133">
        <v>7.2281277641277599</v>
      </c>
      <c r="U133">
        <v>0.21606342494714501</v>
      </c>
      <c r="V133">
        <f t="shared" si="6"/>
        <v>0.4156159606750533</v>
      </c>
      <c r="X133">
        <v>253.7</v>
      </c>
      <c r="Y133">
        <f>'nm to eV'!$G$14/X133</f>
        <v>4.8870216957811978</v>
      </c>
      <c r="Z133">
        <v>6904.6681244668998</v>
      </c>
      <c r="AA133" s="2">
        <f t="shared" ref="AA133:AA196" si="8">Z133/LARGE($Z$5:$Z$342,1)</f>
        <v>0.30125099713872167</v>
      </c>
    </row>
    <row r="134" spans="12:27">
      <c r="L134">
        <v>5.8210783789222802</v>
      </c>
      <c r="M134">
        <v>0.37844929897259999</v>
      </c>
      <c r="O134" s="1">
        <f t="shared" si="7"/>
        <v>0.50878690536147242</v>
      </c>
      <c r="R134" s="2"/>
      <c r="T134">
        <v>7.2710565110565097</v>
      </c>
      <c r="U134">
        <v>0.22782241014799101</v>
      </c>
      <c r="V134">
        <f t="shared" ref="V134:V169" si="9">U134/LARGE($U$5:$U$1000,1)</f>
        <v>0.43823534631151118</v>
      </c>
      <c r="X134">
        <v>254.4</v>
      </c>
      <c r="Y134">
        <f>'nm to eV'!$G$14/X134</f>
        <v>4.8735747021214229</v>
      </c>
      <c r="Z134">
        <v>7303.1361948857002</v>
      </c>
      <c r="AA134" s="2">
        <f t="shared" si="8"/>
        <v>0.31863617791464405</v>
      </c>
    </row>
    <row r="135" spans="12:27">
      <c r="L135">
        <v>5.8303106339358299</v>
      </c>
      <c r="M135">
        <v>0.38801816537061701</v>
      </c>
      <c r="O135" s="1">
        <f t="shared" si="7"/>
        <v>0.52165128094806046</v>
      </c>
      <c r="R135" s="2"/>
      <c r="T135">
        <v>7.3172874692874696</v>
      </c>
      <c r="U135">
        <v>0.239543340380549</v>
      </c>
      <c r="V135">
        <f t="shared" si="9"/>
        <v>0.4607815300527045</v>
      </c>
      <c r="X135">
        <v>255.1</v>
      </c>
      <c r="Y135">
        <f>'nm to eV'!$G$14/X135</f>
        <v>4.860201506153234</v>
      </c>
      <c r="Z135">
        <v>7712.1264408862999</v>
      </c>
      <c r="AA135" s="2">
        <f t="shared" si="8"/>
        <v>0.33648044170932201</v>
      </c>
    </row>
    <row r="136" spans="12:27">
      <c r="L136">
        <v>5.8418509527027602</v>
      </c>
      <c r="M136">
        <v>0.40009316344430501</v>
      </c>
      <c r="O136" s="1">
        <f t="shared" ref="O136:O199" si="10">M136/$P$3</f>
        <v>0.53788489775970694</v>
      </c>
      <c r="R136" s="2"/>
      <c r="T136">
        <v>7.3767272727272699</v>
      </c>
      <c r="U136">
        <v>0.25188006919085099</v>
      </c>
      <c r="V136">
        <f t="shared" si="9"/>
        <v>0.48451225355361888</v>
      </c>
      <c r="X136">
        <v>255.8</v>
      </c>
      <c r="Y136">
        <f>'nm to eV'!$G$14/X136</f>
        <v>4.846901502031626</v>
      </c>
      <c r="Z136">
        <v>8129.9071004192001</v>
      </c>
      <c r="AA136" s="2">
        <f t="shared" si="8"/>
        <v>0.354708231662554</v>
      </c>
    </row>
    <row r="137" spans="12:27">
      <c r="L137">
        <v>5.8533912714696896</v>
      </c>
      <c r="M137">
        <v>0.41194033136566</v>
      </c>
      <c r="O137" s="1">
        <f t="shared" si="10"/>
        <v>0.553812219914531</v>
      </c>
      <c r="R137" s="2"/>
      <c r="T137">
        <v>7.4493759213759203</v>
      </c>
      <c r="U137">
        <v>0.25914510859119699</v>
      </c>
      <c r="V137">
        <f t="shared" si="9"/>
        <v>0.49848716083121836</v>
      </c>
      <c r="X137">
        <v>256.5</v>
      </c>
      <c r="Y137">
        <f>'nm to eV'!$G$14/X137</f>
        <v>4.8336740905251068</v>
      </c>
      <c r="Z137">
        <v>8554.6664828102003</v>
      </c>
      <c r="AA137" s="2">
        <f t="shared" si="8"/>
        <v>0.37324050362445887</v>
      </c>
    </row>
    <row r="138" spans="12:27">
      <c r="L138">
        <v>5.8626235264832403</v>
      </c>
      <c r="M138">
        <v>0.42150919776367701</v>
      </c>
      <c r="O138" s="1">
        <f t="shared" si="10"/>
        <v>0.56667659550111904</v>
      </c>
      <c r="R138" s="2"/>
      <c r="T138">
        <v>7.5220245700245698</v>
      </c>
      <c r="U138">
        <v>0.25580319046703798</v>
      </c>
      <c r="V138">
        <f t="shared" si="9"/>
        <v>0.49205870348352287</v>
      </c>
      <c r="X138">
        <v>257.2</v>
      </c>
      <c r="Y138">
        <f>'nm to eV'!$G$14/X138</f>
        <v>4.8205186789256995</v>
      </c>
      <c r="Z138">
        <v>8984.5246779885001</v>
      </c>
      <c r="AA138" s="2">
        <f t="shared" si="8"/>
        <v>0.39199523702965239</v>
      </c>
    </row>
    <row r="139" spans="12:27">
      <c r="L139">
        <v>5.8741638452501697</v>
      </c>
      <c r="M139">
        <v>0.433356365685031</v>
      </c>
      <c r="O139" s="1">
        <f t="shared" si="10"/>
        <v>0.58260391765594166</v>
      </c>
      <c r="R139" s="2"/>
      <c r="T139">
        <v>7.5814643734643701</v>
      </c>
      <c r="U139">
        <v>0.24449048625792799</v>
      </c>
      <c r="V139">
        <f t="shared" si="9"/>
        <v>0.47029777643697562</v>
      </c>
      <c r="X139">
        <v>257.89999999999998</v>
      </c>
      <c r="Y139">
        <f>'nm to eV'!$G$14/X139</f>
        <v>4.8074346809604114</v>
      </c>
      <c r="Z139">
        <v>9417.5461378607997</v>
      </c>
      <c r="AA139" s="2">
        <f t="shared" si="8"/>
        <v>0.41088798382319458</v>
      </c>
    </row>
    <row r="140" spans="12:27">
      <c r="L140">
        <v>5.8857041640171097</v>
      </c>
      <c r="M140">
        <v>0.445431363758719</v>
      </c>
      <c r="O140" s="1">
        <f t="shared" si="10"/>
        <v>0.59883753446758825</v>
      </c>
      <c r="R140" s="2"/>
      <c r="T140">
        <v>7.6210909090909098</v>
      </c>
      <c r="U140">
        <v>0.23273911205073999</v>
      </c>
      <c r="V140">
        <f t="shared" si="9"/>
        <v>0.44769303117957143</v>
      </c>
      <c r="X140">
        <v>258.60000000000002</v>
      </c>
      <c r="Y140">
        <f>'nm to eV'!$G$14/X140</f>
        <v>4.7944215167041371</v>
      </c>
      <c r="Z140">
        <v>9851.7529966583006</v>
      </c>
      <c r="AA140" s="2">
        <f t="shared" si="8"/>
        <v>0.42983244962796036</v>
      </c>
    </row>
    <row r="141" spans="12:27">
      <c r="L141">
        <v>5.89724448278404</v>
      </c>
      <c r="M141">
        <v>0.45705070152774002</v>
      </c>
      <c r="O141" s="1">
        <f t="shared" si="10"/>
        <v>0.61445856196558846</v>
      </c>
      <c r="R141" s="2"/>
      <c r="T141">
        <v>7.6541130221130196</v>
      </c>
      <c r="U141">
        <v>0.220378858350951</v>
      </c>
      <c r="V141">
        <f t="shared" si="9"/>
        <v>0.42391705559794829</v>
      </c>
      <c r="X141">
        <v>259.3</v>
      </c>
      <c r="Y141">
        <f>'nm to eV'!$G$14/X141</f>
        <v>4.7814786124939834</v>
      </c>
      <c r="Z141">
        <v>10285.1389833021</v>
      </c>
      <c r="AA141" s="2">
        <f t="shared" si="8"/>
        <v>0.4487411007417999</v>
      </c>
    </row>
    <row r="142" spans="12:27">
      <c r="L142">
        <v>5.9087848015509703</v>
      </c>
      <c r="M142">
        <v>0.46935352975376199</v>
      </c>
      <c r="O142" s="1">
        <f t="shared" si="10"/>
        <v>0.63099847343405879</v>
      </c>
      <c r="R142" s="2"/>
      <c r="T142">
        <v>7.6838329238329202</v>
      </c>
      <c r="U142">
        <v>0.20793868921775899</v>
      </c>
      <c r="V142">
        <f t="shared" si="9"/>
        <v>0.39998735603627306</v>
      </c>
      <c r="X142">
        <v>260</v>
      </c>
      <c r="Y142">
        <f>'nm to eV'!$G$14/X142</f>
        <v>4.7686054008449617</v>
      </c>
      <c r="Z142">
        <v>10715.6837678636</v>
      </c>
      <c r="AA142" s="2">
        <f t="shared" si="8"/>
        <v>0.46752579007428563</v>
      </c>
    </row>
    <row r="143" spans="12:27">
      <c r="L143">
        <v>5.9203251203179104</v>
      </c>
      <c r="M143">
        <v>0.48074503737044899</v>
      </c>
      <c r="O143" s="1">
        <f t="shared" si="10"/>
        <v>0.64631320627523514</v>
      </c>
      <c r="R143" s="2"/>
      <c r="T143">
        <v>7.7102506142506098</v>
      </c>
      <c r="U143">
        <v>0.196084566596194</v>
      </c>
      <c r="V143">
        <f t="shared" si="9"/>
        <v>0.37718496566165582</v>
      </c>
      <c r="X143">
        <v>260.7</v>
      </c>
      <c r="Y143">
        <f>'nm to eV'!$G$14/X143</f>
        <v>4.7558013203670502</v>
      </c>
      <c r="Z143">
        <v>11141.367576233701</v>
      </c>
      <c r="AA143" s="2">
        <f t="shared" si="8"/>
        <v>0.48609839478542116</v>
      </c>
    </row>
    <row r="144" spans="12:27">
      <c r="L144">
        <v>5.9341735028382301</v>
      </c>
      <c r="M144">
        <v>0.49441484651047302</v>
      </c>
      <c r="O144" s="1">
        <f t="shared" si="10"/>
        <v>0.66469088568464618</v>
      </c>
      <c r="R144" s="2"/>
      <c r="T144">
        <v>7.7366683046683002</v>
      </c>
      <c r="U144">
        <v>0.183298097251585</v>
      </c>
      <c r="V144">
        <f t="shared" si="9"/>
        <v>0.35258912885308069</v>
      </c>
      <c r="X144">
        <v>261.39999999999998</v>
      </c>
      <c r="Y144">
        <f>'nm to eV'!$G$14/X144</f>
        <v>4.7430658156835888</v>
      </c>
      <c r="Z144">
        <v>11560.185902273101</v>
      </c>
      <c r="AA144" s="2">
        <f t="shared" si="8"/>
        <v>0.5043714581774551</v>
      </c>
    </row>
    <row r="145" spans="12:27">
      <c r="L145">
        <v>5.9480218853585498</v>
      </c>
      <c r="M145">
        <v>0.50808465565049798</v>
      </c>
      <c r="O145" s="1">
        <f t="shared" si="10"/>
        <v>0.68306856509405844</v>
      </c>
      <c r="R145" s="2"/>
      <c r="T145">
        <v>7.7630859950859898</v>
      </c>
      <c r="U145">
        <v>0.170112050739957</v>
      </c>
      <c r="V145">
        <f t="shared" si="9"/>
        <v>0.32722467214423773</v>
      </c>
      <c r="X145">
        <v>262.10000000000002</v>
      </c>
      <c r="Y145">
        <f>'nm to eV'!$G$14/X145</f>
        <v>4.7303983373509721</v>
      </c>
      <c r="Z145">
        <v>11970.164145037899</v>
      </c>
      <c r="AA145" s="2">
        <f t="shared" si="8"/>
        <v>0.52225882831772696</v>
      </c>
    </row>
    <row r="146" spans="12:27">
      <c r="L146">
        <v>5.9595622041254801</v>
      </c>
      <c r="M146">
        <v>0.51947616326718404</v>
      </c>
      <c r="O146" s="1">
        <f t="shared" si="10"/>
        <v>0.69838329793523346</v>
      </c>
      <c r="R146" s="2"/>
      <c r="T146">
        <v>7.7895036855036803</v>
      </c>
      <c r="U146">
        <v>0.157059196617336</v>
      </c>
      <c r="V146">
        <f t="shared" si="9"/>
        <v>0.30211642206881867</v>
      </c>
      <c r="X146">
        <v>262.8</v>
      </c>
      <c r="Y146">
        <f>'nm to eV'!$G$14/X146</f>
        <v>4.7177983417796421</v>
      </c>
      <c r="Z146">
        <v>12369.372000101701</v>
      </c>
      <c r="AA146" s="2">
        <f t="shared" si="8"/>
        <v>0.53967628593273231</v>
      </c>
    </row>
    <row r="147" spans="12:27">
      <c r="L147">
        <v>5.9711025228924104</v>
      </c>
      <c r="M147">
        <v>0.53101955765209397</v>
      </c>
      <c r="O147" s="1">
        <f t="shared" si="10"/>
        <v>0.71390222721429275</v>
      </c>
      <c r="R147" s="2"/>
      <c r="T147">
        <v>7.8159213759213699</v>
      </c>
      <c r="U147">
        <v>0.14334038054968201</v>
      </c>
      <c r="V147">
        <f t="shared" si="9"/>
        <v>0.27572713882628386</v>
      </c>
      <c r="X147">
        <v>263.5</v>
      </c>
      <c r="Y147">
        <f>'nm to eV'!$G$14/X147</f>
        <v>4.7052652911563184</v>
      </c>
      <c r="Z147">
        <v>12755.937438437</v>
      </c>
      <c r="AA147" s="2">
        <f t="shared" si="8"/>
        <v>0.55654215430737886</v>
      </c>
    </row>
    <row r="148" spans="12:27">
      <c r="L148">
        <v>5.9849509054127399</v>
      </c>
      <c r="M148">
        <v>0.54408181971922798</v>
      </c>
      <c r="O148" s="1">
        <f t="shared" si="10"/>
        <v>0.73146312087217435</v>
      </c>
      <c r="R148" s="2"/>
      <c r="T148">
        <v>7.8423390663390604</v>
      </c>
      <c r="U148">
        <v>0.13055391120507401</v>
      </c>
      <c r="V148">
        <f t="shared" si="9"/>
        <v>0.25113130201771067</v>
      </c>
      <c r="X148">
        <v>264.2</v>
      </c>
      <c r="Y148">
        <f>'nm to eV'!$G$14/X148</f>
        <v>4.692798653367487</v>
      </c>
      <c r="Z148">
        <v>13128.060113572499</v>
      </c>
      <c r="AA148" s="2">
        <f t="shared" si="8"/>
        <v>0.57277788423989495</v>
      </c>
    </row>
    <row r="149" spans="12:27">
      <c r="L149">
        <v>5.9987992879330596</v>
      </c>
      <c r="M149">
        <v>0.55699219501814001</v>
      </c>
      <c r="O149" s="1">
        <f t="shared" si="10"/>
        <v>0.74881981809217424</v>
      </c>
      <c r="R149" s="2"/>
      <c r="T149">
        <v>7.86875675675675</v>
      </c>
      <c r="U149">
        <v>0.11763424947145799</v>
      </c>
      <c r="V149">
        <f t="shared" si="9"/>
        <v>0.22627925857571166</v>
      </c>
      <c r="X149">
        <v>264.89999999999998</v>
      </c>
      <c r="Y149">
        <f>'nm to eV'!$G$14/X149</f>
        <v>4.6803979019240849</v>
      </c>
      <c r="Z149">
        <v>13484.0240475962</v>
      </c>
      <c r="AA149" s="2">
        <f t="shared" si="8"/>
        <v>0.58830860753274572</v>
      </c>
    </row>
    <row r="150" spans="12:27">
      <c r="L150">
        <v>6.0126476704533696</v>
      </c>
      <c r="M150">
        <v>0.56975068354882996</v>
      </c>
      <c r="O150" s="1">
        <f t="shared" si="10"/>
        <v>0.7659723188742924</v>
      </c>
      <c r="R150" s="2"/>
      <c r="T150">
        <v>7.8951744471744396</v>
      </c>
      <c r="U150">
        <v>0.105114164904862</v>
      </c>
      <c r="V150">
        <f t="shared" si="9"/>
        <v>0.2021958350339825</v>
      </c>
      <c r="X150">
        <v>265.60000000000002</v>
      </c>
      <c r="Y150">
        <f>'nm to eV'!$G$14/X150</f>
        <v>4.6680625158873861</v>
      </c>
      <c r="Z150">
        <v>13822.2094587313</v>
      </c>
      <c r="AA150" s="2">
        <f t="shared" si="8"/>
        <v>0.60306365303032827</v>
      </c>
    </row>
    <row r="151" spans="12:27">
      <c r="L151">
        <v>6.0264960529736999</v>
      </c>
      <c r="M151">
        <v>0.58220539854307396</v>
      </c>
      <c r="O151" s="1">
        <f t="shared" si="10"/>
        <v>0.78271642678064446</v>
      </c>
      <c r="R151" s="2"/>
      <c r="T151">
        <v>7.92489434889435</v>
      </c>
      <c r="U151">
        <v>9.1874841437632096E-2</v>
      </c>
      <c r="V151">
        <f t="shared" si="9"/>
        <v>0.17672889567177166</v>
      </c>
      <c r="X151">
        <v>266.3</v>
      </c>
      <c r="Y151">
        <f>'nm to eV'!$G$14/X151</f>
        <v>4.6557919797960565</v>
      </c>
      <c r="Z151">
        <v>14141.1036073657</v>
      </c>
      <c r="AA151" s="2">
        <f t="shared" si="8"/>
        <v>0.61697701983175346</v>
      </c>
    </row>
    <row r="152" spans="12:27">
      <c r="L152">
        <v>6.0403444354940197</v>
      </c>
      <c r="M152">
        <v>0.59435634000087301</v>
      </c>
      <c r="O152" s="1">
        <f t="shared" si="10"/>
        <v>0.79905214181123196</v>
      </c>
      <c r="R152" s="2"/>
      <c r="T152">
        <v>7.9579164619164597</v>
      </c>
      <c r="U152">
        <v>7.8129386892177605E-2</v>
      </c>
      <c r="V152">
        <f t="shared" si="9"/>
        <v>0.1502883711025538</v>
      </c>
      <c r="X152">
        <v>267</v>
      </c>
      <c r="Y152">
        <f>'nm to eV'!$G$14/X152</f>
        <v>4.6435857835943439</v>
      </c>
      <c r="Z152">
        <v>14439.3105532093</v>
      </c>
      <c r="AA152" s="2">
        <f t="shared" si="8"/>
        <v>0.62998780299608026</v>
      </c>
    </row>
    <row r="153" spans="12:27">
      <c r="L153">
        <v>6.0541928180143296</v>
      </c>
      <c r="M153">
        <v>0.60589973438578304</v>
      </c>
      <c r="O153" s="1">
        <f t="shared" si="10"/>
        <v>0.81457107109029137</v>
      </c>
      <c r="R153" s="2"/>
      <c r="T153">
        <v>7.9909385749385704</v>
      </c>
      <c r="U153">
        <v>6.5875687103594094E-2</v>
      </c>
      <c r="V153">
        <f t="shared" si="9"/>
        <v>0.12671736082766957</v>
      </c>
      <c r="X153">
        <v>267.7</v>
      </c>
      <c r="Y153">
        <f>'nm to eV'!$G$14/X153</f>
        <v>4.6314434225614116</v>
      </c>
      <c r="Z153">
        <v>14715.5597333396</v>
      </c>
      <c r="AA153" s="2">
        <f t="shared" si="8"/>
        <v>0.64204056780285113</v>
      </c>
    </row>
    <row r="154" spans="12:27">
      <c r="L154">
        <v>6.06804120053466</v>
      </c>
      <c r="M154">
        <v>0.61759501553891505</v>
      </c>
      <c r="O154" s="1">
        <f t="shared" si="10"/>
        <v>0.83029419680723238</v>
      </c>
      <c r="R154" s="2"/>
      <c r="T154">
        <v>8.0272628992628992</v>
      </c>
      <c r="U154">
        <v>5.4012684989429197E-2</v>
      </c>
      <c r="V154">
        <f t="shared" si="9"/>
        <v>0.10389789001082515</v>
      </c>
      <c r="X154">
        <v>268.39999999999998</v>
      </c>
      <c r="Y154">
        <f>'nm to eV'!$G$14/X154</f>
        <v>4.6193643972417657</v>
      </c>
      <c r="Z154">
        <v>14968.7132888833</v>
      </c>
      <c r="AA154" s="2">
        <f t="shared" si="8"/>
        <v>0.65308566941555757</v>
      </c>
    </row>
    <row r="155" spans="12:27">
      <c r="L155">
        <v>6.0818895830549797</v>
      </c>
      <c r="M155">
        <v>0.62913840992382397</v>
      </c>
      <c r="O155" s="1">
        <f t="shared" si="10"/>
        <v>0.84581312608629022</v>
      </c>
      <c r="R155" s="2"/>
      <c r="T155">
        <v>8.0701916461916401</v>
      </c>
      <c r="U155">
        <v>4.1733615221987298E-2</v>
      </c>
      <c r="V155">
        <f t="shared" si="9"/>
        <v>8.0278078472431763E-2</v>
      </c>
      <c r="X155">
        <v>269.10000000000002</v>
      </c>
      <c r="Y155">
        <f>'nm to eV'!$G$14/X155</f>
        <v>4.607348213376774</v>
      </c>
      <c r="Z155">
        <v>15197.7720866205</v>
      </c>
      <c r="AA155" s="2">
        <f t="shared" si="8"/>
        <v>0.66307951560451628</v>
      </c>
    </row>
    <row r="156" spans="12:27">
      <c r="L156">
        <v>6.0957379655752897</v>
      </c>
      <c r="M156">
        <v>0.639314823394731</v>
      </c>
      <c r="O156" s="1">
        <f t="shared" si="10"/>
        <v>0.8594942874244077</v>
      </c>
      <c r="R156" s="2"/>
      <c r="T156">
        <v>8.1230270270270193</v>
      </c>
      <c r="U156">
        <v>2.9860465116279E-2</v>
      </c>
      <c r="V156">
        <f t="shared" si="9"/>
        <v>5.7439087150183588E-2</v>
      </c>
      <c r="X156">
        <v>269.8</v>
      </c>
      <c r="Y156">
        <f>'nm to eV'!$G$14/X156</f>
        <v>4.5953943818372496</v>
      </c>
      <c r="Z156">
        <v>15401.8804005126</v>
      </c>
      <c r="AA156" s="2">
        <f t="shared" si="8"/>
        <v>0.67198477100215293</v>
      </c>
    </row>
    <row r="157" spans="12:27">
      <c r="L157">
        <v>6.1118944118489997</v>
      </c>
      <c r="M157">
        <v>0.65195939684925397</v>
      </c>
      <c r="O157" s="1">
        <f t="shared" si="10"/>
        <v>0.87649364087811388</v>
      </c>
      <c r="R157" s="2"/>
      <c r="T157">
        <v>8.1890712530712495</v>
      </c>
      <c r="U157">
        <v>1.89629060157601E-2</v>
      </c>
      <c r="V157">
        <f t="shared" si="9"/>
        <v>3.6476726233784632E-2</v>
      </c>
      <c r="X157">
        <v>270.5</v>
      </c>
      <c r="Y157">
        <f>'nm to eV'!$G$14/X157</f>
        <v>4.583502418557079</v>
      </c>
      <c r="Z157">
        <v>15580.329236707799</v>
      </c>
      <c r="AA157" s="2">
        <f t="shared" si="8"/>
        <v>0.67977050217314949</v>
      </c>
    </row>
    <row r="158" spans="12:27">
      <c r="L158">
        <v>6.1280508581227098</v>
      </c>
      <c r="M158">
        <v>0.66316104600566295</v>
      </c>
      <c r="O158" s="1">
        <f t="shared" si="10"/>
        <v>0.89155312817193733</v>
      </c>
      <c r="R158" s="2"/>
      <c r="T158">
        <v>8.2617199017198999</v>
      </c>
      <c r="U158">
        <v>1.0922929079377299E-2</v>
      </c>
      <c r="V158">
        <f t="shared" si="9"/>
        <v>2.101116217990813E-2</v>
      </c>
      <c r="X158">
        <v>271.2</v>
      </c>
      <c r="Y158">
        <f>'nm to eV'!$G$14/X158</f>
        <v>4.5716718444678834</v>
      </c>
      <c r="Z158">
        <v>15732.558303649301</v>
      </c>
      <c r="AA158" s="2">
        <f t="shared" si="8"/>
        <v>0.68641226357035856</v>
      </c>
    </row>
    <row r="159" spans="12:27">
      <c r="L159">
        <v>6.1442073043964198</v>
      </c>
      <c r="M159">
        <v>0.67360326132095905</v>
      </c>
      <c r="O159" s="1">
        <f t="shared" si="10"/>
        <v>0.90559163327634851</v>
      </c>
      <c r="R159" s="2"/>
      <c r="T159">
        <v>8.3343685503685503</v>
      </c>
      <c r="U159">
        <v>6.07956947914656E-3</v>
      </c>
      <c r="V159">
        <f t="shared" si="9"/>
        <v>1.1694557328175034E-2</v>
      </c>
      <c r="X159">
        <v>271.89999999999998</v>
      </c>
      <c r="Y159">
        <f>'nm to eV'!$G$14/X159</f>
        <v>4.559902185434682</v>
      </c>
      <c r="Z159">
        <v>15858.156646203301</v>
      </c>
      <c r="AA159" s="2">
        <f t="shared" si="8"/>
        <v>0.69189212520183774</v>
      </c>
    </row>
    <row r="160" spans="12:27">
      <c r="L160">
        <v>6.1626718144235104</v>
      </c>
      <c r="M160">
        <v>0.68510868401381297</v>
      </c>
      <c r="O160" s="1">
        <f t="shared" si="10"/>
        <v>0.92105951344593662</v>
      </c>
      <c r="R160" s="2"/>
      <c r="T160">
        <v>8.4070171990172007</v>
      </c>
      <c r="U160">
        <v>3.3188545070151898E-3</v>
      </c>
      <c r="V160">
        <f t="shared" si="9"/>
        <v>6.3840925626874592E-3</v>
      </c>
      <c r="X160">
        <v>272.60000000000002</v>
      </c>
      <c r="Y160">
        <f>'nm to eV'!$G$14/X160</f>
        <v>4.5481929721925525</v>
      </c>
      <c r="Z160">
        <v>15956.8619789855</v>
      </c>
      <c r="AA160" s="2">
        <f t="shared" si="8"/>
        <v>0.6961986435438533</v>
      </c>
    </row>
    <row r="161" spans="12:27">
      <c r="L161">
        <v>6.1811363244506001</v>
      </c>
      <c r="M161">
        <v>0.69627236147816596</v>
      </c>
      <c r="O161" s="1">
        <f t="shared" si="10"/>
        <v>0.93606795163028911</v>
      </c>
      <c r="R161" s="2"/>
      <c r="T161">
        <v>8.4796658476658493</v>
      </c>
      <c r="U161">
        <v>1.8658466269459899E-3</v>
      </c>
      <c r="V161">
        <f t="shared" si="9"/>
        <v>3.5891111071675729E-3</v>
      </c>
      <c r="X161">
        <v>273.3</v>
      </c>
      <c r="Y161">
        <f>'nm to eV'!$G$14/X161</f>
        <v>4.5365437402842659</v>
      </c>
      <c r="Z161">
        <v>16028.5587690637</v>
      </c>
      <c r="AA161" s="2">
        <f t="shared" si="8"/>
        <v>0.69932677788910413</v>
      </c>
    </row>
    <row r="162" spans="12:27">
      <c r="L162">
        <v>6.2019088982310802</v>
      </c>
      <c r="M162">
        <v>0.70684368054645197</v>
      </c>
      <c r="O162" s="1">
        <f t="shared" si="10"/>
        <v>0.95028002370690134</v>
      </c>
      <c r="R162" s="2"/>
      <c r="T162">
        <v>8.5523144963144908</v>
      </c>
      <c r="U162">
        <v>1.1393426869113999E-3</v>
      </c>
      <c r="V162">
        <f t="shared" si="9"/>
        <v>2.1916203794076486E-3</v>
      </c>
      <c r="X162">
        <v>274</v>
      </c>
      <c r="Y162">
        <f>'nm to eV'!$G$14/X162</f>
        <v>4.5249540299988684</v>
      </c>
      <c r="Z162">
        <v>16073.2751317737</v>
      </c>
      <c r="AA162" s="2">
        <f t="shared" si="8"/>
        <v>0.70127775491102207</v>
      </c>
    </row>
    <row r="163" spans="12:27">
      <c r="L163">
        <v>6.2249895357649496</v>
      </c>
      <c r="M163">
        <v>0.71750613167567101</v>
      </c>
      <c r="O163" s="1">
        <f t="shared" si="10"/>
        <v>0.96461461364624235</v>
      </c>
      <c r="R163" s="2"/>
      <c r="T163">
        <v>8.6249631449631394</v>
      </c>
      <c r="U163">
        <v>8.0030751489523701E-4</v>
      </c>
      <c r="V163">
        <f t="shared" si="9"/>
        <v>1.5394580397863104E-3</v>
      </c>
      <c r="X163">
        <v>274.7</v>
      </c>
      <c r="Y163">
        <f>'nm to eV'!$G$14/X163</f>
        <v>4.5134233863112119</v>
      </c>
      <c r="Z163">
        <v>16091.1786153588</v>
      </c>
      <c r="AA163" s="2">
        <f t="shared" si="8"/>
        <v>0.70205888474739409</v>
      </c>
    </row>
    <row r="164" spans="12:27">
      <c r="L164">
        <v>6.25268630080559</v>
      </c>
      <c r="M164">
        <v>0.72823367713412801</v>
      </c>
      <c r="O164" s="1">
        <f t="shared" si="10"/>
        <v>0.97903671634467537</v>
      </c>
      <c r="R164" s="2"/>
      <c r="T164">
        <v>8.6976117936117898</v>
      </c>
      <c r="U164">
        <v>1.09090909090914E-3</v>
      </c>
      <c r="V164">
        <f t="shared" si="9"/>
        <v>2.0984543308904089E-3</v>
      </c>
      <c r="X164">
        <v>275.39999999999998</v>
      </c>
      <c r="Y164">
        <f>'nm to eV'!$G$14/X164</f>
        <v>4.5019513588224038</v>
      </c>
      <c r="Z164">
        <v>16082.5709604163</v>
      </c>
      <c r="AA164" s="2">
        <f t="shared" si="8"/>
        <v>0.70168333235476488</v>
      </c>
    </row>
    <row r="165" spans="12:27">
      <c r="L165">
        <v>6.29423144836655</v>
      </c>
      <c r="M165">
        <v>0.73902158278878805</v>
      </c>
      <c r="O165" s="1">
        <f t="shared" si="10"/>
        <v>0.99353996723790383</v>
      </c>
      <c r="R165" s="2"/>
      <c r="T165">
        <v>8.7702604422604402</v>
      </c>
      <c r="U165">
        <v>8.0030751489523701E-4</v>
      </c>
      <c r="V165">
        <f t="shared" si="9"/>
        <v>1.5394580397863104E-3</v>
      </c>
      <c r="X165">
        <v>276.10000000000002</v>
      </c>
      <c r="Y165">
        <f>'nm to eV'!$G$14/X165</f>
        <v>4.4905375017011586</v>
      </c>
      <c r="Z165">
        <v>16047.8819286546</v>
      </c>
      <c r="AA165" s="2">
        <f t="shared" si="8"/>
        <v>0.70016984825681694</v>
      </c>
    </row>
    <row r="166" spans="12:27">
      <c r="L166">
        <v>6.3450088509410598</v>
      </c>
      <c r="M166">
        <v>0.74382672781982695</v>
      </c>
      <c r="O166" s="1">
        <f t="shared" si="10"/>
        <v>1</v>
      </c>
      <c r="R166" s="2"/>
      <c r="T166">
        <v>8.8429090909090906</v>
      </c>
      <c r="U166">
        <v>1.09090909090914E-3</v>
      </c>
      <c r="V166">
        <f t="shared" si="9"/>
        <v>2.0984543308904089E-3</v>
      </c>
      <c r="X166">
        <v>276.8</v>
      </c>
      <c r="Y166">
        <f>'nm to eV'!$G$14/X166</f>
        <v>4.4791813736260471</v>
      </c>
      <c r="Z166">
        <v>15987.662302185799</v>
      </c>
      <c r="AA166" s="2">
        <f t="shared" si="8"/>
        <v>0.69754246310317514</v>
      </c>
    </row>
    <row r="167" spans="12:27">
      <c r="L167">
        <v>6.3934781897621802</v>
      </c>
      <c r="M167">
        <v>0.73860320378177502</v>
      </c>
      <c r="O167" s="1">
        <f t="shared" si="10"/>
        <v>0.99297749886810038</v>
      </c>
      <c r="R167" s="2"/>
      <c r="T167">
        <v>8.9155577395577392</v>
      </c>
      <c r="U167">
        <v>1.09090909090914E-3</v>
      </c>
      <c r="V167">
        <f t="shared" si="9"/>
        <v>2.0984543308904089E-3</v>
      </c>
      <c r="X167">
        <v>277.5</v>
      </c>
      <c r="Y167">
        <f>'nm to eV'!$G$14/X167</f>
        <v>4.4678825377286122</v>
      </c>
      <c r="Z167">
        <v>15902.576159516901</v>
      </c>
      <c r="AA167" s="2">
        <f t="shared" si="8"/>
        <v>0.69383015067053788</v>
      </c>
    </row>
    <row r="168" spans="12:27">
      <c r="L168">
        <v>6.4304072098163596</v>
      </c>
      <c r="M168">
        <v>0.72771292250022201</v>
      </c>
      <c r="O168" s="1">
        <f t="shared" si="10"/>
        <v>0.97833661427193552</v>
      </c>
      <c r="R168" s="2"/>
      <c r="T168">
        <v>8.9882063882063896</v>
      </c>
      <c r="U168">
        <v>8.0030751489523701E-4</v>
      </c>
      <c r="V168">
        <f t="shared" si="9"/>
        <v>1.5394580397863104E-3</v>
      </c>
      <c r="X168">
        <v>278.2</v>
      </c>
      <c r="Y168">
        <f>'nm to eV'!$G$14/X168</f>
        <v>4.4566405615373474</v>
      </c>
      <c r="Z168">
        <v>15793.392537588999</v>
      </c>
      <c r="AA168" s="2">
        <f t="shared" si="8"/>
        <v>0.68906646407705119</v>
      </c>
    </row>
    <row r="169" spans="12:27">
      <c r="L169">
        <v>6.4557959111036203</v>
      </c>
      <c r="M169">
        <v>0.71741499961473698</v>
      </c>
      <c r="O169" s="1">
        <f t="shared" si="10"/>
        <v>0.96449209578351214</v>
      </c>
      <c r="R169" s="2"/>
      <c r="T169">
        <v>9.0410417690417599</v>
      </c>
      <c r="U169">
        <v>1.09090909090914E-3</v>
      </c>
      <c r="V169">
        <f t="shared" si="9"/>
        <v>2.0984543308904089E-3</v>
      </c>
      <c r="X169">
        <v>278.89999999999998</v>
      </c>
      <c r="Y169">
        <f>'nm to eV'!$G$14/X169</f>
        <v>4.4454550169225167</v>
      </c>
      <c r="Z169">
        <v>15660.976590710499</v>
      </c>
      <c r="AA169" s="2">
        <f t="shared" si="8"/>
        <v>0.68328915004614754</v>
      </c>
    </row>
    <row r="170" spans="12:27">
      <c r="L170">
        <v>6.4765684848841003</v>
      </c>
      <c r="M170">
        <v>0.70618297310468403</v>
      </c>
      <c r="O170" s="1">
        <f t="shared" si="10"/>
        <v>0.94939176920211299</v>
      </c>
      <c r="R170" s="2"/>
      <c r="X170">
        <v>279.60000000000002</v>
      </c>
      <c r="Y170">
        <f>'nm to eV'!$G$14/X170</f>
        <v>4.4343254800418093</v>
      </c>
      <c r="Z170">
        <v>15506.280357134099</v>
      </c>
      <c r="AA170" s="2">
        <f t="shared" si="8"/>
        <v>0.67653974605186162</v>
      </c>
    </row>
    <row r="171" spans="12:27">
      <c r="L171">
        <v>6.49503299491119</v>
      </c>
      <c r="M171">
        <v>0.69399405995482899</v>
      </c>
      <c r="O171" s="1">
        <f t="shared" si="10"/>
        <v>0.93300500506205442</v>
      </c>
      <c r="R171" s="2"/>
      <c r="X171">
        <v>280.3</v>
      </c>
      <c r="Y171">
        <f>'nm to eV'!$G$14/X171</f>
        <v>4.423251531286799</v>
      </c>
      <c r="Z171">
        <v>15330.3332424413</v>
      </c>
      <c r="AA171" s="2">
        <f t="shared" si="8"/>
        <v>0.66886316510844679</v>
      </c>
    </row>
    <row r="172" spans="12:27">
      <c r="L172">
        <v>6.5111894411849001</v>
      </c>
      <c r="M172">
        <v>0.68351387294747701</v>
      </c>
      <c r="O172" s="1">
        <f t="shared" si="10"/>
        <v>0.91891545084817228</v>
      </c>
      <c r="R172" s="2"/>
      <c r="X172">
        <v>281</v>
      </c>
      <c r="Y172">
        <f>'nm to eV'!$G$14/X172</f>
        <v>4.412232755230213</v>
      </c>
      <c r="Z172">
        <v>15134.232325953601</v>
      </c>
      <c r="AA172" s="2">
        <f t="shared" si="8"/>
        <v>0.66030727283863577</v>
      </c>
    </row>
    <row r="173" spans="12:27">
      <c r="L173">
        <v>6.5250378237052198</v>
      </c>
      <c r="M173">
        <v>0.673185572708347</v>
      </c>
      <c r="O173" s="1">
        <f t="shared" si="10"/>
        <v>0.90503009307217186</v>
      </c>
      <c r="R173" s="2"/>
      <c r="X173">
        <v>281.7</v>
      </c>
      <c r="Y173">
        <f>'nm to eV'!$G$14/X173</f>
        <v>4.401268740573979</v>
      </c>
      <c r="Z173">
        <v>14919.1325922293</v>
      </c>
      <c r="AA173" s="2">
        <f t="shared" si="8"/>
        <v>0.65092246127338449</v>
      </c>
    </row>
    <row r="174" spans="12:27">
      <c r="L174">
        <v>6.5388862062255404</v>
      </c>
      <c r="M174">
        <v>0.66133840478699302</v>
      </c>
      <c r="O174" s="1">
        <f t="shared" si="10"/>
        <v>0.88910277091734913</v>
      </c>
      <c r="R174" s="2"/>
      <c r="X174">
        <v>282.39999999999998</v>
      </c>
      <c r="Y174">
        <f>'nm to eV'!$G$14/X174</f>
        <v>4.3903590800980528</v>
      </c>
      <c r="Z174">
        <v>14686.2371844756</v>
      </c>
      <c r="AA174" s="2">
        <f t="shared" si="8"/>
        <v>0.64076122360778009</v>
      </c>
    </row>
    <row r="175" spans="12:27">
      <c r="L175">
        <v>6.5527345887458601</v>
      </c>
      <c r="M175">
        <v>0.64918746332919297</v>
      </c>
      <c r="O175" s="1">
        <f t="shared" si="10"/>
        <v>0.87276705588676029</v>
      </c>
      <c r="R175" s="2"/>
      <c r="X175">
        <v>283.10000000000002</v>
      </c>
      <c r="Y175">
        <f>'nm to eV'!$G$14/X175</f>
        <v>4.3795033706099957</v>
      </c>
      <c r="Z175">
        <v>14436.787770565699</v>
      </c>
      <c r="AA175" s="2">
        <f t="shared" si="8"/>
        <v>0.62987773386991097</v>
      </c>
    </row>
    <row r="176" spans="12:27">
      <c r="L176">
        <v>6.5665829712661798</v>
      </c>
      <c r="M176">
        <v>0.63688463510317095</v>
      </c>
      <c r="O176" s="1">
        <f t="shared" si="10"/>
        <v>0.85622714441828984</v>
      </c>
      <c r="R176" s="2"/>
      <c r="X176">
        <v>283.8</v>
      </c>
      <c r="Y176">
        <f>'nm to eV'!$G$14/X176</f>
        <v>4.3687012128953135</v>
      </c>
      <c r="Z176">
        <v>14172.055105462199</v>
      </c>
      <c r="AA176" s="2">
        <f t="shared" si="8"/>
        <v>0.61832743515895328</v>
      </c>
    </row>
    <row r="177" spans="12:27">
      <c r="L177">
        <v>6.5781232900331101</v>
      </c>
      <c r="M177">
        <v>0.62632850471170798</v>
      </c>
      <c r="O177" s="1">
        <f t="shared" si="10"/>
        <v>0.8420354919854669</v>
      </c>
      <c r="R177" s="2"/>
      <c r="X177">
        <v>284.5</v>
      </c>
      <c r="Y177">
        <f>'nm to eV'!$G$14/X177</f>
        <v>4.3579522116685059</v>
      </c>
      <c r="Z177">
        <v>13893.3298663598</v>
      </c>
      <c r="AA177" s="2">
        <f t="shared" si="8"/>
        <v>0.60616663978201268</v>
      </c>
    </row>
    <row r="178" spans="12:27">
      <c r="L178">
        <v>6.5873555450466599</v>
      </c>
      <c r="M178">
        <v>0.616531808161357</v>
      </c>
      <c r="O178" s="1">
        <f t="shared" si="10"/>
        <v>0.82886482174205511</v>
      </c>
      <c r="R178" s="2"/>
      <c r="X178">
        <v>285.2</v>
      </c>
      <c r="Y178">
        <f>'nm to eV'!$G$14/X178</f>
        <v>4.3472559755248597</v>
      </c>
      <c r="Z178">
        <v>13601.913828941</v>
      </c>
      <c r="AA178" s="2">
        <f t="shared" si="8"/>
        <v>0.59345214427374282</v>
      </c>
    </row>
    <row r="179" spans="12:27">
      <c r="L179">
        <v>6.5965878000601998</v>
      </c>
      <c r="M179">
        <v>0.60673511161100702</v>
      </c>
      <c r="O179" s="1">
        <f t="shared" si="10"/>
        <v>0.81569415149864466</v>
      </c>
      <c r="R179" s="2"/>
      <c r="X179">
        <v>285.89999999999998</v>
      </c>
      <c r="Y179">
        <f>'nm to eV'!$G$14/X179</f>
        <v>4.336612116892935</v>
      </c>
      <c r="Z179">
        <v>13299.1114449204</v>
      </c>
      <c r="AA179" s="2">
        <f t="shared" si="8"/>
        <v>0.58024086192420465</v>
      </c>
    </row>
    <row r="180" spans="12:27">
      <c r="L180">
        <v>6.6058200550737496</v>
      </c>
      <c r="M180">
        <v>0.59568534922282002</v>
      </c>
      <c r="O180" s="1">
        <f t="shared" si="10"/>
        <v>0.80083886064270282</v>
      </c>
      <c r="R180" s="2"/>
      <c r="X180">
        <v>286.60000000000002</v>
      </c>
      <c r="Y180">
        <f>'nm to eV'!$G$14/X180</f>
        <v>4.3260202519877522</v>
      </c>
      <c r="Z180">
        <v>12986.221872693</v>
      </c>
      <c r="AA180" s="2">
        <f t="shared" si="8"/>
        <v>0.56658947507567459</v>
      </c>
    </row>
    <row r="181" spans="12:27">
      <c r="L181">
        <v>6.6196684375940702</v>
      </c>
      <c r="M181">
        <v>0.58212945515896297</v>
      </c>
      <c r="O181" s="1">
        <f t="shared" si="10"/>
        <v>0.78261432856170365</v>
      </c>
      <c r="R181" s="2"/>
      <c r="X181">
        <v>287.3</v>
      </c>
      <c r="Y181">
        <f>'nm to eV'!$G$14/X181</f>
        <v>4.315480000764671</v>
      </c>
      <c r="Z181">
        <v>12664.531504516101</v>
      </c>
      <c r="AA181" s="2">
        <f t="shared" si="8"/>
        <v>0.55255410908323654</v>
      </c>
    </row>
    <row r="182" spans="12:27">
      <c r="L182">
        <v>6.6289006926076199</v>
      </c>
      <c r="M182">
        <v>0.57233275860861199</v>
      </c>
      <c r="O182" s="1">
        <f t="shared" si="10"/>
        <v>0.76944365831829187</v>
      </c>
      <c r="R182" s="2"/>
      <c r="X182">
        <v>288</v>
      </c>
      <c r="Y182">
        <f>'nm to eV'!$G$14/X182</f>
        <v>4.3049909868739231</v>
      </c>
      <c r="Z182">
        <v>12335.307025370999</v>
      </c>
      <c r="AA182" s="2">
        <f t="shared" si="8"/>
        <v>0.53819002947258976</v>
      </c>
    </row>
    <row r="183" spans="12:27">
      <c r="L183">
        <v>6.6373635930367003</v>
      </c>
      <c r="M183">
        <v>0.56139691129659297</v>
      </c>
      <c r="O183" s="1">
        <f t="shared" si="10"/>
        <v>0.75474151479076323</v>
      </c>
      <c r="R183" s="2"/>
      <c r="X183">
        <v>288.7</v>
      </c>
      <c r="Y183">
        <f>'nm to eV'!$G$14/X183</f>
        <v>4.2945528376158295</v>
      </c>
      <c r="Z183">
        <v>11999.789030574901</v>
      </c>
      <c r="AA183" s="2">
        <f t="shared" si="8"/>
        <v>0.52355136347615372</v>
      </c>
    </row>
    <row r="184" spans="12:27">
      <c r="L184">
        <v>6.6450571388813202</v>
      </c>
      <c r="M184">
        <v>0.55137238459390803</v>
      </c>
      <c r="O184" s="1">
        <f t="shared" si="10"/>
        <v>0.74126454989052759</v>
      </c>
      <c r="R184" s="2"/>
      <c r="X184">
        <v>289.39999999999998</v>
      </c>
      <c r="Y184">
        <f>'nm to eV'!$G$14/X184</f>
        <v>4.2841651838966479</v>
      </c>
      <c r="Z184">
        <v>11659.186221439701</v>
      </c>
      <c r="AA184" s="2">
        <f t="shared" si="8"/>
        <v>0.50869084678938681</v>
      </c>
    </row>
    <row r="185" spans="12:27">
      <c r="L185">
        <v>6.65428939389487</v>
      </c>
      <c r="M185">
        <v>0.54043653728188801</v>
      </c>
      <c r="O185" s="1">
        <f t="shared" si="10"/>
        <v>0.72656240636299774</v>
      </c>
      <c r="R185" s="2"/>
      <c r="X185">
        <v>290.10000000000002</v>
      </c>
      <c r="Y185">
        <f>'nm to eV'!$G$14/X185</f>
        <v>4.2738276601850735</v>
      </c>
      <c r="Z185">
        <v>11314.670190876701</v>
      </c>
      <c r="AA185" s="2">
        <f t="shared" si="8"/>
        <v>0.49365959606647225</v>
      </c>
    </row>
    <row r="186" spans="12:27">
      <c r="L186">
        <v>6.6635216489084197</v>
      </c>
      <c r="M186">
        <v>0.52927285981753502</v>
      </c>
      <c r="O186" s="1">
        <f t="shared" si="10"/>
        <v>0.71155396817864536</v>
      </c>
      <c r="R186" s="2"/>
      <c r="X186">
        <v>290.8</v>
      </c>
      <c r="Y186">
        <f>'nm to eV'!$G$14/X186</f>
        <v>4.2635399044693596</v>
      </c>
      <c r="Z186">
        <v>10967.3708039089</v>
      </c>
      <c r="AA186" s="2">
        <f t="shared" si="8"/>
        <v>0.47850690737185164</v>
      </c>
    </row>
    <row r="187" spans="12:27">
      <c r="L187">
        <v>6.67506196767535</v>
      </c>
      <c r="M187">
        <v>0.517653522048515</v>
      </c>
      <c r="O187" s="1">
        <f t="shared" si="10"/>
        <v>0.69593294068064648</v>
      </c>
      <c r="R187" s="2"/>
      <c r="X187">
        <v>291.5</v>
      </c>
      <c r="Y187">
        <f>'nm to eV'!$G$14/X187</f>
        <v>4.2533015582150595</v>
      </c>
      <c r="Z187">
        <v>10618.3721716088</v>
      </c>
      <c r="AA187" s="2">
        <f t="shared" si="8"/>
        <v>0.46328008052294029</v>
      </c>
    </row>
    <row r="188" spans="12:27">
      <c r="L188">
        <v>6.6835248681044304</v>
      </c>
      <c r="M188">
        <v>0.50580635412716002</v>
      </c>
      <c r="O188" s="1">
        <f t="shared" si="10"/>
        <v>0.68000561852582242</v>
      </c>
      <c r="R188" s="2"/>
      <c r="X188">
        <v>292.2</v>
      </c>
      <c r="Y188">
        <f>'nm to eV'!$G$14/X188</f>
        <v>4.243112266323374</v>
      </c>
      <c r="Z188">
        <v>10268.709211090099</v>
      </c>
      <c r="AA188" s="2">
        <f t="shared" si="8"/>
        <v>0.44802426900240189</v>
      </c>
    </row>
    <row r="189" spans="12:27">
      <c r="L189">
        <v>6.69121841394906</v>
      </c>
      <c r="M189">
        <v>0.49578182742447602</v>
      </c>
      <c r="O189" s="1">
        <f t="shared" si="10"/>
        <v>0.66652865362558811</v>
      </c>
      <c r="R189" s="2"/>
      <c r="X189">
        <v>292.89999999999998</v>
      </c>
      <c r="Y189">
        <f>'nm to eV'!$G$14/X189</f>
        <v>4.2329716770900987</v>
      </c>
      <c r="Z189">
        <v>9919.3647788615999</v>
      </c>
      <c r="AA189" s="2">
        <f t="shared" si="8"/>
        <v>0.43278235488624422</v>
      </c>
    </row>
    <row r="190" spans="12:27">
      <c r="L190">
        <v>6.7004506689626</v>
      </c>
      <c r="M190">
        <v>0.48404857457928802</v>
      </c>
      <c r="O190" s="1">
        <f t="shared" si="10"/>
        <v>0.65075447879917603</v>
      </c>
      <c r="R190" s="2"/>
      <c r="X190">
        <v>293.60000000000002</v>
      </c>
      <c r="Y190">
        <f>'nm to eV'!$G$14/X190</f>
        <v>4.2228794421651559</v>
      </c>
      <c r="Z190">
        <v>9571.2673601299994</v>
      </c>
      <c r="AA190" s="2">
        <f t="shared" si="8"/>
        <v>0.41759484802799007</v>
      </c>
    </row>
    <row r="191" spans="12:27">
      <c r="L191">
        <v>6.7096829239761497</v>
      </c>
      <c r="M191">
        <v>0.47265706696260101</v>
      </c>
      <c r="O191" s="1">
        <f t="shared" si="10"/>
        <v>0.63543974595799968</v>
      </c>
      <c r="R191" s="2"/>
      <c r="X191">
        <v>294.3</v>
      </c>
      <c r="Y191">
        <f>'nm to eV'!$G$14/X191</f>
        <v>4.2128352165127074</v>
      </c>
      <c r="Z191">
        <v>9225.2892925162996</v>
      </c>
      <c r="AA191" s="2">
        <f t="shared" si="8"/>
        <v>0.40249980855934042</v>
      </c>
    </row>
    <row r="192" spans="12:27">
      <c r="L192">
        <v>6.7189151789897004</v>
      </c>
      <c r="M192">
        <v>0.46115164426974697</v>
      </c>
      <c r="O192" s="1">
        <f t="shared" si="10"/>
        <v>0.61997186578841146</v>
      </c>
      <c r="R192" s="2"/>
      <c r="X192">
        <v>295</v>
      </c>
      <c r="Y192">
        <f>'nm to eV'!$G$14/X192</f>
        <v>4.2028386583718298</v>
      </c>
      <c r="Z192">
        <v>8882.2454991247996</v>
      </c>
      <c r="AA192" s="2">
        <f t="shared" si="8"/>
        <v>0.38753279161391441</v>
      </c>
    </row>
    <row r="193" spans="12:27">
      <c r="L193">
        <v>6.7281474340032403</v>
      </c>
      <c r="M193">
        <v>0.44941839142456003</v>
      </c>
      <c r="O193" s="1">
        <f t="shared" si="10"/>
        <v>0.60419769096200071</v>
      </c>
      <c r="R193" s="2"/>
      <c r="X193">
        <v>295.7</v>
      </c>
      <c r="Y193">
        <f>'nm to eV'!$G$14/X193</f>
        <v>4.1928894292177548</v>
      </c>
      <c r="Z193">
        <v>8542.8927029756996</v>
      </c>
      <c r="AA193" s="2">
        <f t="shared" si="8"/>
        <v>0.37272681305290678</v>
      </c>
    </row>
    <row r="194" spans="12:27">
      <c r="L194">
        <v>6.7373796890167901</v>
      </c>
      <c r="M194">
        <v>0.43802688380787302</v>
      </c>
      <c r="O194" s="1">
        <f t="shared" si="10"/>
        <v>0.58888295812082447</v>
      </c>
      <c r="R194" s="2"/>
      <c r="X194">
        <v>296.39999999999998</v>
      </c>
      <c r="Y194">
        <f>'nm to eV'!$G$14/X194</f>
        <v>4.1829871937236502</v>
      </c>
      <c r="Z194">
        <v>8207.9290924454999</v>
      </c>
      <c r="AA194" s="2">
        <f t="shared" si="8"/>
        <v>0.35811233486823657</v>
      </c>
    </row>
    <row r="195" spans="12:27">
      <c r="L195">
        <v>6.7466119440303398</v>
      </c>
      <c r="M195">
        <v>0.42652146111501898</v>
      </c>
      <c r="O195" s="1">
        <f t="shared" si="10"/>
        <v>0.57341507795123614</v>
      </c>
      <c r="R195" s="2"/>
      <c r="X195">
        <v>297.10000000000002</v>
      </c>
      <c r="Y195">
        <f>'nm to eV'!$G$14/X195</f>
        <v>4.1731316197229544</v>
      </c>
      <c r="Z195">
        <v>7877.9944055486003</v>
      </c>
      <c r="AA195" s="2">
        <f t="shared" si="8"/>
        <v>0.34371726885975745</v>
      </c>
    </row>
    <row r="196" spans="12:27">
      <c r="L196">
        <v>6.7558441990438798</v>
      </c>
      <c r="M196">
        <v>0.41478820826983098</v>
      </c>
      <c r="O196" s="1">
        <f t="shared" si="10"/>
        <v>0.55764090312482406</v>
      </c>
      <c r="R196" s="2"/>
      <c r="X196">
        <v>297.8</v>
      </c>
      <c r="Y196">
        <f>'nm to eV'!$G$14/X196</f>
        <v>4.1633223781722295</v>
      </c>
      <c r="Z196">
        <v>7553.6703995938997</v>
      </c>
      <c r="AA196" s="2">
        <f t="shared" si="8"/>
        <v>0.32956699712639709</v>
      </c>
    </row>
    <row r="197" spans="12:27">
      <c r="L197">
        <v>6.7650764540574304</v>
      </c>
      <c r="M197">
        <v>0.40339670065314398</v>
      </c>
      <c r="O197" s="1">
        <f t="shared" si="10"/>
        <v>0.54232617028364771</v>
      </c>
      <c r="R197" s="2"/>
      <c r="X197">
        <v>298.5</v>
      </c>
      <c r="Y197">
        <f>'nm to eV'!$G$14/X197</f>
        <v>4.1535591431145393</v>
      </c>
      <c r="Z197">
        <v>7235.4816719409</v>
      </c>
      <c r="AA197" s="2">
        <f t="shared" ref="AA197:AA260" si="11">Z197/LARGE($Z$5:$Z$342,1)</f>
        <v>0.31568440787578511</v>
      </c>
    </row>
    <row r="198" spans="12:27">
      <c r="L198">
        <v>6.7743087090709802</v>
      </c>
      <c r="M198">
        <v>0.39189127796029</v>
      </c>
      <c r="O198" s="1">
        <f t="shared" si="10"/>
        <v>0.5268582901140596</v>
      </c>
      <c r="R198" s="2"/>
      <c r="X198">
        <v>299.2</v>
      </c>
      <c r="Y198">
        <f>'nm to eV'!$G$14/X198</f>
        <v>4.1438415916433486</v>
      </c>
      <c r="Z198">
        <v>6923.8967972108003</v>
      </c>
      <c r="AA198" s="2">
        <f t="shared" si="11"/>
        <v>0.30208994504082687</v>
      </c>
    </row>
    <row r="199" spans="12:27">
      <c r="L199">
        <v>6.7835409640845201</v>
      </c>
      <c r="M199">
        <v>0.38015802511510299</v>
      </c>
      <c r="O199" s="1">
        <f t="shared" si="10"/>
        <v>0.51108411528764874</v>
      </c>
      <c r="R199" s="2"/>
      <c r="X199">
        <v>299.89999999999998</v>
      </c>
      <c r="Y199">
        <f>'nm to eV'!$G$14/X199</f>
        <v>4.1341694038669221</v>
      </c>
      <c r="Z199">
        <v>6619.3297463544995</v>
      </c>
      <c r="AA199" s="2">
        <f t="shared" si="11"/>
        <v>0.2888016701937075</v>
      </c>
    </row>
    <row r="200" spans="12:27">
      <c r="L200">
        <v>6.7927732190980699</v>
      </c>
      <c r="M200">
        <v>0.36899434765075001</v>
      </c>
      <c r="O200" s="1">
        <f t="shared" ref="O200:O239" si="12">M200/$P$3</f>
        <v>0.49607567710329642</v>
      </c>
      <c r="R200" s="2"/>
      <c r="X200">
        <v>300.60000000000002</v>
      </c>
      <c r="Y200">
        <f>'nm to eV'!$G$14/X200</f>
        <v>4.12454226287322</v>
      </c>
      <c r="Z200">
        <v>6322.1415533851005</v>
      </c>
      <c r="AA200" s="2">
        <f t="shared" si="11"/>
        <v>0.27583533526551013</v>
      </c>
    </row>
    <row r="201" spans="12:27">
      <c r="L201">
        <v>6.8020054741116196</v>
      </c>
      <c r="M201">
        <v>0.35737500988172899</v>
      </c>
      <c r="O201" s="1">
        <f t="shared" si="12"/>
        <v>0.48045464960529621</v>
      </c>
      <c r="R201" s="2"/>
      <c r="X201">
        <v>301.3</v>
      </c>
      <c r="Y201">
        <f>'nm to eV'!$G$14/X201</f>
        <v>4.1149598546952868</v>
      </c>
      <c r="Z201">
        <v>6032.6421963196999</v>
      </c>
      <c r="AA201" s="2">
        <f t="shared" si="11"/>
        <v>0.26320446461179503</v>
      </c>
    </row>
    <row r="202" spans="12:27">
      <c r="L202">
        <v>6.8135457928785499</v>
      </c>
      <c r="M202">
        <v>0.34632524749354299</v>
      </c>
      <c r="O202" s="1">
        <f t="shared" si="12"/>
        <v>0.46559935874935571</v>
      </c>
      <c r="R202" s="2"/>
      <c r="X202">
        <v>302</v>
      </c>
      <c r="Y202">
        <f>'nm to eV'!$G$14/X202</f>
        <v>4.1054218682771193</v>
      </c>
      <c r="Z202">
        <v>5751.0926598939004</v>
      </c>
      <c r="AA202" s="2">
        <f t="shared" si="11"/>
        <v>0.25092044500893174</v>
      </c>
    </row>
    <row r="203" spans="12:27">
      <c r="L203">
        <v>6.8227780478920996</v>
      </c>
      <c r="M203">
        <v>0.33538940018152302</v>
      </c>
      <c r="O203" s="1">
        <f t="shared" si="12"/>
        <v>0.45089721522182591</v>
      </c>
      <c r="R203" s="2"/>
      <c r="X203">
        <v>302.7</v>
      </c>
      <c r="Y203">
        <f>'nm to eV'!$G$14/X203</f>
        <v>4.0959279954400065</v>
      </c>
      <c r="Z203">
        <v>5477.7071488725996</v>
      </c>
      <c r="AA203" s="2">
        <f t="shared" si="11"/>
        <v>0.2389926222209531</v>
      </c>
    </row>
    <row r="204" spans="12:27">
      <c r="L204">
        <v>6.8320103029056396</v>
      </c>
      <c r="M204">
        <v>0.324453552869504</v>
      </c>
      <c r="O204" s="1">
        <f t="shared" si="12"/>
        <v>0.43619507169429733</v>
      </c>
      <c r="R204" s="2"/>
      <c r="X204">
        <v>303.39999999999998</v>
      </c>
      <c r="Y204">
        <f>'nm to eV'!$G$14/X204</f>
        <v>4.0864779308493411</v>
      </c>
      <c r="Z204">
        <v>5212.6554222481</v>
      </c>
      <c r="AA204" s="2">
        <f t="shared" si="11"/>
        <v>0.22742840284072979</v>
      </c>
    </row>
    <row r="205" spans="12:27">
      <c r="L205">
        <v>6.8412425579191902</v>
      </c>
      <c r="M205">
        <v>0.31351770555748398</v>
      </c>
      <c r="O205" s="1">
        <f t="shared" si="12"/>
        <v>0.42149292816676742</v>
      </c>
      <c r="R205" s="2"/>
      <c r="X205">
        <v>304.10000000000002</v>
      </c>
      <c r="Y205">
        <f>'nm to eV'!$G$14/X205</f>
        <v>4.0770713719818801</v>
      </c>
      <c r="Z205">
        <v>4956.0652202454003</v>
      </c>
      <c r="AA205" s="2">
        <f t="shared" si="11"/>
        <v>0.21623336018032568</v>
      </c>
    </row>
    <row r="206" spans="12:27">
      <c r="L206">
        <v>6.8497054583482697</v>
      </c>
      <c r="M206">
        <v>0.30197431117257501</v>
      </c>
      <c r="O206" s="1">
        <f t="shared" si="12"/>
        <v>0.40597399888770946</v>
      </c>
      <c r="R206" s="2"/>
      <c r="X206">
        <v>304.8</v>
      </c>
      <c r="Y206">
        <f>'nm to eV'!$G$14/X206</f>
        <v>4.0677080190934705</v>
      </c>
      <c r="Z206">
        <v>4708.0247578137996</v>
      </c>
      <c r="AA206" s="2">
        <f t="shared" si="11"/>
        <v>0.20541134306215483</v>
      </c>
    </row>
    <row r="207" spans="12:27">
      <c r="L207">
        <v>6.8597070679462799</v>
      </c>
      <c r="M207">
        <v>0.293012991847448</v>
      </c>
      <c r="O207" s="1">
        <f t="shared" si="12"/>
        <v>0.39392640905265092</v>
      </c>
      <c r="R207" s="2"/>
      <c r="X207">
        <v>305.5</v>
      </c>
      <c r="Y207">
        <f>'nm to eV'!$G$14/X207</f>
        <v>4.0583875751872007</v>
      </c>
      <c r="Z207">
        <v>4468.5852601393999</v>
      </c>
      <c r="AA207" s="2">
        <f t="shared" si="11"/>
        <v>0.19496458644351192</v>
      </c>
    </row>
    <row r="208" spans="12:27">
      <c r="L208">
        <v>6.8689393229598297</v>
      </c>
      <c r="M208">
        <v>0.28321629529709702</v>
      </c>
      <c r="O208" s="1">
        <f t="shared" si="12"/>
        <v>0.38075573880923913</v>
      </c>
      <c r="R208" s="2"/>
      <c r="X208">
        <v>306.2</v>
      </c>
      <c r="Y208">
        <f>'nm to eV'!$G$14/X208</f>
        <v>4.0491097459820047</v>
      </c>
      <c r="Z208">
        <v>4237.763517632</v>
      </c>
      <c r="AA208" s="2">
        <f t="shared" si="11"/>
        <v>0.18489382289077125</v>
      </c>
    </row>
    <row r="209" spans="12:27">
      <c r="L209">
        <v>6.8781715779733803</v>
      </c>
      <c r="M209">
        <v>0.27341959874674598</v>
      </c>
      <c r="O209" s="1">
        <f t="shared" si="12"/>
        <v>0.36758506856582723</v>
      </c>
      <c r="R209" s="2"/>
      <c r="X209">
        <v>306.89999999999998</v>
      </c>
      <c r="Y209">
        <f>'nm to eV'!$G$14/X209</f>
        <v>4.039874239881688</v>
      </c>
      <c r="Z209">
        <v>4015.5444397913002</v>
      </c>
      <c r="AA209" s="2">
        <f t="shared" si="11"/>
        <v>0.17519839400469039</v>
      </c>
    </row>
    <row r="210" spans="12:27">
      <c r="L210">
        <v>6.8874038329869203</v>
      </c>
      <c r="M210">
        <v>0.263622902196395</v>
      </c>
      <c r="O210" s="1">
        <f t="shared" si="12"/>
        <v>0.35441439832241539</v>
      </c>
      <c r="R210" s="2"/>
      <c r="X210">
        <v>307.60000000000002</v>
      </c>
      <c r="Y210">
        <f>'nm to eV'!$G$14/X210</f>
        <v>4.030680767944375</v>
      </c>
      <c r="Z210">
        <v>3801.8835893222999</v>
      </c>
      <c r="AA210" s="2">
        <f t="shared" si="11"/>
        <v>0.16587636098398484</v>
      </c>
    </row>
    <row r="211" spans="12:27">
      <c r="L211">
        <v>6.89663608800047</v>
      </c>
      <c r="M211">
        <v>0.25382620564604402</v>
      </c>
      <c r="O211" s="1">
        <f t="shared" si="12"/>
        <v>0.34124372807900355</v>
      </c>
      <c r="R211" s="2"/>
      <c r="X211">
        <v>308.3</v>
      </c>
      <c r="Y211">
        <f>'nm to eV'!$G$14/X211</f>
        <v>4.0215290438523832</v>
      </c>
      <c r="Z211">
        <v>3596.7096798193002</v>
      </c>
      <c r="AA211" s="2">
        <f t="shared" si="11"/>
        <v>0.15692461359939916</v>
      </c>
    </row>
    <row r="212" spans="12:27">
      <c r="L212">
        <v>6.9081764067674003</v>
      </c>
      <c r="M212">
        <v>0.24228281126113499</v>
      </c>
      <c r="O212" s="1">
        <f t="shared" si="12"/>
        <v>0.32572479879994554</v>
      </c>
      <c r="R212" s="2"/>
      <c r="X212">
        <v>309</v>
      </c>
      <c r="Y212">
        <f>'nm to eV'!$G$14/X212</f>
        <v>4.0124187838824916</v>
      </c>
      <c r="Z212">
        <v>3399.9270222504001</v>
      </c>
      <c r="AA212" s="2">
        <f t="shared" si="11"/>
        <v>0.14833897693394166</v>
      </c>
    </row>
    <row r="213" spans="12:27">
      <c r="L213">
        <v>6.92202478928772</v>
      </c>
      <c r="M213">
        <v>0.22967620949866799</v>
      </c>
      <c r="O213" s="1">
        <f t="shared" si="12"/>
        <v>0.30877649445571037</v>
      </c>
      <c r="R213" s="2"/>
      <c r="X213">
        <v>309.7</v>
      </c>
      <c r="Y213">
        <f>'nm to eV'!$G$14/X213</f>
        <v>4.0033497068766222</v>
      </c>
      <c r="Z213">
        <v>3211.4179073389</v>
      </c>
      <c r="AA213" s="2">
        <f t="shared" si="11"/>
        <v>0.14011431532629751</v>
      </c>
    </row>
    <row r="214" spans="12:27">
      <c r="L214">
        <v>6.9358731718080397</v>
      </c>
      <c r="M214">
        <v>0.21722149450442399</v>
      </c>
      <c r="O214" s="1">
        <f t="shared" si="12"/>
        <v>0.29203238654935826</v>
      </c>
      <c r="R214" s="2"/>
      <c r="X214">
        <v>310.39999999999998</v>
      </c>
      <c r="Y214">
        <f>'nm to eV'!$G$14/X214</f>
        <v>3.994321534212919</v>
      </c>
      <c r="Z214">
        <v>3031.0449127358002</v>
      </c>
      <c r="AA214" s="2">
        <f t="shared" si="11"/>
        <v>0.13224463303287426</v>
      </c>
    </row>
    <row r="215" spans="12:27">
      <c r="L215">
        <v>6.9497215543283604</v>
      </c>
      <c r="M215">
        <v>0.20461489274195699</v>
      </c>
      <c r="O215" s="1">
        <f t="shared" si="12"/>
        <v>0.27508408220512309</v>
      </c>
      <c r="R215" s="2"/>
      <c r="X215">
        <v>311.10000000000002</v>
      </c>
      <c r="Y215">
        <f>'nm to eV'!$G$14/X215</f>
        <v>3.9853339897772093</v>
      </c>
      <c r="Z215">
        <v>2858.6531255912</v>
      </c>
      <c r="AA215" s="2">
        <f t="shared" si="11"/>
        <v>0.12472317119869715</v>
      </c>
    </row>
    <row r="216" spans="12:27">
      <c r="L216">
        <v>6.9635699368486801</v>
      </c>
      <c r="M216">
        <v>0.19291961158882501</v>
      </c>
      <c r="O216" s="1">
        <f t="shared" si="12"/>
        <v>0.25936095648818208</v>
      </c>
      <c r="R216" s="2"/>
      <c r="X216">
        <v>311.8</v>
      </c>
      <c r="Y216">
        <f>'nm to eV'!$G$14/X216</f>
        <v>3.9763867999348617</v>
      </c>
      <c r="Z216">
        <v>2694.0722727637999</v>
      </c>
      <c r="AA216" s="2">
        <f t="shared" si="11"/>
        <v>0.11754250079855051</v>
      </c>
    </row>
    <row r="217" spans="12:27">
      <c r="L217">
        <v>6.9774183193689998</v>
      </c>
      <c r="M217">
        <v>0.182743198117918</v>
      </c>
      <c r="O217" s="1">
        <f t="shared" si="12"/>
        <v>0.24567979515006469</v>
      </c>
      <c r="R217" s="2"/>
      <c r="X217">
        <v>312.5</v>
      </c>
      <c r="Y217">
        <f>'nm to eV'!$G$14/X217</f>
        <v>3.9674796935030079</v>
      </c>
      <c r="Z217">
        <v>2537.1187524366001</v>
      </c>
      <c r="AA217" s="2">
        <f t="shared" si="11"/>
        <v>0.1106946112764669</v>
      </c>
    </row>
    <row r="218" spans="12:27">
      <c r="L218">
        <v>6.9912667018893204</v>
      </c>
      <c r="M218">
        <v>0.172566784647011</v>
      </c>
      <c r="O218" s="1">
        <f t="shared" si="12"/>
        <v>0.23199863381194727</v>
      </c>
      <c r="R218" s="2"/>
      <c r="X218">
        <v>313.2</v>
      </c>
      <c r="Y218">
        <f>'nm to eV'!$G$14/X218</f>
        <v>3.9586124017231481</v>
      </c>
      <c r="Z218">
        <v>2387.5975623365998</v>
      </c>
      <c r="AA218" s="2">
        <f t="shared" si="11"/>
        <v>0.10417099467404387</v>
      </c>
    </row>
    <row r="219" spans="12:27">
      <c r="L219">
        <v>7.0051150844096401</v>
      </c>
      <c r="M219">
        <v>0.162542257944326</v>
      </c>
      <c r="O219" s="1">
        <f t="shared" si="12"/>
        <v>0.21852166891171154</v>
      </c>
      <c r="R219" s="2"/>
      <c r="X219">
        <v>313.89999999999998</v>
      </c>
      <c r="Y219">
        <f>'nm to eV'!$G$14/X219</f>
        <v>3.949784658234119</v>
      </c>
      <c r="Z219">
        <v>2245.3041210773999</v>
      </c>
      <c r="AA219" s="2">
        <f t="shared" si="11"/>
        <v>9.7962725095707873E-2</v>
      </c>
    </row>
    <row r="220" spans="12:27">
      <c r="L220">
        <v>7.0212715306833502</v>
      </c>
      <c r="M220">
        <v>0.152327872781364</v>
      </c>
      <c r="O220" s="1">
        <f t="shared" si="12"/>
        <v>0.20478945846412439</v>
      </c>
      <c r="R220" s="2"/>
      <c r="X220">
        <v>314.60000000000002</v>
      </c>
      <c r="Y220">
        <f>'nm to eV'!$G$14/X220</f>
        <v>3.9409961990454221</v>
      </c>
      <c r="Z220">
        <v>2110.0259803580002</v>
      </c>
      <c r="AA220" s="2">
        <f t="shared" si="11"/>
        <v>9.2060533412028939E-2</v>
      </c>
    </row>
    <row r="221" spans="12:27">
      <c r="L221">
        <v>7.0397360407104399</v>
      </c>
      <c r="M221">
        <v>0.142189431002512</v>
      </c>
      <c r="O221" s="1">
        <f t="shared" si="12"/>
        <v>0.1911593462354767</v>
      </c>
      <c r="R221" s="2"/>
      <c r="X221">
        <v>315.3</v>
      </c>
      <c r="Y221">
        <f>'nm to eV'!$G$14/X221</f>
        <v>3.9322467625109097</v>
      </c>
      <c r="Z221">
        <v>1981.544426855</v>
      </c>
      <c r="AA221" s="2">
        <f t="shared" si="11"/>
        <v>8.6454877150353202E-2</v>
      </c>
    </row>
    <row r="222" spans="12:27">
      <c r="L222">
        <v>7.0582005507375403</v>
      </c>
      <c r="M222">
        <v>0.13205098922366099</v>
      </c>
      <c r="O222" s="1">
        <f t="shared" si="12"/>
        <v>0.17752923400683038</v>
      </c>
      <c r="R222" s="2"/>
      <c r="X222">
        <v>316</v>
      </c>
      <c r="Y222">
        <f>'nm to eV'!$G$14/X222</f>
        <v>3.9235360893028162</v>
      </c>
      <c r="Z222">
        <v>1859.6359736418001</v>
      </c>
      <c r="AA222" s="2">
        <f t="shared" si="11"/>
        <v>8.1136005565493177E-2</v>
      </c>
    </row>
    <row r="223" spans="12:27">
      <c r="L223">
        <v>7.0789731245180203</v>
      </c>
      <c r="M223">
        <v>0.12259603790181101</v>
      </c>
      <c r="O223" s="1">
        <f t="shared" si="12"/>
        <v>0.16481800574865438</v>
      </c>
      <c r="R223" s="2"/>
      <c r="X223">
        <v>316.7</v>
      </c>
      <c r="Y223">
        <f>'nm to eV'!$G$14/X223</f>
        <v>3.9148639223861381</v>
      </c>
      <c r="Z223">
        <v>1744.0737418581</v>
      </c>
      <c r="AA223" s="2">
        <f t="shared" si="11"/>
        <v>7.6094019922033518E-2</v>
      </c>
    </row>
    <row r="224" spans="12:27">
      <c r="L224">
        <v>7.1066698895586597</v>
      </c>
      <c r="M224">
        <v>0.112115850894459</v>
      </c>
      <c r="O224" s="1">
        <f t="shared" si="12"/>
        <v>0.15072845153477221</v>
      </c>
      <c r="R224" s="2"/>
      <c r="X224">
        <v>317.39999999999998</v>
      </c>
      <c r="Y224">
        <f>'nm to eV'!$G$14/X224</f>
        <v>3.9062300069933524</v>
      </c>
      <c r="Z224">
        <v>1634.6287341417001</v>
      </c>
      <c r="AA224" s="2">
        <f t="shared" si="11"/>
        <v>7.1318929054220631E-2</v>
      </c>
    </row>
    <row r="225" spans="12:27">
      <c r="L225">
        <v>7.1482150371196198</v>
      </c>
      <c r="M225">
        <v>0.101180003582439</v>
      </c>
      <c r="O225" s="1">
        <f t="shared" si="12"/>
        <v>0.13602630800724236</v>
      </c>
      <c r="R225" s="2"/>
      <c r="X225">
        <v>318.10000000000002</v>
      </c>
      <c r="Y225">
        <f>'nm to eV'!$G$14/X225</f>
        <v>3.8976340905994649</v>
      </c>
      <c r="Z225">
        <v>1531.0710020173001</v>
      </c>
      <c r="AA225" s="2">
        <f t="shared" si="11"/>
        <v>6.6800700299191398E-2</v>
      </c>
    </row>
    <row r="226" spans="12:27">
      <c r="L226">
        <v>7.1989924396941198</v>
      </c>
      <c r="M226">
        <v>9.4262251684306103E-2</v>
      </c>
      <c r="O226" s="1">
        <f t="shared" si="12"/>
        <v>0.12672608842732891</v>
      </c>
      <c r="R226" s="2"/>
      <c r="X226">
        <v>318.8</v>
      </c>
      <c r="Y226">
        <f>'nm to eV'!$G$14/X226</f>
        <v>3.8890759228973959</v>
      </c>
      <c r="Z226">
        <v>1433.1707100352</v>
      </c>
      <c r="AA226" s="2">
        <f t="shared" si="11"/>
        <v>6.2529305925394948E-2</v>
      </c>
    </row>
    <row r="227" spans="12:27">
      <c r="L227">
        <v>7.2497698422686296</v>
      </c>
      <c r="M227">
        <v>9.4220828020245395E-2</v>
      </c>
      <c r="O227" s="1">
        <f t="shared" si="12"/>
        <v>0.12667039848972458</v>
      </c>
      <c r="R227" s="2"/>
      <c r="X227">
        <v>319.5</v>
      </c>
      <c r="Y227">
        <f>'nm to eV'!$G$14/X227</f>
        <v>3.8805552557736775</v>
      </c>
      <c r="Z227">
        <v>1340.6990999481</v>
      </c>
      <c r="AA227" s="2">
        <f t="shared" si="11"/>
        <v>5.8494765199672116E-2</v>
      </c>
    </row>
    <row r="228" spans="12:27">
      <c r="L228">
        <v>7.29823918108975</v>
      </c>
      <c r="M228">
        <v>0.10067877724730501</v>
      </c>
      <c r="O228" s="1">
        <f t="shared" si="12"/>
        <v>0.1353524597622309</v>
      </c>
      <c r="R228" s="2"/>
      <c r="X228">
        <v>320.2</v>
      </c>
      <c r="Y228">
        <f>'nm to eV'!$G$14/X228</f>
        <v>3.8720718432844783</v>
      </c>
      <c r="Z228">
        <v>1253.4293586389001</v>
      </c>
      <c r="AA228" s="2">
        <f t="shared" si="11"/>
        <v>5.4687182254986477E-2</v>
      </c>
    </row>
    <row r="229" spans="12:27">
      <c r="L229">
        <v>7.3397843286507101</v>
      </c>
      <c r="M229">
        <v>0.110521039828123</v>
      </c>
      <c r="O229" s="1">
        <f t="shared" si="12"/>
        <v>0.14858438893700779</v>
      </c>
      <c r="R229" s="2"/>
      <c r="X229">
        <v>320.89999999999998</v>
      </c>
      <c r="Y229">
        <f>'nm to eV'!$G$14/X229</f>
        <v>3.8636254416319415</v>
      </c>
      <c r="Z229">
        <v>1171.1373938434001</v>
      </c>
      <c r="AA229" s="2">
        <f t="shared" si="11"/>
        <v>5.1096779935242399E-2</v>
      </c>
    </row>
    <row r="230" spans="12:27">
      <c r="L230">
        <v>7.3720972211981204</v>
      </c>
      <c r="M230">
        <v>0.121532830524253</v>
      </c>
      <c r="O230" s="1">
        <f t="shared" si="12"/>
        <v>0.16338863068347717</v>
      </c>
      <c r="R230" s="2"/>
      <c r="X230">
        <v>321.60000000000002</v>
      </c>
      <c r="Y230">
        <f>'nm to eV'!$G$14/X230</f>
        <v>3.8552158091408266</v>
      </c>
      <c r="Z230">
        <v>1093.6025219839</v>
      </c>
      <c r="AA230" s="2">
        <f t="shared" si="11"/>
        <v>4.7713929805497629E-2</v>
      </c>
    </row>
    <row r="231" spans="12:27">
      <c r="L231">
        <v>7.3997939862387598</v>
      </c>
      <c r="M231">
        <v>0.13254462122038399</v>
      </c>
      <c r="O231" s="1">
        <f t="shared" si="12"/>
        <v>0.17819287242994789</v>
      </c>
      <c r="R231" s="2"/>
      <c r="X231">
        <v>322.3</v>
      </c>
      <c r="Y231">
        <f>'nm to eV'!$G$14/X231</f>
        <v>3.8468427062354635</v>
      </c>
      <c r="Z231">
        <v>1020.6080726244001</v>
      </c>
      <c r="AA231" s="2">
        <f t="shared" si="11"/>
        <v>4.4529178524372284E-2</v>
      </c>
    </row>
    <row r="232" spans="12:27">
      <c r="L232">
        <v>7.4251826875260196</v>
      </c>
      <c r="M232">
        <v>0.143829808099315</v>
      </c>
      <c r="O232" s="1">
        <f t="shared" si="12"/>
        <v>0.1933646677646062</v>
      </c>
      <c r="R232" s="2"/>
      <c r="X232">
        <v>323</v>
      </c>
      <c r="Y232">
        <f>'nm to eV'!$G$14/X232</f>
        <v>3.8385058954169966</v>
      </c>
      <c r="Z232">
        <v>951.94191419490005</v>
      </c>
      <c r="AA232" s="2">
        <f t="shared" si="11"/>
        <v>4.1533270781424915E-2</v>
      </c>
    </row>
    <row r="233" spans="12:27">
      <c r="L233">
        <v>7.4459552613064997</v>
      </c>
      <c r="M233">
        <v>0.1539226838477</v>
      </c>
      <c r="O233" s="1">
        <f t="shared" si="12"/>
        <v>0.20693352106188881</v>
      </c>
      <c r="R233" s="2"/>
      <c r="X233">
        <v>323.7</v>
      </c>
      <c r="Y233">
        <f>'nm to eV'!$G$14/X233</f>
        <v>3.830205141240933</v>
      </c>
      <c r="Z233">
        <v>887.3969057191</v>
      </c>
      <c r="AA233" s="2">
        <f t="shared" si="11"/>
        <v>3.8717169006053445E-2</v>
      </c>
    </row>
    <row r="234" spans="12:27">
      <c r="L234">
        <v>7.4644197713335902</v>
      </c>
      <c r="M234">
        <v>0.16406112562655101</v>
      </c>
      <c r="O234" s="1">
        <f t="shared" si="12"/>
        <v>0.22056363329053513</v>
      </c>
      <c r="R234" s="2"/>
      <c r="X234">
        <v>324.39999999999998</v>
      </c>
      <c r="Y234">
        <f>'nm to eV'!$G$14/X234</f>
        <v>3.8219402102949753</v>
      </c>
      <c r="Z234">
        <v>826.77127930519998</v>
      </c>
      <c r="AA234" s="2">
        <f t="shared" si="11"/>
        <v>3.6072070055586929E-2</v>
      </c>
    </row>
    <row r="235" spans="12:27">
      <c r="L235">
        <v>7.48288428136068</v>
      </c>
      <c r="M235">
        <v>0.174996972938571</v>
      </c>
      <c r="O235" s="1">
        <f t="shared" si="12"/>
        <v>0.23526577681806501</v>
      </c>
      <c r="R235" s="2"/>
      <c r="X235">
        <v>325.10000000000002</v>
      </c>
      <c r="Y235">
        <f>'nm to eV'!$G$14/X235</f>
        <v>3.813710871177145</v>
      </c>
      <c r="Z235">
        <v>769.86895815610001</v>
      </c>
      <c r="AA235" s="2">
        <f t="shared" si="11"/>
        <v>3.358941909008558E-2</v>
      </c>
    </row>
    <row r="236" spans="12:27">
      <c r="L236">
        <v>7.5013487913877803</v>
      </c>
      <c r="M236">
        <v>0.18593282025058999</v>
      </c>
      <c r="O236" s="1">
        <f t="shared" si="12"/>
        <v>0.24996792034559354</v>
      </c>
      <c r="R236" s="2"/>
      <c r="X236">
        <v>325.8</v>
      </c>
      <c r="Y236">
        <f>'nm to eV'!$G$14/X236</f>
        <v>3.8055168944741862</v>
      </c>
      <c r="Z236">
        <v>716.49981479969995</v>
      </c>
      <c r="AA236" s="2">
        <f t="shared" si="11"/>
        <v>3.1260920838941005E-2</v>
      </c>
    </row>
    <row r="237" spans="12:27">
      <c r="L237">
        <v>7.5175052376614797</v>
      </c>
      <c r="M237">
        <v>0.19626112048972</v>
      </c>
      <c r="O237" s="1">
        <f t="shared" si="12"/>
        <v>0.26385327812159398</v>
      </c>
      <c r="R237" s="2"/>
      <c r="X237">
        <v>326.5</v>
      </c>
      <c r="Y237">
        <f>'nm to eV'!$G$14/X237</f>
        <v>3.7973580527402446</v>
      </c>
      <c r="Z237">
        <v>666.47987415909995</v>
      </c>
      <c r="AA237" s="2">
        <f t="shared" si="11"/>
        <v>2.9078548460838641E-2</v>
      </c>
    </row>
    <row r="238" spans="12:27">
      <c r="L238">
        <v>7.5313536201818003</v>
      </c>
      <c r="M238">
        <v>0.20567810011951401</v>
      </c>
      <c r="O238" s="1">
        <f t="shared" si="12"/>
        <v>0.27651345727029897</v>
      </c>
      <c r="R238" s="2"/>
      <c r="X238">
        <v>327.2</v>
      </c>
      <c r="Y238">
        <f>'nm to eV'!$G$14/X238</f>
        <v>3.7892341204758249</v>
      </c>
      <c r="Z238">
        <v>619.63146597280002</v>
      </c>
      <c r="AA238" s="2">
        <f t="shared" si="11"/>
        <v>2.7034550193858305E-2</v>
      </c>
    </row>
    <row r="239" spans="12:27">
      <c r="L239">
        <v>7.54520200270212</v>
      </c>
      <c r="M239">
        <v>0.214943192981086</v>
      </c>
      <c r="O239" s="1">
        <f t="shared" si="12"/>
        <v>0.28896943998112218</v>
      </c>
      <c r="R239" s="2"/>
      <c r="X239">
        <v>327.9</v>
      </c>
      <c r="Y239">
        <f>'nm to eV'!$G$14/X239</f>
        <v>3.7811448741070142</v>
      </c>
      <c r="Z239">
        <v>575.78333093490005</v>
      </c>
      <c r="AA239" s="2">
        <f t="shared" si="11"/>
        <v>2.5121453986376129E-2</v>
      </c>
    </row>
    <row r="240" spans="12:27">
      <c r="O240" s="1"/>
      <c r="R240" s="2"/>
      <c r="X240">
        <v>328.6</v>
      </c>
      <c r="Y240">
        <f>'nm to eV'!$G$14/X240</f>
        <v>3.7730900919649719</v>
      </c>
      <c r="Z240">
        <v>534.77068477269995</v>
      </c>
      <c r="AA240" s="2">
        <f t="shared" si="11"/>
        <v>2.3332070292773295E-2</v>
      </c>
    </row>
    <row r="241" spans="15:27">
      <c r="O241" s="1"/>
      <c r="R241" s="2"/>
      <c r="X241">
        <v>329.3</v>
      </c>
      <c r="Y241">
        <f>'nm to eV'!$G$14/X241</f>
        <v>3.7650695542656845</v>
      </c>
      <c r="Z241">
        <v>496.4352443075</v>
      </c>
      <c r="AA241" s="2">
        <f t="shared" si="11"/>
        <v>2.1659493210469973E-2</v>
      </c>
    </row>
    <row r="242" spans="15:27">
      <c r="O242" s="1"/>
      <c r="R242" s="2"/>
      <c r="X242">
        <v>330</v>
      </c>
      <c r="Y242">
        <f>'nm to eV'!$G$14/X242</f>
        <v>3.7570830430899695</v>
      </c>
      <c r="Z242">
        <v>460.62521935669997</v>
      </c>
      <c r="AA242" s="2">
        <f t="shared" si="11"/>
        <v>2.0097100126613546E-2</v>
      </c>
    </row>
    <row r="243" spans="15:27">
      <c r="O243" s="1"/>
      <c r="R243" s="2"/>
      <c r="X243">
        <v>330.7</v>
      </c>
      <c r="Y243">
        <f>'nm to eV'!$G$14/X243</f>
        <v>3.7491303423637437</v>
      </c>
      <c r="Z243">
        <v>427.19527414549998</v>
      </c>
      <c r="AA243" s="2">
        <f t="shared" si="11"/>
        <v>1.8638550034469271E-2</v>
      </c>
    </row>
    <row r="244" spans="15:27">
      <c r="O244" s="1"/>
      <c r="R244" s="2"/>
      <c r="X244">
        <v>331.4</v>
      </c>
      <c r="Y244">
        <f>'nm to eV'!$G$14/X244</f>
        <v>3.7412112378385336</v>
      </c>
      <c r="Z244">
        <v>396.0064616944</v>
      </c>
      <c r="AA244" s="2">
        <f t="shared" si="11"/>
        <v>1.727778067074379E-2</v>
      </c>
    </row>
    <row r="245" spans="15:27">
      <c r="O245" s="1"/>
      <c r="R245" s="2"/>
      <c r="X245">
        <v>332.1</v>
      </c>
      <c r="Y245">
        <f>'nm to eV'!$G$14/X245</f>
        <v>3.7333255170722368</v>
      </c>
      <c r="Z245">
        <v>366.92613444329999</v>
      </c>
      <c r="AA245" s="2">
        <f t="shared" si="11"/>
        <v>1.6009004616110375E-2</v>
      </c>
    </row>
    <row r="246" spans="15:27">
      <c r="O246" s="1"/>
      <c r="R246" s="2"/>
      <c r="X246">
        <v>332.8</v>
      </c>
      <c r="Y246">
        <f>'nm to eV'!$G$14/X246</f>
        <v>3.7254729694101258</v>
      </c>
      <c r="Z246">
        <v>339.82783417159999</v>
      </c>
      <c r="AA246" s="2">
        <f t="shared" si="11"/>
        <v>1.4826704492417695E-2</v>
      </c>
    </row>
    <row r="247" spans="15:27">
      <c r="O247" s="1"/>
      <c r="R247" s="2"/>
      <c r="X247">
        <v>333.5</v>
      </c>
      <c r="Y247">
        <f>'nm to eV'!$G$14/X247</f>
        <v>3.7176533859660865</v>
      </c>
      <c r="Z247">
        <v>314.59116406300001</v>
      </c>
      <c r="AA247" s="2">
        <f t="shared" si="11"/>
        <v>1.3725627380870976E-2</v>
      </c>
    </row>
    <row r="248" spans="15:27">
      <c r="O248" s="1"/>
      <c r="R248" s="2"/>
      <c r="X248">
        <v>334.2</v>
      </c>
      <c r="Y248">
        <f>'nm to eV'!$G$14/X248</f>
        <v>3.7098665596040994</v>
      </c>
      <c r="Z248">
        <v>291.10164556590001</v>
      </c>
      <c r="AA248" s="2">
        <f t="shared" si="11"/>
        <v>1.2700778576844473E-2</v>
      </c>
    </row>
    <row r="249" spans="15:27">
      <c r="O249" s="1"/>
      <c r="R249" s="2"/>
      <c r="X249">
        <v>334.9</v>
      </c>
      <c r="Y249">
        <f>'nm to eV'!$G$14/X249</f>
        <v>3.7021122849199464</v>
      </c>
      <c r="Z249">
        <v>269.25056249800002</v>
      </c>
      <c r="AA249" s="2">
        <f t="shared" si="11"/>
        <v>1.1747414788157794E-2</v>
      </c>
    </row>
    <row r="250" spans="15:27">
      <c r="O250" s="1"/>
      <c r="R250" s="2"/>
      <c r="X250">
        <v>335.6</v>
      </c>
      <c r="Y250">
        <f>'nm to eV'!$G$14/X250</f>
        <v>3.6943903582231519</v>
      </c>
      <c r="Z250">
        <v>248.93479465030001</v>
      </c>
      <c r="AA250" s="2">
        <f t="shared" si="11"/>
        <v>1.0861036875210539E-2</v>
      </c>
    </row>
    <row r="251" spans="15:27">
      <c r="O251" s="1"/>
      <c r="R251" s="2"/>
      <c r="X251">
        <v>336.3</v>
      </c>
      <c r="Y251">
        <f>'nm to eV'!$G$14/X251</f>
        <v>3.686700577519149</v>
      </c>
      <c r="Z251">
        <v>230.05664295739999</v>
      </c>
      <c r="AA251" s="2">
        <f t="shared" si="11"/>
        <v>1.0037382223154215E-2</v>
      </c>
    </row>
    <row r="252" spans="15:27">
      <c r="O252" s="1"/>
      <c r="R252" s="2"/>
      <c r="X252">
        <v>337</v>
      </c>
      <c r="Y252">
        <f>'nm to eV'!$G$14/X252</f>
        <v>3.6790427424916614</v>
      </c>
      <c r="Z252">
        <v>212.52364812089999</v>
      </c>
      <c r="AA252" s="2">
        <f t="shared" si="11"/>
        <v>9.2724168284225913E-3</v>
      </c>
    </row>
    <row r="253" spans="15:27">
      <c r="O253" s="1"/>
      <c r="R253" s="2"/>
      <c r="X253">
        <v>337.7</v>
      </c>
      <c r="Y253">
        <f>'nm to eV'!$G$14/X253</f>
        <v>3.6714166544853124</v>
      </c>
      <c r="Z253">
        <v>196.2484043963</v>
      </c>
      <c r="AA253" s="2">
        <f t="shared" si="11"/>
        <v>8.562327174245328E-3</v>
      </c>
    </row>
    <row r="254" spans="15:27">
      <c r="O254" s="1"/>
      <c r="R254" s="2"/>
      <c r="X254">
        <v>338.4</v>
      </c>
      <c r="Y254">
        <f>'nm to eV'!$G$14/X254</f>
        <v>3.6638221164884457</v>
      </c>
      <c r="Z254">
        <v>181.14837009140001</v>
      </c>
      <c r="AA254" s="2">
        <f t="shared" si="11"/>
        <v>7.9035119626842017E-3</v>
      </c>
    </row>
    <row r="255" spans="15:27">
      <c r="O255" s="1"/>
      <c r="R255" s="2"/>
      <c r="X255">
        <v>339.1</v>
      </c>
      <c r="Y255">
        <f>'nm to eV'!$G$14/X255</f>
        <v>3.6562589331161601</v>
      </c>
      <c r="Z255">
        <v>167.14567616529999</v>
      </c>
      <c r="AA255" s="2">
        <f t="shared" si="11"/>
        <v>7.2925737637984092E-3</v>
      </c>
    </row>
    <row r="256" spans="15:27">
      <c r="O256" s="1"/>
      <c r="R256" s="2"/>
      <c r="X256">
        <v>339.8</v>
      </c>
      <c r="Y256">
        <f>'nm to eV'!$G$14/X256</f>
        <v>3.6487269105935547</v>
      </c>
      <c r="Z256">
        <v>154.16693416819999</v>
      </c>
      <c r="AA256" s="2">
        <f t="shared" si="11"/>
        <v>6.7263106360489558E-3</v>
      </c>
    </row>
    <row r="257" spans="15:27">
      <c r="O257" s="1"/>
      <c r="R257" s="2"/>
      <c r="X257">
        <v>340.5</v>
      </c>
      <c r="Y257">
        <f>'nm to eV'!$G$14/X257</f>
        <v>3.6412258567391773</v>
      </c>
      <c r="Z257">
        <v>142.14304462429999</v>
      </c>
      <c r="AA257" s="2">
        <f t="shared" si="11"/>
        <v>6.2017077660355057E-3</v>
      </c>
    </row>
    <row r="258" spans="15:27">
      <c r="O258" s="1"/>
      <c r="R258" s="2"/>
      <c r="X258">
        <v>341.2</v>
      </c>
      <c r="Y258">
        <f>'nm to eV'!$G$14/X258</f>
        <v>3.633755580948681</v>
      </c>
      <c r="Z258">
        <v>131.00900682950001</v>
      </c>
      <c r="AA258" s="2">
        <f t="shared" si="11"/>
        <v>5.7159291699610303E-3</v>
      </c>
    </row>
    <row r="259" spans="15:27">
      <c r="O259" s="1"/>
      <c r="R259" s="2"/>
      <c r="X259">
        <v>341.9</v>
      </c>
      <c r="Y259">
        <f>'nm to eV'!$G$14/X259</f>
        <v>3.6263158941786782</v>
      </c>
      <c r="Z259">
        <v>120.70373091090001</v>
      </c>
      <c r="AA259" s="2">
        <f t="shared" si="11"/>
        <v>5.2663094937788974E-3</v>
      </c>
    </row>
    <row r="260" spans="15:27">
      <c r="O260" s="1"/>
      <c r="R260" s="2"/>
      <c r="X260">
        <v>342.6</v>
      </c>
      <c r="Y260">
        <f>'nm to eV'!$G$14/X260</f>
        <v>3.6189066089307933</v>
      </c>
      <c r="Z260">
        <v>111.1698528873</v>
      </c>
      <c r="AA260" s="2">
        <f t="shared" si="11"/>
        <v>4.8503459442737285E-3</v>
      </c>
    </row>
    <row r="261" spans="15:27">
      <c r="O261" s="1"/>
      <c r="R261" s="2"/>
      <c r="X261">
        <v>343.3</v>
      </c>
      <c r="Y261">
        <f>'nm to eV'!$G$14/X261</f>
        <v>3.6115275392359156</v>
      </c>
      <c r="Z261">
        <v>102.3535533594</v>
      </c>
      <c r="AA261" s="2">
        <f t="shared" ref="AA261:AA324" si="13">Z261/LARGE($Z$5:$Z$342,1)</f>
        <v>4.4656903785062459E-3</v>
      </c>
    </row>
    <row r="262" spans="15:27">
      <c r="O262" s="1"/>
      <c r="R262" s="2"/>
      <c r="X262">
        <v>344</v>
      </c>
      <c r="Y262">
        <f>'nm to eV'!$G$14/X262</f>
        <v>3.6041785006386333</v>
      </c>
      <c r="Z262">
        <v>94.204380368299994</v>
      </c>
      <c r="AA262" s="2">
        <f t="shared" si="13"/>
        <v>4.1101415751212383E-3</v>
      </c>
    </row>
    <row r="263" spans="15:27">
      <c r="O263" s="1"/>
      <c r="R263" s="2"/>
      <c r="X263">
        <v>344.7</v>
      </c>
      <c r="Y263">
        <f>'nm to eV'!$G$14/X263</f>
        <v>3.596859310181868</v>
      </c>
      <c r="Z263">
        <v>86.6750768669</v>
      </c>
      <c r="AA263" s="2">
        <f t="shared" si="13"/>
        <v>3.7816377069165743E-3</v>
      </c>
    </row>
    <row r="264" spans="15:27">
      <c r="O264" s="1"/>
      <c r="R264" s="2"/>
      <c r="X264">
        <v>345.4</v>
      </c>
      <c r="Y264">
        <f>'nm to eV'!$G$14/X264</f>
        <v>3.5895697863916909</v>
      </c>
      <c r="Z264">
        <v>79.721413173000002</v>
      </c>
      <c r="AA264" s="2">
        <f t="shared" si="13"/>
        <v>3.4782490307640277E-3</v>
      </c>
    </row>
    <row r="265" spans="15:27">
      <c r="O265" s="1"/>
      <c r="R265" s="2"/>
      <c r="X265">
        <v>346.1</v>
      </c>
      <c r="Y265">
        <f>'nm to eV'!$G$14/X265</f>
        <v>3.5823097492623224</v>
      </c>
      <c r="Z265">
        <v>73.302024696700002</v>
      </c>
      <c r="AA265" s="2">
        <f t="shared" si="13"/>
        <v>3.1981708076480536E-3</v>
      </c>
    </row>
    <row r="266" spans="15:27">
      <c r="O266" s="1"/>
      <c r="R266" s="2"/>
      <c r="X266">
        <v>346.8</v>
      </c>
      <c r="Y266">
        <f>'nm to eV'!$G$14/X266</f>
        <v>3.5750790202413203</v>
      </c>
      <c r="Z266">
        <v>67.378255169900001</v>
      </c>
      <c r="AA266" s="2">
        <f t="shared" si="13"/>
        <v>2.9397164627614548E-3</v>
      </c>
    </row>
    <row r="267" spans="15:27">
      <c r="O267" s="1"/>
      <c r="R267" s="2"/>
      <c r="X267">
        <v>347.5</v>
      </c>
      <c r="Y267">
        <f>'nm to eV'!$G$14/X267</f>
        <v>3.5678774222149352</v>
      </c>
      <c r="Z267">
        <v>61.914005546399999</v>
      </c>
      <c r="AA267" s="2">
        <f t="shared" si="13"/>
        <v>2.7013109930095897E-3</v>
      </c>
    </row>
    <row r="268" spans="15:27">
      <c r="O268" s="1"/>
      <c r="R268" s="2"/>
      <c r="X268">
        <v>348.2</v>
      </c>
      <c r="Y268">
        <f>'nm to eV'!$G$14/X268</f>
        <v>3.560704779493653</v>
      </c>
      <c r="Z268">
        <v>56.8755886852</v>
      </c>
      <c r="AA268" s="2">
        <f t="shared" si="13"/>
        <v>2.4814846268358735E-3</v>
      </c>
    </row>
    <row r="269" spans="15:27">
      <c r="O269" s="1"/>
      <c r="R269" s="2"/>
      <c r="X269">
        <v>348.9</v>
      </c>
      <c r="Y269">
        <f>'nm to eV'!$G$14/X269</f>
        <v>3.5535609177979075</v>
      </c>
      <c r="Z269">
        <v>52.231589886800002</v>
      </c>
      <c r="AA269" s="2">
        <f t="shared" si="13"/>
        <v>2.2788667394139433E-3</v>
      </c>
    </row>
    <row r="270" spans="15:27">
      <c r="O270" s="1"/>
      <c r="R270" s="2"/>
      <c r="X270">
        <v>349.6</v>
      </c>
      <c r="Y270">
        <f>'nm to eV'!$G$14/X270</f>
        <v>3.5464456642439641</v>
      </c>
      <c r="Z270">
        <v>47.952733304500001</v>
      </c>
      <c r="AA270" s="2">
        <f t="shared" si="13"/>
        <v>2.0921800241663537E-3</v>
      </c>
    </row>
    <row r="271" spans="15:27">
      <c r="O271" s="1"/>
      <c r="R271" s="2"/>
      <c r="X271">
        <v>350.3</v>
      </c>
      <c r="Y271">
        <f>'nm to eV'!$G$14/X271</f>
        <v>3.5393588473299737</v>
      </c>
      <c r="Z271">
        <v>44.0117542196</v>
      </c>
      <c r="AA271" s="2">
        <f t="shared" si="13"/>
        <v>1.9202349201255082E-3</v>
      </c>
    </row>
    <row r="272" spans="15:27">
      <c r="O272" s="1"/>
      <c r="R272" s="2"/>
      <c r="X272">
        <v>351</v>
      </c>
      <c r="Y272">
        <f>'nm to eV'!$G$14/X272</f>
        <v>3.5323002969221933</v>
      </c>
      <c r="Z272">
        <v>40.383277136899999</v>
      </c>
      <c r="AA272" s="2">
        <f t="shared" si="13"/>
        <v>1.7619242932345495E-3</v>
      </c>
    </row>
    <row r="273" spans="15:27">
      <c r="O273" s="1"/>
      <c r="R273" s="2"/>
      <c r="X273">
        <v>351.7</v>
      </c>
      <c r="Y273">
        <f>'nm to eV'!$G$14/X273</f>
        <v>3.5252698442413704</v>
      </c>
      <c r="Z273">
        <v>37.043699625599999</v>
      </c>
      <c r="AA273" s="2">
        <f t="shared" si="13"/>
        <v>1.6162183683203304E-3</v>
      </c>
    </row>
    <row r="274" spans="15:27">
      <c r="O274" s="1"/>
      <c r="R274" s="2"/>
      <c r="X274">
        <v>352.4</v>
      </c>
      <c r="Y274">
        <f>'nm to eV'!$G$14/X274</f>
        <v>3.5182673218492906</v>
      </c>
      <c r="Z274">
        <v>33.971081810599998</v>
      </c>
      <c r="AA274" s="2">
        <f t="shared" si="13"/>
        <v>1.4821599075936006E-3</v>
      </c>
    </row>
    <row r="275" spans="15:27">
      <c r="O275" s="1"/>
      <c r="R275" s="2"/>
      <c r="X275">
        <v>353.1</v>
      </c>
      <c r="Y275">
        <f>'nm to eV'!$G$14/X275</f>
        <v>3.511292563635485</v>
      </c>
      <c r="Z275">
        <v>31.145041395900002</v>
      </c>
      <c r="AA275" s="2">
        <f t="shared" si="13"/>
        <v>1.3588596305149781E-3</v>
      </c>
    </row>
    <row r="276" spans="15:27">
      <c r="O276" s="1"/>
      <c r="R276" s="2"/>
      <c r="X276">
        <v>353.8</v>
      </c>
      <c r="Y276">
        <f>'nm to eV'!$G$14/X276</f>
        <v>3.5043454048040981</v>
      </c>
      <c r="Z276">
        <v>28.5466540868</v>
      </c>
      <c r="AA276" s="2">
        <f t="shared" si="13"/>
        <v>1.2454918692108225E-3</v>
      </c>
    </row>
    <row r="277" spans="15:27">
      <c r="O277" s="1"/>
      <c r="R277" s="2"/>
      <c r="X277">
        <v>354.5</v>
      </c>
      <c r="Y277">
        <f>'nm to eV'!$G$14/X277</f>
        <v>3.4974256818609026</v>
      </c>
      <c r="Z277">
        <v>26.158359261699999</v>
      </c>
      <c r="AA277" s="2">
        <f t="shared" si="13"/>
        <v>1.1412904529294031E-3</v>
      </c>
    </row>
    <row r="278" spans="15:27">
      <c r="O278" s="1"/>
      <c r="R278" s="2"/>
      <c r="X278">
        <v>355.2</v>
      </c>
      <c r="Y278">
        <f>'nm to eV'!$G$14/X278</f>
        <v>3.4905332326004785</v>
      </c>
      <c r="Z278">
        <v>23.963870733099998</v>
      </c>
      <c r="AA278" s="2">
        <f t="shared" si="13"/>
        <v>1.0455448145391033E-3</v>
      </c>
    </row>
    <row r="279" spans="15:27">
      <c r="O279" s="1"/>
      <c r="R279" s="2"/>
      <c r="X279">
        <v>355.9</v>
      </c>
      <c r="Y279">
        <f>'nm to eV'!$G$14/X279</f>
        <v>3.4836678960935377</v>
      </c>
      <c r="Z279">
        <v>21.948092430900001</v>
      </c>
      <c r="AA279" s="2">
        <f t="shared" si="13"/>
        <v>9.5759631178681003E-4</v>
      </c>
    </row>
    <row r="280" spans="15:27">
      <c r="O280" s="1"/>
      <c r="R280" s="2"/>
      <c r="X280">
        <v>356.6</v>
      </c>
      <c r="Y280">
        <f>'nm to eV'!$G$14/X280</f>
        <v>3.4768295126743967</v>
      </c>
      <c r="Z280">
        <v>20.097038830399999</v>
      </c>
      <c r="AA280" s="2">
        <f t="shared" si="13"/>
        <v>8.7683475556778461E-4</v>
      </c>
    </row>
    <row r="281" spans="15:27">
      <c r="O281" s="1"/>
      <c r="R281" s="2"/>
      <c r="X281">
        <v>357.3</v>
      </c>
      <c r="Y281">
        <f>'nm to eV'!$G$14/X281</f>
        <v>3.4700179239286029</v>
      </c>
      <c r="Z281">
        <v>18.397759946499999</v>
      </c>
      <c r="AA281" s="2">
        <f t="shared" si="13"/>
        <v>8.0269513741905961E-4</v>
      </c>
    </row>
    <row r="282" spans="15:27">
      <c r="O282" s="1"/>
      <c r="R282" s="2"/>
      <c r="X282">
        <v>358</v>
      </c>
      <c r="Y282">
        <f>'nm to eV'!$G$14/X282</f>
        <v>3.4632329726806983</v>
      </c>
      <c r="Z282">
        <v>16.8382707092</v>
      </c>
      <c r="AA282" s="2">
        <f t="shared" si="13"/>
        <v>7.3465454816915975E-4</v>
      </c>
    </row>
    <row r="283" spans="15:27">
      <c r="O283" s="1"/>
      <c r="R283" s="2"/>
      <c r="X283">
        <v>358.7</v>
      </c>
      <c r="Y283">
        <f>'nm to eV'!$G$14/X283</f>
        <v>3.4564745029821298</v>
      </c>
      <c r="Z283">
        <v>15.4074845369</v>
      </c>
      <c r="AA283" s="2">
        <f t="shared" si="13"/>
        <v>6.72229279738036E-4</v>
      </c>
    </row>
    <row r="284" spans="15:27">
      <c r="O284" s="1"/>
      <c r="R284" s="2"/>
      <c r="X284">
        <v>359.4</v>
      </c>
      <c r="Y284">
        <f>'nm to eV'!$G$14/X284</f>
        <v>3.4497423600993042</v>
      </c>
      <c r="Z284">
        <v>14.0951509212</v>
      </c>
      <c r="AA284" s="2">
        <f t="shared" si="13"/>
        <v>6.1497210195893563E-4</v>
      </c>
    </row>
    <row r="285" spans="15:27">
      <c r="O285" s="1"/>
      <c r="R285" s="2"/>
      <c r="X285">
        <v>360.1</v>
      </c>
      <c r="Y285">
        <f>'nm to eV'!$G$14/X285</f>
        <v>3.4430363905017769</v>
      </c>
      <c r="Z285">
        <v>12.891796841</v>
      </c>
      <c r="AA285" s="2">
        <f t="shared" si="13"/>
        <v>5.6246970647281104E-4</v>
      </c>
    </row>
    <row r="286" spans="15:27">
      <c r="O286" s="1"/>
      <c r="R286" s="2"/>
      <c r="X286">
        <v>360.8</v>
      </c>
      <c r="Y286">
        <f>'nm to eV'!$G$14/X286</f>
        <v>3.4363564418505819</v>
      </c>
      <c r="Z286">
        <v>11.788671821299999</v>
      </c>
      <c r="AA286" s="2">
        <f t="shared" si="13"/>
        <v>5.1434030964116315E-4</v>
      </c>
    </row>
    <row r="287" spans="15:27">
      <c r="O287" s="1"/>
      <c r="R287" s="2"/>
      <c r="X287">
        <v>361.5</v>
      </c>
      <c r="Y287">
        <f>'nm to eV'!$G$14/X287</f>
        <v>3.4297023629866943</v>
      </c>
      <c r="Z287">
        <v>10.77769646</v>
      </c>
      <c r="AA287" s="2">
        <f t="shared" si="13"/>
        <v>4.7023140676788873E-4</v>
      </c>
    </row>
    <row r="288" spans="15:27">
      <c r="O288" s="1"/>
      <c r="R288" s="2"/>
      <c r="X288">
        <v>362.2</v>
      </c>
      <c r="Y288">
        <f>'nm to eV'!$G$14/X288</f>
        <v>3.4230740039196301</v>
      </c>
      <c r="Z288">
        <v>9.8514142458999991</v>
      </c>
      <c r="AA288" s="2">
        <f t="shared" si="13"/>
        <v>4.2981766991633913E-4</v>
      </c>
    </row>
    <row r="289" spans="15:27">
      <c r="O289" s="1"/>
      <c r="R289" s="2"/>
      <c r="X289">
        <v>362.9</v>
      </c>
      <c r="Y289">
        <f>'nm to eV'!$G$14/X289</f>
        <v>3.4164712158161752</v>
      </c>
      <c r="Z289">
        <v>9.0029464960999999</v>
      </c>
      <c r="AA289" s="2">
        <f t="shared" si="13"/>
        <v>3.9279898182594929E-4</v>
      </c>
    </row>
    <row r="290" spans="15:27">
      <c r="O290" s="1"/>
      <c r="R290" s="2"/>
      <c r="X290">
        <v>363.6</v>
      </c>
      <c r="Y290">
        <f>'nm to eV'!$G$14/X290</f>
        <v>3.409893850989246</v>
      </c>
      <c r="Z290">
        <v>8.2259502476000002</v>
      </c>
      <c r="AA290" s="2">
        <f t="shared" si="13"/>
        <v>3.5889859872075214E-4</v>
      </c>
    </row>
    <row r="291" spans="15:27">
      <c r="O291" s="1"/>
      <c r="R291" s="2"/>
      <c r="X291">
        <v>364.3</v>
      </c>
      <c r="Y291">
        <f>'nm to eV'!$G$14/X291</f>
        <v>3.4033417628868787</v>
      </c>
      <c r="Z291">
        <v>7.5145789398999998</v>
      </c>
      <c r="AA291" s="2">
        <f t="shared" si="13"/>
        <v>3.2786143488935552E-4</v>
      </c>
    </row>
    <row r="292" spans="15:27">
      <c r="O292" s="1"/>
      <c r="R292" s="2"/>
      <c r="X292">
        <v>365</v>
      </c>
      <c r="Y292">
        <f>'nm to eV'!$G$14/X292</f>
        <v>3.3968148060813421</v>
      </c>
      <c r="Z292">
        <v>6.8634457330999998</v>
      </c>
      <c r="AA292" s="2">
        <f t="shared" si="13"/>
        <v>2.9945246225190837E-4</v>
      </c>
    </row>
    <row r="293" spans="15:27">
      <c r="O293" s="1"/>
      <c r="R293" s="2"/>
      <c r="X293">
        <v>365.7</v>
      </c>
      <c r="Y293">
        <f>'nm to eV'!$G$14/X293</f>
        <v>3.390312836258381</v>
      </c>
      <c r="Z293">
        <v>6.2675893111000001</v>
      </c>
      <c r="AA293" s="2">
        <f t="shared" si="13"/>
        <v>2.7345521835209821E-4</v>
      </c>
    </row>
    <row r="294" spans="15:27">
      <c r="O294" s="1"/>
      <c r="R294" s="2"/>
      <c r="X294">
        <v>366.4</v>
      </c>
      <c r="Y294">
        <f>'nm to eV'!$G$14/X294</f>
        <v>3.3838357102065775</v>
      </c>
      <c r="Z294">
        <v>5.7224420251000003</v>
      </c>
      <c r="AA294" s="2">
        <f t="shared" si="13"/>
        <v>2.4967041645654765E-4</v>
      </c>
    </row>
    <row r="295" spans="15:27">
      <c r="O295" s="1"/>
      <c r="R295" s="2"/>
      <c r="X295">
        <v>367.1</v>
      </c>
      <c r="Y295">
        <f>'nm to eV'!$G$14/X295</f>
        <v>3.3773832858068369</v>
      </c>
      <c r="Z295">
        <v>5.2238002374999999</v>
      </c>
      <c r="AA295" s="2">
        <f t="shared" si="13"/>
        <v>2.2791465165776775E-4</v>
      </c>
    </row>
    <row r="296" spans="15:27">
      <c r="O296" s="1"/>
      <c r="R296" s="2"/>
      <c r="X296">
        <v>367.8</v>
      </c>
      <c r="Y296">
        <f>'nm to eV'!$G$14/X296</f>
        <v>3.3709554220219955</v>
      </c>
      <c r="Z296">
        <v>4.7677967353000001</v>
      </c>
      <c r="AA296" s="2">
        <f t="shared" si="13"/>
        <v>2.0801919726949394E-4</v>
      </c>
    </row>
    <row r="297" spans="15:27">
      <c r="O297" s="1"/>
      <c r="R297" s="2"/>
      <c r="X297">
        <v>368.5</v>
      </c>
      <c r="Y297">
        <f>'nm to eV'!$G$14/X297</f>
        <v>3.3645519788865399</v>
      </c>
      <c r="Z297">
        <v>4.3508750841000001</v>
      </c>
      <c r="AA297" s="2">
        <f t="shared" si="13"/>
        <v>1.89828885890492E-4</v>
      </c>
    </row>
    <row r="298" spans="15:27">
      <c r="O298" s="1"/>
      <c r="R298" s="2"/>
      <c r="X298">
        <v>369.2</v>
      </c>
      <c r="Y298">
        <f>'nm to eV'!$G$14/X298</f>
        <v>3.3581728174964516</v>
      </c>
      <c r="Z298">
        <v>3.9697658032000001</v>
      </c>
      <c r="AA298" s="2">
        <f t="shared" si="13"/>
        <v>1.7320106992304307E-4</v>
      </c>
    </row>
    <row r="299" spans="15:27">
      <c r="O299" s="1"/>
      <c r="R299" s="2"/>
      <c r="X299">
        <v>369.9</v>
      </c>
      <c r="Y299">
        <f>'nm to eV'!$G$14/X299</f>
        <v>3.3518177999991621</v>
      </c>
      <c r="Z299">
        <v>3.6214642451999999</v>
      </c>
      <c r="AA299" s="2">
        <f t="shared" si="13"/>
        <v>1.5800465645884467E-4</v>
      </c>
    </row>
    <row r="300" spans="15:27">
      <c r="O300" s="1"/>
      <c r="R300" s="2"/>
      <c r="X300">
        <v>370.6</v>
      </c>
      <c r="Y300">
        <f>'nm to eV'!$G$14/X300</f>
        <v>3.3454867895836209</v>
      </c>
      <c r="Z300">
        <v>3.3032100726000002</v>
      </c>
      <c r="AA300" s="2">
        <f t="shared" si="13"/>
        <v>1.4411921184209693E-4</v>
      </c>
    </row>
    <row r="301" spans="15:27">
      <c r="O301" s="1"/>
      <c r="R301" s="2"/>
      <c r="X301">
        <v>371.3</v>
      </c>
      <c r="Y301">
        <f>'nm to eV'!$G$14/X301</f>
        <v>3.3391796504704816</v>
      </c>
      <c r="Z301">
        <v>3.0124682262000002</v>
      </c>
      <c r="AA301" s="2">
        <f t="shared" si="13"/>
        <v>1.3143413131989361E-4</v>
      </c>
    </row>
    <row r="302" spans="15:27">
      <c r="O302" s="1"/>
      <c r="R302" s="2"/>
      <c r="X302">
        <v>372</v>
      </c>
      <c r="Y302">
        <f>'nm to eV'!$G$14/X302</f>
        <v>3.3328962479023923</v>
      </c>
      <c r="Z302">
        <v>2.7469112877000001</v>
      </c>
      <c r="AA302" s="2">
        <f t="shared" si="13"/>
        <v>1.1984786952162539E-4</v>
      </c>
    </row>
    <row r="303" spans="15:27">
      <c r="O303" s="1"/>
      <c r="R303" s="2"/>
      <c r="X303">
        <v>372.7</v>
      </c>
      <c r="Y303">
        <f>'nm to eV'!$G$14/X303</f>
        <v>3.3266364481343973</v>
      </c>
      <c r="Z303">
        <v>2.5044031439999999</v>
      </c>
      <c r="AA303" s="2">
        <f t="shared" si="13"/>
        <v>1.0926722773161525E-4</v>
      </c>
    </row>
    <row r="304" spans="15:27">
      <c r="O304" s="1"/>
      <c r="R304" s="2"/>
      <c r="X304">
        <v>373.4</v>
      </c>
      <c r="Y304">
        <f>'nm to eV'!$G$14/X304</f>
        <v>3.3204001184244509</v>
      </c>
      <c r="Z304">
        <v>2.2829838646999998</v>
      </c>
      <c r="AA304" s="2">
        <f t="shared" si="13"/>
        <v>9.9606694093727733E-5</v>
      </c>
    </row>
    <row r="305" spans="15:27">
      <c r="O305" s="1"/>
      <c r="R305" s="2"/>
      <c r="X305">
        <v>374.1</v>
      </c>
      <c r="Y305">
        <f>'nm to eV'!$G$14/X305</f>
        <v>3.3141871270240304</v>
      </c>
      <c r="Z305">
        <v>2.0808557114999999</v>
      </c>
      <c r="AA305" s="2">
        <f t="shared" si="13"/>
        <v>9.0787833200828614E-5</v>
      </c>
    </row>
    <row r="306" spans="15:27">
      <c r="O306" s="1"/>
      <c r="R306" s="2"/>
      <c r="X306">
        <v>374.8</v>
      </c>
      <c r="Y306">
        <f>'nm to eV'!$G$14/X306</f>
        <v>3.307997343168863</v>
      </c>
      <c r="Z306">
        <v>1.8963701998</v>
      </c>
      <c r="AA306" s="2">
        <f t="shared" si="13"/>
        <v>8.2738721591780313E-5</v>
      </c>
    </row>
    <row r="307" spans="15:27">
      <c r="O307" s="1"/>
      <c r="R307" s="2"/>
      <c r="X307">
        <v>375.5</v>
      </c>
      <c r="Y307">
        <f>'nm to eV'!$G$14/X307</f>
        <v>3.301830637069747</v>
      </c>
      <c r="Z307">
        <v>1.728016142</v>
      </c>
      <c r="AA307" s="2">
        <f t="shared" si="13"/>
        <v>7.5393426080054947E-5</v>
      </c>
    </row>
    <row r="308" spans="15:27">
      <c r="O308" s="1"/>
      <c r="R308" s="2"/>
      <c r="X308">
        <v>376.2</v>
      </c>
      <c r="Y308">
        <f>'nm to eV'!$G$14/X308</f>
        <v>3.295686879903482</v>
      </c>
      <c r="Z308">
        <v>1.5744086007</v>
      </c>
      <c r="AA308" s="2">
        <f t="shared" si="13"/>
        <v>6.8691521781327316E-5</v>
      </c>
    </row>
    <row r="309" spans="15:27">
      <c r="O309" s="1"/>
      <c r="R309" s="2"/>
      <c r="X309">
        <v>376.9</v>
      </c>
      <c r="Y309">
        <f>'nm to eV'!$G$14/X309</f>
        <v>3.2895659438039</v>
      </c>
      <c r="Z309">
        <v>1.4342786898</v>
      </c>
      <c r="AA309" s="2">
        <f t="shared" si="13"/>
        <v>6.2577647134985133E-5</v>
      </c>
    </row>
    <row r="310" spans="15:27">
      <c r="O310" s="1"/>
      <c r="R310" s="2"/>
      <c r="X310">
        <v>377.6</v>
      </c>
      <c r="Y310">
        <f>'nm to eV'!$G$14/X310</f>
        <v>3.2834677018529921</v>
      </c>
      <c r="Z310">
        <v>1.3064641617999999</v>
      </c>
      <c r="AA310" s="2">
        <f t="shared" si="13"/>
        <v>5.7001093227582384E-5</v>
      </c>
    </row>
    <row r="311" spans="15:27">
      <c r="O311" s="1"/>
      <c r="R311" s="2"/>
      <c r="X311">
        <v>378.3</v>
      </c>
      <c r="Y311">
        <f>'nm to eV'!$G$14/X311</f>
        <v>3.2773920280721383</v>
      </c>
      <c r="Z311">
        <v>1.1899007245</v>
      </c>
      <c r="AA311" s="2">
        <f t="shared" si="13"/>
        <v>5.1915424940049301E-5</v>
      </c>
    </row>
    <row r="312" spans="15:27">
      <c r="O312" s="1"/>
      <c r="R312" s="2"/>
      <c r="X312">
        <v>379</v>
      </c>
      <c r="Y312">
        <f>'nm to eV'!$G$14/X312</f>
        <v>3.27133879741343</v>
      </c>
      <c r="Z312">
        <v>1.0836140351000001</v>
      </c>
      <c r="AA312" s="2">
        <f t="shared" si="13"/>
        <v>4.727813164989631E-5</v>
      </c>
    </row>
    <row r="313" spans="15:27">
      <c r="O313" s="1"/>
      <c r="R313" s="2"/>
      <c r="X313">
        <v>379.7</v>
      </c>
      <c r="Y313">
        <f>'nm to eV'!$G$14/X313</f>
        <v>3.2653078857510929</v>
      </c>
      <c r="Z313">
        <v>0.98671232129999997</v>
      </c>
      <c r="AA313" s="2">
        <f t="shared" si="13"/>
        <v>4.3050305289457745E-5</v>
      </c>
    </row>
    <row r="314" spans="15:27">
      <c r="O314" s="1"/>
      <c r="R314" s="2"/>
      <c r="X314">
        <v>380.4</v>
      </c>
      <c r="Y314">
        <f>'nm to eV'!$G$14/X314</f>
        <v>3.2592991698730023</v>
      </c>
      <c r="Z314">
        <v>0.89837958340000001</v>
      </c>
      <c r="AA314" s="2">
        <f t="shared" si="13"/>
        <v>3.9196343753193054E-5</v>
      </c>
    </row>
    <row r="315" spans="15:27">
      <c r="O315" s="1"/>
      <c r="R315" s="2"/>
      <c r="X315">
        <v>381.1</v>
      </c>
      <c r="Y315">
        <f>'nm to eV'!$G$14/X315</f>
        <v>3.2533125274722905</v>
      </c>
      <c r="Z315">
        <v>0.81786933480000001</v>
      </c>
      <c r="AA315" s="2">
        <f t="shared" si="13"/>
        <v>3.5683677795405404E-5</v>
      </c>
    </row>
    <row r="316" spans="15:27">
      <c r="O316" s="1"/>
      <c r="R316" s="2"/>
      <c r="X316">
        <v>381.8</v>
      </c>
      <c r="Y316">
        <f>'nm to eV'!$G$14/X316</f>
        <v>3.2473478371390514</v>
      </c>
      <c r="Z316">
        <v>0.74449883920000004</v>
      </c>
      <c r="AA316" s="2">
        <f t="shared" si="13"/>
        <v>3.2482519599004947E-5</v>
      </c>
    </row>
    <row r="317" spans="15:27">
      <c r="O317" s="1"/>
      <c r="R317" s="2"/>
      <c r="X317">
        <v>382.5</v>
      </c>
      <c r="Y317">
        <f>'nm to eV'!$G$14/X317</f>
        <v>3.2414049783521306</v>
      </c>
      <c r="Z317">
        <v>0.67764380899999999</v>
      </c>
      <c r="AA317" s="2">
        <f t="shared" si="13"/>
        <v>2.956563146644979E-5</v>
      </c>
    </row>
    <row r="318" spans="15:27">
      <c r="O318" s="1"/>
      <c r="R318" s="2"/>
      <c r="X318">
        <v>383.2</v>
      </c>
      <c r="Y318">
        <f>'nm to eV'!$G$14/X318</f>
        <v>3.235483831471007</v>
      </c>
      <c r="Z318">
        <v>0.61673352889999999</v>
      </c>
      <c r="AA318" s="2">
        <f t="shared" si="13"/>
        <v>2.6908113062183175E-5</v>
      </c>
    </row>
    <row r="319" spans="15:27">
      <c r="X319">
        <v>383.9</v>
      </c>
      <c r="Y319">
        <f>'nm to eV'!$G$14/X319</f>
        <v>3.2295842777277675</v>
      </c>
      <c r="Z319">
        <v>0.56124637170000002</v>
      </c>
      <c r="AA319" s="2">
        <f t="shared" si="13"/>
        <v>2.4487205766775178E-5</v>
      </c>
    </row>
    <row r="320" spans="15:27">
      <c r="X320">
        <v>384.6</v>
      </c>
      <c r="Y320">
        <f>'nm to eV'!$G$14/X320</f>
        <v>3.2237061992191625</v>
      </c>
      <c r="Z320">
        <v>0.51070567759999996</v>
      </c>
      <c r="AA320" s="2">
        <f t="shared" si="13"/>
        <v>2.2282112890586627E-5</v>
      </c>
    </row>
    <row r="321" spans="24:27">
      <c r="X321">
        <v>385.3</v>
      </c>
      <c r="Y321">
        <f>'nm to eV'!$G$14/X321</f>
        <v>3.2178494788987537</v>
      </c>
      <c r="Z321">
        <v>0.46467596820000001</v>
      </c>
      <c r="AA321" s="2">
        <f t="shared" si="13"/>
        <v>2.0273834490409906E-5</v>
      </c>
    </row>
    <row r="322" spans="24:27">
      <c r="X322">
        <v>386</v>
      </c>
      <c r="Y322">
        <f>'nm to eV'!$G$14/X322</f>
        <v>3.2120140005691447</v>
      </c>
      <c r="Z322">
        <v>0.422759469</v>
      </c>
      <c r="AA322" s="2">
        <f t="shared" si="13"/>
        <v>1.8445015645979294E-5</v>
      </c>
    </row>
    <row r="323" spans="24:27">
      <c r="X323">
        <v>386.7</v>
      </c>
      <c r="Y323">
        <f>'nm to eV'!$G$14/X323</f>
        <v>3.206199648874295</v>
      </c>
      <c r="Z323">
        <v>0.38459291680000002</v>
      </c>
      <c r="AA323" s="2">
        <f t="shared" si="13"/>
        <v>1.6779807166681851E-5</v>
      </c>
    </row>
    <row r="324" spans="24:27">
      <c r="X324">
        <v>387.4</v>
      </c>
      <c r="Y324">
        <f>'nm to eV'!$G$14/X324</f>
        <v>3.2004063092919206</v>
      </c>
      <c r="Z324">
        <v>0.34984462919999998</v>
      </c>
      <c r="AA324" s="2">
        <f t="shared" si="13"/>
        <v>1.5263737733703665E-5</v>
      </c>
    </row>
    <row r="325" spans="24:27">
      <c r="X325">
        <v>388.1</v>
      </c>
      <c r="Y325">
        <f>'nm to eV'!$G$14/X325</f>
        <v>3.1946338681259725</v>
      </c>
      <c r="Z325">
        <v>0.31821181650000002</v>
      </c>
      <c r="AA325" s="2">
        <f t="shared" ref="AA325:AA342" si="14">Z325/LARGE($Z$5:$Z$342,1)</f>
        <v>1.3883596618099624E-5</v>
      </c>
    </row>
    <row r="326" spans="24:27">
      <c r="X326">
        <v>388.8</v>
      </c>
      <c r="Y326">
        <f>'nm to eV'!$G$14/X326</f>
        <v>3.1888822124992022</v>
      </c>
      <c r="Z326">
        <v>0.2894181153</v>
      </c>
      <c r="AA326" s="2">
        <f t="shared" si="14"/>
        <v>1.262732607164463E-5</v>
      </c>
    </row>
    <row r="327" spans="24:27">
      <c r="X327">
        <v>389.5</v>
      </c>
      <c r="Y327">
        <f>'nm to eV'!$G$14/X327</f>
        <v>3.1831512303458021</v>
      </c>
      <c r="Z327">
        <v>0.26321132730000002</v>
      </c>
      <c r="AA327" s="2">
        <f t="shared" si="14"/>
        <v>1.1483922670570574E-5</v>
      </c>
    </row>
    <row r="328" spans="24:27">
      <c r="X328">
        <v>390.2</v>
      </c>
      <c r="Y328">
        <f>'nm to eV'!$G$14/X328</f>
        <v>3.1774408104041258</v>
      </c>
      <c r="Z328">
        <v>0.23936134640000001</v>
      </c>
      <c r="AA328" s="2">
        <f t="shared" si="14"/>
        <v>1.0443346874841188E-5</v>
      </c>
    </row>
    <row r="329" spans="24:27">
      <c r="X329">
        <v>390.9</v>
      </c>
      <c r="Y329">
        <f>'nm to eV'!$G$14/X329</f>
        <v>3.1717508422094909</v>
      </c>
      <c r="Z329">
        <v>0.21765825950000001</v>
      </c>
      <c r="AA329" s="2">
        <f t="shared" si="14"/>
        <v>9.4964401659661505E-6</v>
      </c>
    </row>
    <row r="330" spans="24:27">
      <c r="X330">
        <v>391.6</v>
      </c>
      <c r="Y330">
        <f>'nm to eV'!$G$14/X330</f>
        <v>3.1660812160870528</v>
      </c>
      <c r="Z330">
        <v>0.19791060599999999</v>
      </c>
      <c r="AA330" s="2">
        <f t="shared" si="14"/>
        <v>8.6348491089036814E-6</v>
      </c>
    </row>
    <row r="331" spans="24:27">
      <c r="X331">
        <v>392.3</v>
      </c>
      <c r="Y331">
        <f>'nm to eV'!$G$14/X331</f>
        <v>3.1604318231447612</v>
      </c>
      <c r="Z331">
        <v>0.17994378380000001</v>
      </c>
      <c r="AA331" s="2">
        <f t="shared" si="14"/>
        <v>7.8509558057650888E-6</v>
      </c>
    </row>
    <row r="332" spans="24:27">
      <c r="X332">
        <v>393</v>
      </c>
      <c r="Y332">
        <f>'nm to eV'!$G$14/X332</f>
        <v>3.1548025552663868</v>
      </c>
      <c r="Z332">
        <v>0.16359859039999999</v>
      </c>
      <c r="AA332" s="2">
        <f t="shared" si="14"/>
        <v>7.1378142439386927E-6</v>
      </c>
    </row>
    <row r="333" spans="24:27">
      <c r="X333">
        <v>393.7</v>
      </c>
      <c r="Y333">
        <f>'nm to eV'!$G$14/X333</f>
        <v>3.1491933051046228</v>
      </c>
      <c r="Z333">
        <v>0.1487298866</v>
      </c>
      <c r="AA333" s="2">
        <f t="shared" si="14"/>
        <v>6.4890919932575805E-6</v>
      </c>
    </row>
    <row r="334" spans="24:27">
      <c r="X334">
        <v>394.4</v>
      </c>
      <c r="Y334">
        <f>'nm to eV'!$G$14/X334</f>
        <v>3.1436039660742647</v>
      </c>
      <c r="Z334">
        <v>0.13520537420000001</v>
      </c>
      <c r="AA334" s="2">
        <f t="shared" si="14"/>
        <v>5.8990168769927315E-6</v>
      </c>
    </row>
    <row r="335" spans="24:27">
      <c r="X335">
        <v>395.1</v>
      </c>
      <c r="Y335">
        <f>'nm to eV'!$G$14/X335</f>
        <v>3.1380344323454565</v>
      </c>
      <c r="Z335">
        <v>0.1229044772</v>
      </c>
      <c r="AA335" s="2">
        <f t="shared" si="14"/>
        <v>5.3623281585560553E-6</v>
      </c>
    </row>
    <row r="336" spans="24:27">
      <c r="X336">
        <v>395.8</v>
      </c>
      <c r="Y336">
        <f>'nm to eV'!$G$14/X336</f>
        <v>3.1324845988370131</v>
      </c>
      <c r="Z336">
        <v>0.111717319</v>
      </c>
      <c r="AA336" s="2">
        <f t="shared" si="14"/>
        <v>4.8742319166879737E-6</v>
      </c>
    </row>
    <row r="337" spans="24:27">
      <c r="X337">
        <v>396.5</v>
      </c>
      <c r="Y337">
        <f>'nm to eV'!$G$14/X337</f>
        <v>3.1269543612098105</v>
      </c>
      <c r="Z337">
        <v>0.1015437867</v>
      </c>
      <c r="AA337" s="2">
        <f t="shared" si="14"/>
        <v>4.4303602208221252E-6</v>
      </c>
    </row>
    <row r="338" spans="24:27">
      <c r="X338">
        <v>397.2</v>
      </c>
      <c r="Y338">
        <f>'nm to eV'!$G$14/X338</f>
        <v>3.1214436158602465</v>
      </c>
      <c r="Z338">
        <v>9.2292675599999999E-2</v>
      </c>
      <c r="AA338" s="2">
        <f t="shared" si="14"/>
        <v>4.0267338055798614E-6</v>
      </c>
    </row>
    <row r="339" spans="24:27">
      <c r="X339">
        <v>397.9</v>
      </c>
      <c r="Y339">
        <f>'nm to eV'!$G$14/X339</f>
        <v>3.1159522599137723</v>
      </c>
      <c r="Z339">
        <v>8.3880907599999999E-2</v>
      </c>
      <c r="AA339" s="2">
        <f t="shared" si="14"/>
        <v>3.6597279695252515E-6</v>
      </c>
    </row>
    <row r="340" spans="24:27">
      <c r="X340">
        <v>398.6</v>
      </c>
      <c r="Y340">
        <f>'nm to eV'!$G$14/X340</f>
        <v>3.1104801912184894</v>
      </c>
      <c r="Z340">
        <v>7.62328164E-2</v>
      </c>
      <c r="AA340" s="2">
        <f t="shared" si="14"/>
        <v>3.3260413884072388E-6</v>
      </c>
    </row>
    <row r="341" spans="24:27">
      <c r="X341">
        <v>399.3</v>
      </c>
      <c r="Y341">
        <f>'nm to eV'!$G$14/X341</f>
        <v>3.1050273083388178</v>
      </c>
      <c r="Z341">
        <v>6.9279495100000005E-2</v>
      </c>
      <c r="AA341" s="2">
        <f t="shared" si="14"/>
        <v>3.0226676509167582E-6</v>
      </c>
    </row>
    <row r="342" spans="24:27">
      <c r="X342">
        <v>400</v>
      </c>
      <c r="Y342">
        <f>'nm to eV'!$G$14/X342</f>
        <v>3.0995935105492247</v>
      </c>
      <c r="Z342">
        <v>6.2958199500000006E-2</v>
      </c>
      <c r="AA342" s="2">
        <f t="shared" si="14"/>
        <v>2.7468692246374877E-6</v>
      </c>
    </row>
  </sheetData>
  <mergeCells count="6">
    <mergeCell ref="P6:R6"/>
    <mergeCell ref="X2:AA3"/>
    <mergeCell ref="E2:I3"/>
    <mergeCell ref="L2:O3"/>
    <mergeCell ref="L4:M4"/>
    <mergeCell ref="T2:V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637-52FE-469D-B56F-6EB02DEA089F}">
  <sheetPr>
    <tabColor theme="7" tint="0.39997558519241921"/>
  </sheetPr>
  <dimension ref="A1"/>
  <sheetViews>
    <sheetView showGridLines="0" topLeftCell="C1" zoomScale="85" zoomScaleNormal="85" workbookViewId="0">
      <selection activeCell="L26" sqref="L26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0350-B85C-4105-A5DC-96ED1ED777B9}">
  <sheetPr>
    <tabColor theme="7" tint="0.39997558519241921"/>
  </sheetPr>
  <dimension ref="E2:Z308"/>
  <sheetViews>
    <sheetView topLeftCell="M274" workbookViewId="0">
      <selection activeCell="W5" sqref="W5:AF201"/>
    </sheetView>
  </sheetViews>
  <sheetFormatPr defaultRowHeight="15"/>
  <cols>
    <col min="5" max="5" width="16.5703125" bestFit="1" customWidth="1"/>
    <col min="6" max="6" width="16.5703125" customWidth="1"/>
    <col min="7" max="7" width="12" bestFit="1" customWidth="1"/>
    <col min="9" max="9" width="19.5703125" bestFit="1" customWidth="1"/>
    <col min="10" max="10" width="14.5703125" bestFit="1" customWidth="1"/>
    <col min="12" max="12" width="34.7109375" customWidth="1"/>
    <col min="13" max="13" width="14.5703125" customWidth="1"/>
    <col min="14" max="14" width="18.85546875" customWidth="1"/>
    <col min="15" max="15" width="18.28515625" bestFit="1" customWidth="1"/>
    <col min="19" max="19" width="5.42578125" bestFit="1" customWidth="1"/>
    <col min="21" max="21" width="17.7109375" customWidth="1"/>
  </cols>
  <sheetData>
    <row r="2" spans="5:26" ht="15" customHeight="1">
      <c r="E2" s="105" t="s">
        <v>51</v>
      </c>
      <c r="F2" s="105"/>
      <c r="G2" s="105"/>
      <c r="H2" s="105"/>
      <c r="I2" s="105"/>
      <c r="J2" t="s">
        <v>3</v>
      </c>
      <c r="L2" s="101" t="s">
        <v>92</v>
      </c>
      <c r="M2" s="102"/>
      <c r="N2" s="102"/>
      <c r="O2" t="s">
        <v>42</v>
      </c>
      <c r="S2" s="101" t="s">
        <v>49</v>
      </c>
      <c r="T2" s="102"/>
      <c r="U2" s="102"/>
      <c r="W2" s="101" t="s">
        <v>98</v>
      </c>
      <c r="X2" s="102"/>
      <c r="Y2" s="102"/>
      <c r="Z2" s="102"/>
    </row>
    <row r="3" spans="5:26" ht="15" customHeight="1" thickBot="1">
      <c r="E3" s="105"/>
      <c r="F3" s="105"/>
      <c r="G3" s="105"/>
      <c r="H3" s="105"/>
      <c r="I3" s="105"/>
      <c r="J3" t="e">
        <f>LARGE(G18:G68,1)</f>
        <v>#NUM!</v>
      </c>
      <c r="L3" s="115"/>
      <c r="M3" s="106"/>
      <c r="N3" s="106"/>
      <c r="O3">
        <f>LARGE(M6:M1000,1)</f>
        <v>0.46066105347688002</v>
      </c>
      <c r="S3" s="101"/>
      <c r="T3" s="102"/>
      <c r="U3" s="102"/>
      <c r="W3" s="101"/>
      <c r="X3" s="102"/>
      <c r="Y3" s="102"/>
      <c r="Z3" s="102"/>
    </row>
    <row r="4" spans="5:26" ht="38.25" customHeight="1" thickBot="1">
      <c r="E4" t="s">
        <v>0</v>
      </c>
      <c r="F4" s="8" t="s">
        <v>7</v>
      </c>
      <c r="G4" t="s">
        <v>4</v>
      </c>
      <c r="I4" s="3" t="s">
        <v>5</v>
      </c>
      <c r="L4" s="39" t="s">
        <v>43</v>
      </c>
      <c r="M4" s="40">
        <v>10.593999999999999</v>
      </c>
      <c r="N4" s="22" t="s">
        <v>14</v>
      </c>
      <c r="S4" s="37" t="s">
        <v>44</v>
      </c>
      <c r="T4" s="30" t="s">
        <v>6</v>
      </c>
      <c r="U4" s="37" t="s">
        <v>2</v>
      </c>
      <c r="W4" s="30" t="s">
        <v>99</v>
      </c>
      <c r="X4" s="37" t="s">
        <v>100</v>
      </c>
      <c r="Y4" s="30" t="s">
        <v>6</v>
      </c>
      <c r="Z4" s="37" t="s">
        <v>2</v>
      </c>
    </row>
    <row r="5" spans="5:26" ht="28.5" customHeight="1" thickBot="1">
      <c r="F5" t="e">
        <f>'nm to eV'!$G$14/E5</f>
        <v>#DIV/0!</v>
      </c>
      <c r="I5" t="e">
        <f>G5/$J$3</f>
        <v>#NUM!</v>
      </c>
      <c r="L5" s="37" t="s">
        <v>44</v>
      </c>
      <c r="M5" s="30" t="s">
        <v>6</v>
      </c>
      <c r="N5" s="37" t="s">
        <v>2</v>
      </c>
      <c r="O5" s="100" t="s">
        <v>46</v>
      </c>
      <c r="P5" s="100"/>
      <c r="Q5" s="100"/>
      <c r="S5">
        <v>2.8628041825095001</v>
      </c>
      <c r="T5">
        <v>9.0000303878628996E-4</v>
      </c>
      <c r="U5">
        <f>T5/LARGE($T$5:$T$1000,1)</f>
        <v>2.7453594192542456E-3</v>
      </c>
      <c r="W5">
        <v>187.9</v>
      </c>
      <c r="X5">
        <f>'nm to eV'!$G$14/W5</f>
        <v>6.5983895913767423</v>
      </c>
      <c r="Y5">
        <v>23343.791562902199</v>
      </c>
      <c r="Z5" s="2">
        <f t="shared" ref="Z5:Z68" si="0">Y5/LARGE($Y$5:$Y$308,1)</f>
        <v>0.99820311218840985</v>
      </c>
    </row>
    <row r="6" spans="5:26" ht="15.75" thickBot="1">
      <c r="F6" t="e">
        <f>'nm to eV'!$G$14/E6</f>
        <v>#DIV/0!</v>
      </c>
      <c r="I6" t="e">
        <f t="shared" ref="I6:I68" si="1">G6/$J$3</f>
        <v>#NUM!</v>
      </c>
      <c r="L6">
        <v>3.0263664101972201</v>
      </c>
      <c r="M6">
        <v>1.40634108230885E-3</v>
      </c>
      <c r="N6">
        <f>M6/$O$3</f>
        <v>3.0528760173979684E-3</v>
      </c>
      <c r="O6" s="29" t="s">
        <v>14</v>
      </c>
      <c r="P6" s="30" t="s">
        <v>6</v>
      </c>
      <c r="Q6" s="29" t="s">
        <v>50</v>
      </c>
      <c r="S6">
        <v>2.9128688212927698</v>
      </c>
      <c r="T6">
        <v>1.0610349726319301E-3</v>
      </c>
      <c r="U6">
        <f t="shared" ref="U6:U69" si="2">T6/LARGE($T$5:$T$1000,1)</f>
        <v>3.2365694678114609E-3</v>
      </c>
      <c r="W6">
        <v>188.6</v>
      </c>
      <c r="X6">
        <f>'nm to eV'!$G$14/W6</f>
        <v>6.5738992800619824</v>
      </c>
      <c r="Y6">
        <v>23385.813245687499</v>
      </c>
      <c r="Z6" s="2">
        <f t="shared" si="0"/>
        <v>1</v>
      </c>
    </row>
    <row r="7" spans="5:26">
      <c r="F7" t="e">
        <f>'nm to eV'!$G$14/E7</f>
        <v>#DIV/0!</v>
      </c>
      <c r="I7" t="e">
        <f t="shared" si="1"/>
        <v>#NUM!</v>
      </c>
      <c r="L7">
        <v>3.0787475468188998</v>
      </c>
      <c r="M7">
        <v>1.9709213871239501E-3</v>
      </c>
      <c r="N7">
        <f t="shared" ref="N7:N70" si="3">M7/$O$3</f>
        <v>4.2784632480828292E-3</v>
      </c>
      <c r="O7">
        <v>3.7854428550908001</v>
      </c>
      <c r="P7" s="2">
        <v>6.8399507973962001E-8</v>
      </c>
      <c r="Q7" s="2">
        <f>P7/$O$3</f>
        <v>1.484812042557335E-7</v>
      </c>
      <c r="S7">
        <v>2.96293346007604</v>
      </c>
      <c r="T7">
        <v>1.0610349726319301E-3</v>
      </c>
      <c r="U7">
        <f t="shared" si="2"/>
        <v>3.2365694678114609E-3</v>
      </c>
      <c r="W7">
        <v>189.3</v>
      </c>
      <c r="X7">
        <f>'nm to eV'!$G$14/W7</f>
        <v>6.549590090965081</v>
      </c>
      <c r="Y7">
        <v>23295.516864750902</v>
      </c>
      <c r="Z7" s="2">
        <f t="shared" si="0"/>
        <v>0.99613883939002001</v>
      </c>
    </row>
    <row r="8" spans="5:26">
      <c r="F8" t="e">
        <f>'nm to eV'!$G$14/E8</f>
        <v>#DIV/0!</v>
      </c>
      <c r="I8" t="e">
        <f t="shared" si="1"/>
        <v>#NUM!</v>
      </c>
      <c r="L8">
        <v>3.1349614495348401</v>
      </c>
      <c r="M8">
        <v>1.9709213871239501E-3</v>
      </c>
      <c r="N8">
        <f t="shared" si="3"/>
        <v>4.2784632480828292E-3</v>
      </c>
      <c r="O8" s="36">
        <f>O7+0.0002</f>
        <v>3.7856428550908001</v>
      </c>
      <c r="Q8" s="2">
        <f t="shared" ref="Q8:Q35" si="4">P8/$O$3</f>
        <v>0</v>
      </c>
      <c r="S8">
        <v>3.0129980988593101</v>
      </c>
      <c r="T8">
        <v>8.6779665201719403E-4</v>
      </c>
      <c r="U8">
        <f t="shared" si="2"/>
        <v>2.6471174095429009E-3</v>
      </c>
      <c r="W8">
        <v>190</v>
      </c>
      <c r="X8">
        <f>'nm to eV'!$G$14/W8</f>
        <v>6.5254600222088941</v>
      </c>
      <c r="Y8">
        <v>23079.2387186042</v>
      </c>
      <c r="Z8" s="2">
        <f t="shared" si="0"/>
        <v>0.98689057661315949</v>
      </c>
    </row>
    <row r="9" spans="5:26">
      <c r="F9" t="e">
        <f>'nm to eV'!$G$14/E9</f>
        <v>#DIV/0!</v>
      </c>
      <c r="I9" t="e">
        <f t="shared" si="1"/>
        <v>#NUM!</v>
      </c>
      <c r="L9">
        <v>3.19117535225078</v>
      </c>
      <c r="M9">
        <v>1.9709213871239501E-3</v>
      </c>
      <c r="N9">
        <f t="shared" si="3"/>
        <v>4.2784632480828292E-3</v>
      </c>
      <c r="O9" s="36">
        <f>O10-0.0002</f>
        <v>4.2962964671165995</v>
      </c>
      <c r="Q9" s="2">
        <f t="shared" si="4"/>
        <v>0</v>
      </c>
      <c r="S9">
        <v>3.0630627376425799</v>
      </c>
      <c r="T9">
        <v>1.0610349726319301E-3</v>
      </c>
      <c r="U9">
        <f t="shared" si="2"/>
        <v>3.2365694678114609E-3</v>
      </c>
      <c r="W9">
        <v>190.7</v>
      </c>
      <c r="X9">
        <f>'nm to eV'!$G$14/W9</f>
        <v>6.5015071013093344</v>
      </c>
      <c r="Y9">
        <v>22745.401051676301</v>
      </c>
      <c r="Z9" s="2">
        <f t="shared" si="0"/>
        <v>0.97261535498966256</v>
      </c>
    </row>
    <row r="10" spans="5:26">
      <c r="F10" t="e">
        <f>'nm to eV'!$G$14/E10</f>
        <v>#DIV/0!</v>
      </c>
      <c r="I10" t="e">
        <f t="shared" si="1"/>
        <v>#NUM!</v>
      </c>
      <c r="L10">
        <v>3.24738925496673</v>
      </c>
      <c r="M10">
        <v>1.9709213871239501E-3</v>
      </c>
      <c r="N10">
        <f t="shared" si="3"/>
        <v>4.2784632480828292E-3</v>
      </c>
      <c r="O10">
        <v>4.2964964671165999</v>
      </c>
      <c r="P10">
        <v>8.6282811591347E-2</v>
      </c>
      <c r="Q10" s="2">
        <f t="shared" si="4"/>
        <v>0.18730216270752617</v>
      </c>
      <c r="S10">
        <v>3.11312737642585</v>
      </c>
      <c r="T10">
        <v>1.0610349726319301E-3</v>
      </c>
      <c r="U10">
        <f t="shared" si="2"/>
        <v>3.2365694678114609E-3</v>
      </c>
      <c r="W10">
        <v>191.4</v>
      </c>
      <c r="X10">
        <f>'nm to eV'!$G$14/W10</f>
        <v>6.4777293846378781</v>
      </c>
      <c r="Y10">
        <v>22304.174520647401</v>
      </c>
      <c r="Z10" s="2">
        <f t="shared" si="0"/>
        <v>0.95374808163921521</v>
      </c>
    </row>
    <row r="11" spans="5:26">
      <c r="F11" t="e">
        <f>'nm to eV'!$G$14/E11</f>
        <v>#DIV/0!</v>
      </c>
      <c r="I11" t="e">
        <f t="shared" si="1"/>
        <v>#NUM!</v>
      </c>
      <c r="L11">
        <v>3.3036031576826699</v>
      </c>
      <c r="M11">
        <v>1.9709213871239501E-3</v>
      </c>
      <c r="N11">
        <f t="shared" si="3"/>
        <v>4.2784632480828292E-3</v>
      </c>
      <c r="O11" s="36">
        <f>O10+0.0002</f>
        <v>4.2966964671166004</v>
      </c>
      <c r="Q11" s="2">
        <f t="shared" si="4"/>
        <v>0</v>
      </c>
      <c r="S11">
        <v>3.1631920152091202</v>
      </c>
      <c r="T11">
        <v>1.0610349726319301E-3</v>
      </c>
      <c r="U11">
        <f t="shared" si="2"/>
        <v>3.2365694678114609E-3</v>
      </c>
      <c r="W11">
        <v>192.1</v>
      </c>
      <c r="X11">
        <f>'nm to eV'!$G$14/W11</f>
        <v>6.4541249568958357</v>
      </c>
      <c r="Y11">
        <v>21767.110237915502</v>
      </c>
      <c r="Z11" s="2">
        <f t="shared" si="0"/>
        <v>0.9307826933035781</v>
      </c>
    </row>
    <row r="12" spans="5:26">
      <c r="F12" t="e">
        <f>'nm to eV'!$G$14/E12</f>
        <v>#DIV/0!</v>
      </c>
      <c r="I12" t="e">
        <f t="shared" si="1"/>
        <v>#NUM!</v>
      </c>
      <c r="L12">
        <v>3.3598170603986102</v>
      </c>
      <c r="M12">
        <v>1.9709213871239501E-3</v>
      </c>
      <c r="N12">
        <f t="shared" si="3"/>
        <v>4.2784632480828292E-3</v>
      </c>
      <c r="O12" s="36">
        <f>O13-0.0002</f>
        <v>4.4281102667199992</v>
      </c>
      <c r="Q12" s="2">
        <f t="shared" si="4"/>
        <v>0</v>
      </c>
      <c r="S12">
        <v>3.2132566539923899</v>
      </c>
      <c r="T12">
        <v>9.0000303878628996E-4</v>
      </c>
      <c r="U12">
        <f t="shared" si="2"/>
        <v>2.7453594192542456E-3</v>
      </c>
      <c r="W12">
        <v>192.8</v>
      </c>
      <c r="X12">
        <f>'nm to eV'!$G$14/W12</f>
        <v>6.4306919306000507</v>
      </c>
      <c r="Y12">
        <v>21146.757596912499</v>
      </c>
      <c r="Z12" s="2">
        <f t="shared" si="0"/>
        <v>0.90425581418735157</v>
      </c>
    </row>
    <row r="13" spans="5:26">
      <c r="F13" t="e">
        <f>'nm to eV'!$G$14/E13</f>
        <v>#DIV/0!</v>
      </c>
      <c r="I13" t="e">
        <f t="shared" si="1"/>
        <v>#NUM!</v>
      </c>
      <c r="L13">
        <v>3.4160309631145598</v>
      </c>
      <c r="M13">
        <v>1.6971854817591199E-3</v>
      </c>
      <c r="N13">
        <f t="shared" si="3"/>
        <v>3.6842391362357694E-3</v>
      </c>
      <c r="O13">
        <v>4.4283102667199996</v>
      </c>
      <c r="P13">
        <v>1.0939668111637E-3</v>
      </c>
      <c r="Q13" s="2">
        <f t="shared" si="4"/>
        <v>2.3747759939914364E-3</v>
      </c>
      <c r="S13">
        <v>3.2633212927756601</v>
      </c>
      <c r="T13">
        <v>1.5119243873996601E-3</v>
      </c>
      <c r="U13">
        <f t="shared" si="2"/>
        <v>4.6119576037714737E-3</v>
      </c>
      <c r="W13">
        <v>193.5</v>
      </c>
      <c r="X13">
        <f>'nm to eV'!$G$14/W13</f>
        <v>6.407428445579793</v>
      </c>
      <c r="Y13">
        <v>20456.2830653848</v>
      </c>
      <c r="Z13" s="2">
        <f t="shared" si="0"/>
        <v>0.87473045518983927</v>
      </c>
    </row>
    <row r="14" spans="5:26">
      <c r="F14" t="e">
        <f>'nm to eV'!$G$14/E14</f>
        <v>#DIV/0!</v>
      </c>
      <c r="I14" t="e">
        <f t="shared" si="1"/>
        <v>#NUM!</v>
      </c>
      <c r="L14">
        <v>3.4722448658305001</v>
      </c>
      <c r="M14">
        <v>2.1077893398063702E-3</v>
      </c>
      <c r="N14">
        <f t="shared" si="3"/>
        <v>4.5755753040063706E-3</v>
      </c>
      <c r="O14" s="36">
        <f>O13+0.0002</f>
        <v>4.42851026672</v>
      </c>
      <c r="Q14" s="2">
        <f t="shared" si="4"/>
        <v>0</v>
      </c>
      <c r="S14">
        <v>3.3133859315589298</v>
      </c>
      <c r="T14">
        <v>2.2848776698586801E-3</v>
      </c>
      <c r="U14">
        <f t="shared" si="2"/>
        <v>6.969765836845946E-3</v>
      </c>
      <c r="W14">
        <v>194.2</v>
      </c>
      <c r="X14">
        <f>'nm to eV'!$G$14/W14</f>
        <v>6.3843326684845003</v>
      </c>
      <c r="Y14">
        <v>19709.103486133001</v>
      </c>
      <c r="Z14" s="2">
        <f t="shared" si="0"/>
        <v>0.84278033348989867</v>
      </c>
    </row>
    <row r="15" spans="5:26">
      <c r="F15" t="e">
        <f>'nm to eV'!$G$14/E15</f>
        <v>#DIV/0!</v>
      </c>
      <c r="I15" t="e">
        <f t="shared" si="1"/>
        <v>#NUM!</v>
      </c>
      <c r="L15">
        <v>3.5284587685464399</v>
      </c>
      <c r="M15">
        <v>2.8377517541128198E-3</v>
      </c>
      <c r="N15">
        <f t="shared" si="3"/>
        <v>6.1601729355990429E-3</v>
      </c>
      <c r="O15" s="36">
        <f>O16-0.0002</f>
        <v>4.5225834170538999</v>
      </c>
      <c r="Q15" s="2">
        <f t="shared" si="4"/>
        <v>0</v>
      </c>
      <c r="S15">
        <v>3.3634505703422</v>
      </c>
      <c r="T15">
        <v>3.6697523009310202E-3</v>
      </c>
      <c r="U15">
        <f t="shared" si="2"/>
        <v>1.1194172254437492E-2</v>
      </c>
      <c r="W15">
        <v>194.9</v>
      </c>
      <c r="X15">
        <f>'nm to eV'!$G$14/W15</f>
        <v>6.3614027923021546</v>
      </c>
      <c r="Y15">
        <v>18918.545324289102</v>
      </c>
      <c r="Z15" s="2">
        <f t="shared" si="0"/>
        <v>0.80897530162983788</v>
      </c>
    </row>
    <row r="16" spans="5:26">
      <c r="F16" t="e">
        <f>'nm to eV'!$G$14/E16</f>
        <v>#DIV/0!</v>
      </c>
      <c r="I16" t="e">
        <f t="shared" si="1"/>
        <v>#NUM!</v>
      </c>
      <c r="L16">
        <v>3.58467267126239</v>
      </c>
      <c r="M16">
        <v>3.8110349731879101E-3</v>
      </c>
      <c r="N16">
        <f t="shared" si="3"/>
        <v>8.272969777722225E-3</v>
      </c>
      <c r="O16">
        <v>4.5227834170539003</v>
      </c>
      <c r="P16">
        <v>0.38014890382646999</v>
      </c>
      <c r="Q16" s="2">
        <f t="shared" si="4"/>
        <v>0.82522475246661842</v>
      </c>
      <c r="S16">
        <v>3.4135152091254701</v>
      </c>
      <c r="T16">
        <v>6.1496440821535697E-3</v>
      </c>
      <c r="U16">
        <f t="shared" si="2"/>
        <v>1.8758807002217666E-2</v>
      </c>
      <c r="W16">
        <v>195.6</v>
      </c>
      <c r="X16">
        <f>'nm to eV'!$G$14/W16</f>
        <v>6.3386370358879853</v>
      </c>
      <c r="Y16">
        <v>18097.538923313499</v>
      </c>
      <c r="Z16" s="2">
        <f t="shared" si="0"/>
        <v>0.77386827360604216</v>
      </c>
    </row>
    <row r="17" spans="6:26">
      <c r="F17" t="e">
        <f>'nm to eV'!$G$14/E17</f>
        <v>#DIV/0!</v>
      </c>
      <c r="I17" t="e">
        <f t="shared" si="1"/>
        <v>#NUM!</v>
      </c>
      <c r="L17">
        <v>3.6408865739783298</v>
      </c>
      <c r="M17">
        <v>6.21382792027969E-3</v>
      </c>
      <c r="N17">
        <f t="shared" si="3"/>
        <v>1.3488936981714158E-2</v>
      </c>
      <c r="O17" s="36">
        <f>O16+0.0002</f>
        <v>4.5229834170539007</v>
      </c>
      <c r="Q17" s="2">
        <f t="shared" si="4"/>
        <v>0</v>
      </c>
      <c r="S17">
        <v>3.4635798479087399</v>
      </c>
      <c r="T17">
        <v>1.00466168812176E-2</v>
      </c>
      <c r="U17">
        <f t="shared" si="2"/>
        <v>3.0646090177300869E-2</v>
      </c>
      <c r="W17">
        <v>196.3</v>
      </c>
      <c r="X17">
        <f>'nm to eV'!$G$14/W17</f>
        <v>6.3160336435032596</v>
      </c>
      <c r="Y17">
        <v>17258.354346158099</v>
      </c>
      <c r="Z17" s="2">
        <f t="shared" si="0"/>
        <v>0.73798392918153721</v>
      </c>
    </row>
    <row r="18" spans="6:26">
      <c r="F18" t="e">
        <f>'nm to eV'!$G$14/E18</f>
        <v>#DIV/0!</v>
      </c>
      <c r="I18" t="e">
        <f t="shared" si="1"/>
        <v>#NUM!</v>
      </c>
      <c r="L18">
        <v>3.6971004766942701</v>
      </c>
      <c r="M18">
        <v>9.9092626427055297E-3</v>
      </c>
      <c r="N18">
        <f t="shared" si="3"/>
        <v>2.1510962491650843E-2</v>
      </c>
      <c r="O18" s="36">
        <f>O19-0.0002</f>
        <v>5.7229937313288</v>
      </c>
      <c r="Q18" s="2">
        <f t="shared" si="4"/>
        <v>0</v>
      </c>
      <c r="S18">
        <v>3.51364448669201</v>
      </c>
      <c r="T18">
        <v>1.6294655914427799E-2</v>
      </c>
      <c r="U18">
        <f t="shared" si="2"/>
        <v>4.9705040061318873E-2</v>
      </c>
      <c r="W18">
        <v>197</v>
      </c>
      <c r="X18">
        <f>'nm to eV'!$G$14/W18</f>
        <v>6.2935908843639083</v>
      </c>
      <c r="Y18">
        <v>16412.382931483899</v>
      </c>
      <c r="Z18" s="2">
        <f t="shared" si="0"/>
        <v>0.70180937301850954</v>
      </c>
    </row>
    <row r="19" spans="6:26">
      <c r="F19" t="e">
        <f>'nm to eV'!$G$14/E19</f>
        <v>#DIV/0!</v>
      </c>
      <c r="I19" t="e">
        <f t="shared" si="1"/>
        <v>#NUM!</v>
      </c>
      <c r="L19">
        <v>3.7533143794102202</v>
      </c>
      <c r="M19">
        <v>1.57945846080506E-2</v>
      </c>
      <c r="N19">
        <f t="shared" si="3"/>
        <v>3.428678089636529E-2</v>
      </c>
      <c r="O19">
        <v>5.7231937313288004</v>
      </c>
      <c r="P19">
        <v>2.0114160803511999E-3</v>
      </c>
      <c r="Q19" s="2">
        <f t="shared" si="4"/>
        <v>4.3663688631149934E-3</v>
      </c>
      <c r="S19">
        <v>3.5568821292775601</v>
      </c>
      <c r="T19">
        <v>2.3867182603518101E-2</v>
      </c>
      <c r="U19">
        <f t="shared" si="2"/>
        <v>7.2804192594719097E-2</v>
      </c>
      <c r="W19">
        <v>197.7</v>
      </c>
      <c r="X19">
        <f>'nm to eV'!$G$14/W19</f>
        <v>6.2713070521987353</v>
      </c>
      <c r="Y19">
        <v>15569.9664091084</v>
      </c>
      <c r="Z19" s="2">
        <f t="shared" si="0"/>
        <v>0.66578682748950824</v>
      </c>
    </row>
    <row r="20" spans="6:26">
      <c r="F20" t="e">
        <f>'nm to eV'!$G$14/E20</f>
        <v>#DIV/0!</v>
      </c>
      <c r="I20" t="e">
        <f t="shared" si="1"/>
        <v>#NUM!</v>
      </c>
      <c r="L20">
        <v>3.80952828212616</v>
      </c>
      <c r="M20">
        <v>2.51016053904565E-2</v>
      </c>
      <c r="N20">
        <f t="shared" si="3"/>
        <v>5.4490400699168974E-2</v>
      </c>
      <c r="O20" s="36">
        <f>O19+0.0002</f>
        <v>5.7233937313288008</v>
      </c>
      <c r="Q20" s="2">
        <f t="shared" si="4"/>
        <v>0</v>
      </c>
      <c r="S20">
        <v>3.5910171102661499</v>
      </c>
      <c r="T20">
        <v>3.1933157147035401E-2</v>
      </c>
      <c r="U20">
        <f t="shared" si="2"/>
        <v>9.7408553062626788E-2</v>
      </c>
      <c r="W20">
        <v>198.4</v>
      </c>
      <c r="X20">
        <f>'nm to eV'!$G$14/W20</f>
        <v>6.2491804648169849</v>
      </c>
      <c r="Y20">
        <v>14740.2733857598</v>
      </c>
      <c r="Z20" s="2">
        <f t="shared" si="0"/>
        <v>0.63030835108879546</v>
      </c>
    </row>
    <row r="21" spans="6:26">
      <c r="F21" t="e">
        <f>'nm to eV'!$G$14/E21</f>
        <v>#DIV/0!</v>
      </c>
      <c r="I21" t="e">
        <f t="shared" si="1"/>
        <v>#NUM!</v>
      </c>
      <c r="L21">
        <v>3.8580766526535699</v>
      </c>
      <c r="M21">
        <v>3.6410319980843299E-2</v>
      </c>
      <c r="N21">
        <f t="shared" si="3"/>
        <v>7.9039284319855546E-2</v>
      </c>
      <c r="O21" s="36">
        <f>O22-0.0002</f>
        <v>5.8901132357813992</v>
      </c>
      <c r="Q21" s="2">
        <f t="shared" si="4"/>
        <v>0</v>
      </c>
      <c r="S21">
        <v>3.62060076045627</v>
      </c>
      <c r="T21">
        <v>4.0739303472193199E-2</v>
      </c>
      <c r="U21">
        <f t="shared" si="2"/>
        <v>0.12427072543229568</v>
      </c>
      <c r="W21">
        <v>199.1</v>
      </c>
      <c r="X21">
        <f>'nm to eV'!$G$14/W21</f>
        <v>6.2272094636850328</v>
      </c>
      <c r="Y21">
        <v>13931.221292878299</v>
      </c>
      <c r="Z21" s="2">
        <f t="shared" si="0"/>
        <v>0.59571250084481497</v>
      </c>
    </row>
    <row r="22" spans="6:26">
      <c r="F22" t="e">
        <f>'nm to eV'!$G$14/E22</f>
        <v>#DIV/0!</v>
      </c>
      <c r="I22" t="e">
        <f t="shared" si="1"/>
        <v>#NUM!</v>
      </c>
      <c r="L22">
        <v>3.89384913620008</v>
      </c>
      <c r="M22">
        <v>4.7388270352247498E-2</v>
      </c>
      <c r="N22">
        <f t="shared" si="3"/>
        <v>0.10287014713872671</v>
      </c>
      <c r="O22">
        <v>5.8903132357813996</v>
      </c>
      <c r="P22">
        <v>2.4155333322086001E-3</v>
      </c>
      <c r="Q22" s="2">
        <f t="shared" si="4"/>
        <v>5.2436239486215487E-3</v>
      </c>
      <c r="S22">
        <v>3.6456330798479</v>
      </c>
      <c r="T22">
        <v>4.9454351731918297E-2</v>
      </c>
      <c r="U22">
        <f t="shared" si="2"/>
        <v>0.15085501326020928</v>
      </c>
      <c r="W22">
        <v>199.8</v>
      </c>
      <c r="X22">
        <f>'nm to eV'!$G$14/W22</f>
        <v>6.2053924135119614</v>
      </c>
      <c r="Y22">
        <v>13149.4405148273</v>
      </c>
      <c r="Z22" s="2">
        <f t="shared" si="0"/>
        <v>0.56228279840779727</v>
      </c>
    </row>
    <row r="23" spans="6:26">
      <c r="F23" t="e">
        <f>'nm to eV'!$G$14/E23</f>
        <v>#DIV/0!</v>
      </c>
      <c r="I23" t="e">
        <f t="shared" si="1"/>
        <v>#NUM!</v>
      </c>
      <c r="L23">
        <v>3.92451126495423</v>
      </c>
      <c r="M23">
        <v>5.8930801028466699E-2</v>
      </c>
      <c r="N23">
        <f t="shared" si="3"/>
        <v>0.1279265971882825</v>
      </c>
      <c r="O23" s="36">
        <f>O22+0.0002</f>
        <v>5.8905132357814001</v>
      </c>
      <c r="Q23" s="2">
        <f t="shared" si="4"/>
        <v>0</v>
      </c>
      <c r="S23">
        <v>3.6661140684410598</v>
      </c>
      <c r="T23">
        <v>5.7390005431830503E-2</v>
      </c>
      <c r="U23">
        <f t="shared" si="2"/>
        <v>0.17506184445310599</v>
      </c>
      <c r="W23">
        <v>200.5</v>
      </c>
      <c r="X23">
        <f>'nm to eV'!$G$14/W23</f>
        <v>6.1837277018438401</v>
      </c>
      <c r="Y23">
        <v>12400.276395160699</v>
      </c>
      <c r="Z23" s="2">
        <f t="shared" si="0"/>
        <v>0.5302478158396905</v>
      </c>
    </row>
    <row r="24" spans="6:26">
      <c r="F24" t="e">
        <f>'nm to eV'!$G$14/E24</f>
        <v>#DIV/0!</v>
      </c>
      <c r="I24" t="e">
        <f t="shared" si="1"/>
        <v>#NUM!</v>
      </c>
      <c r="L24">
        <v>3.9526182163121999</v>
      </c>
      <c r="M24">
        <v>7.12261054444394E-2</v>
      </c>
      <c r="N24">
        <f t="shared" si="3"/>
        <v>0.15461716354541821</v>
      </c>
      <c r="O24" s="36">
        <f>O25-0.0002</f>
        <v>5.9984278908811994</v>
      </c>
      <c r="Q24" s="2">
        <f t="shared" si="4"/>
        <v>0</v>
      </c>
      <c r="S24">
        <v>3.6843193916349799</v>
      </c>
      <c r="T24">
        <v>6.5449653720803899E-2</v>
      </c>
      <c r="U24">
        <f t="shared" si="2"/>
        <v>0.19964690738339189</v>
      </c>
      <c r="W24">
        <v>201.2</v>
      </c>
      <c r="X24">
        <f>'nm to eV'!$G$14/W24</f>
        <v>6.1622137386664511</v>
      </c>
      <c r="Y24">
        <v>11687.8241363091</v>
      </c>
      <c r="Z24" s="2">
        <f t="shared" si="0"/>
        <v>0.4997826679585074</v>
      </c>
    </row>
    <row r="25" spans="6:26">
      <c r="F25" t="e">
        <f>'nm to eV'!$G$14/E25</f>
        <v>#DIV/0!</v>
      </c>
      <c r="I25" t="e">
        <f t="shared" si="1"/>
        <v>#NUM!</v>
      </c>
      <c r="L25">
        <v>3.9756148128778102</v>
      </c>
      <c r="M25">
        <v>8.2643173830699801E-2</v>
      </c>
      <c r="N25">
        <f t="shared" si="3"/>
        <v>0.17940126087704428</v>
      </c>
      <c r="O25">
        <v>5.9986278908811999</v>
      </c>
      <c r="P25">
        <v>0.11194468052011</v>
      </c>
      <c r="Q25" s="2">
        <f t="shared" si="4"/>
        <v>0.24300877982889507</v>
      </c>
      <c r="S25">
        <v>3.7025247148288898</v>
      </c>
      <c r="T25">
        <v>7.40407073914678E-2</v>
      </c>
      <c r="U25">
        <f t="shared" si="2"/>
        <v>0.22585296347391626</v>
      </c>
      <c r="W25">
        <v>201.9</v>
      </c>
      <c r="X25">
        <f>'nm to eV'!$G$14/W25</f>
        <v>6.1408489560162947</v>
      </c>
      <c r="Y25">
        <v>11014.991234212999</v>
      </c>
      <c r="Z25" s="2">
        <f t="shared" si="0"/>
        <v>0.47101168210364619</v>
      </c>
    </row>
    <row r="26" spans="6:26">
      <c r="F26" t="e">
        <f>'nm to eV'!$G$14/E26</f>
        <v>#DIV/0!</v>
      </c>
      <c r="I26" t="e">
        <f t="shared" si="1"/>
        <v>#NUM!</v>
      </c>
      <c r="L26">
        <v>3.9960562320472501</v>
      </c>
      <c r="M26">
        <v>9.36838553470834E-2</v>
      </c>
      <c r="N26">
        <f t="shared" si="3"/>
        <v>0.2033683000548803</v>
      </c>
      <c r="O26" s="36">
        <f>O25+0.0002</f>
        <v>5.9988278908812003</v>
      </c>
      <c r="Q26" s="2">
        <f t="shared" si="4"/>
        <v>0</v>
      </c>
      <c r="S26">
        <v>3.7184543726235701</v>
      </c>
      <c r="T26">
        <v>8.2307013328876397E-2</v>
      </c>
      <c r="U26">
        <f t="shared" si="2"/>
        <v>0.2510684126331838</v>
      </c>
      <c r="W26">
        <v>202.6</v>
      </c>
      <c r="X26">
        <f>'nm to eV'!$G$14/W26</f>
        <v>6.1196318075996539</v>
      </c>
      <c r="Y26">
        <v>10383.581983436799</v>
      </c>
      <c r="Z26" s="2">
        <f t="shared" si="0"/>
        <v>0.44401201165632337</v>
      </c>
    </row>
    <row r="27" spans="6:26">
      <c r="F27" t="e">
        <f>'nm to eV'!$G$14/E27</f>
        <v>#DIV/0!</v>
      </c>
      <c r="I27" t="e">
        <f t="shared" si="1"/>
        <v>#NUM!</v>
      </c>
      <c r="L27">
        <v>4.0164976512166799</v>
      </c>
      <c r="M27">
        <v>0.105979159763056</v>
      </c>
      <c r="N27">
        <f t="shared" si="3"/>
        <v>0.23005886641201578</v>
      </c>
      <c r="O27" s="36">
        <f>O28-0.0002</f>
        <v>6.0475759777743994</v>
      </c>
      <c r="Q27" s="2">
        <f t="shared" si="4"/>
        <v>0</v>
      </c>
      <c r="S27">
        <v>3.7321083650190099</v>
      </c>
      <c r="T27">
        <v>8.9864778757364303E-2</v>
      </c>
      <c r="U27">
        <f t="shared" si="2"/>
        <v>0.27412253757880001</v>
      </c>
      <c r="W27">
        <v>203.3</v>
      </c>
      <c r="X27">
        <f>'nm to eV'!$G$14/W27</f>
        <v>6.0985607684195271</v>
      </c>
      <c r="Y27">
        <v>9794.3987037744992</v>
      </c>
      <c r="Z27" s="2">
        <f t="shared" si="0"/>
        <v>0.41881796458716919</v>
      </c>
    </row>
    <row r="28" spans="6:26">
      <c r="F28" t="e">
        <f>'nm to eV'!$G$14/E28</f>
        <v>#DIV/0!</v>
      </c>
      <c r="I28" t="e">
        <f t="shared" si="1"/>
        <v>#NUM!</v>
      </c>
      <c r="L28">
        <v>4.0369390703861097</v>
      </c>
      <c r="M28">
        <v>0.119152700208741</v>
      </c>
      <c r="N28">
        <f t="shared" si="3"/>
        <v>0.25865590179466108</v>
      </c>
      <c r="O28">
        <v>6.0477759777743998</v>
      </c>
      <c r="P28">
        <v>0.10687510025886</v>
      </c>
      <c r="Q28" s="2">
        <f t="shared" si="4"/>
        <v>0.23200376817664689</v>
      </c>
      <c r="S28">
        <v>3.7457623574144399</v>
      </c>
      <c r="T28">
        <v>9.7776814440312498E-2</v>
      </c>
      <c r="U28">
        <f t="shared" si="2"/>
        <v>0.29825732463124166</v>
      </c>
      <c r="W28">
        <v>204</v>
      </c>
      <c r="X28">
        <f>'nm to eV'!$G$14/W28</f>
        <v>6.077634334410245</v>
      </c>
      <c r="Y28">
        <v>9247.3546282505995</v>
      </c>
      <c r="Z28" s="2">
        <f t="shared" si="0"/>
        <v>0.39542583065636489</v>
      </c>
    </row>
    <row r="29" spans="6:26">
      <c r="F29" t="e">
        <f>'nm to eV'!$G$14/E29</f>
        <v>#DIV/0!</v>
      </c>
      <c r="I29" t="e">
        <f t="shared" si="1"/>
        <v>#NUM!</v>
      </c>
      <c r="L29">
        <v>4.0548253121593696</v>
      </c>
      <c r="M29">
        <v>0.13178257073127</v>
      </c>
      <c r="N29">
        <f t="shared" si="3"/>
        <v>0.28607274206627498</v>
      </c>
      <c r="O29" s="36">
        <f>O28+0.0002</f>
        <v>6.0479759777744002</v>
      </c>
      <c r="Q29" s="2">
        <f t="shared" si="4"/>
        <v>0</v>
      </c>
      <c r="S29">
        <v>3.75941634980988</v>
      </c>
      <c r="T29">
        <v>0.106279300547361</v>
      </c>
      <c r="U29">
        <f t="shared" si="2"/>
        <v>0.32419321519505867</v>
      </c>
      <c r="W29">
        <v>204.7</v>
      </c>
      <c r="X29">
        <f>'nm to eV'!$G$14/W29</f>
        <v>6.0568510220795799</v>
      </c>
      <c r="Y29">
        <v>8741.5938083460005</v>
      </c>
      <c r="Z29" s="2">
        <f t="shared" si="0"/>
        <v>0.37379900867710936</v>
      </c>
    </row>
    <row r="30" spans="6:26">
      <c r="F30" t="e">
        <f>'nm to eV'!$G$14/E30</f>
        <v>#DIV/0!</v>
      </c>
      <c r="I30" t="e">
        <f t="shared" si="1"/>
        <v>#NUM!</v>
      </c>
      <c r="L30">
        <v>4.0701563765364401</v>
      </c>
      <c r="M30">
        <v>0.142990535300933</v>
      </c>
      <c r="N30">
        <f t="shared" si="3"/>
        <v>0.3104029182013528</v>
      </c>
      <c r="O30" s="36">
        <f>O31-0.0002</f>
        <v>6.1125908966212998</v>
      </c>
      <c r="Q30" s="2">
        <f t="shared" si="4"/>
        <v>0</v>
      </c>
      <c r="S30">
        <v>3.7730703422053198</v>
      </c>
      <c r="T30">
        <v>0.11489987673922999</v>
      </c>
      <c r="U30">
        <f t="shared" si="2"/>
        <v>0.35048932646115205</v>
      </c>
      <c r="W30">
        <v>205.4</v>
      </c>
      <c r="X30">
        <f>'nm to eV'!$G$14/W30</f>
        <v>6.036209368158179</v>
      </c>
      <c r="Y30">
        <v>8275.6138929034005</v>
      </c>
      <c r="Z30" s="2">
        <f t="shared" si="0"/>
        <v>0.35387325666040198</v>
      </c>
    </row>
    <row r="31" spans="6:26">
      <c r="F31" t="e">
        <f>'nm to eV'!$G$14/E31</f>
        <v>#DIV/0!</v>
      </c>
      <c r="I31" t="e">
        <f t="shared" si="1"/>
        <v>#NUM!</v>
      </c>
      <c r="L31">
        <v>4.0854874409135196</v>
      </c>
      <c r="M31">
        <v>0.155034915136987</v>
      </c>
      <c r="N31">
        <f t="shared" si="3"/>
        <v>0.33654877912262665</v>
      </c>
      <c r="O31">
        <v>6.1127908966213003</v>
      </c>
      <c r="P31">
        <v>5.8402221613902003E-2</v>
      </c>
      <c r="Q31" s="2">
        <f t="shared" si="4"/>
        <v>0.12677916045453827</v>
      </c>
      <c r="S31">
        <v>3.78672433460076</v>
      </c>
      <c r="T31">
        <v>0.123992813270379</v>
      </c>
      <c r="U31">
        <f t="shared" si="2"/>
        <v>0.37822632053634503</v>
      </c>
      <c r="W31">
        <v>206.1</v>
      </c>
      <c r="X31">
        <f>'nm to eV'!$G$14/W31</f>
        <v>6.0157079292561377</v>
      </c>
      <c r="Y31">
        <v>7847.3881857762999</v>
      </c>
      <c r="Z31" s="2">
        <f t="shared" si="0"/>
        <v>0.33556191111820372</v>
      </c>
    </row>
    <row r="32" spans="6:26">
      <c r="F32" t="e">
        <f>'nm to eV'!$G$14/E32</f>
        <v>#DIV/0!</v>
      </c>
      <c r="I32" t="e">
        <f t="shared" si="1"/>
        <v>#NUM!</v>
      </c>
      <c r="L32">
        <v>4.1008185052905901</v>
      </c>
      <c r="M32">
        <v>0.167079294973042</v>
      </c>
      <c r="N32">
        <f t="shared" si="3"/>
        <v>0.36269464004390267</v>
      </c>
      <c r="O32" s="36">
        <f>O31+0.0002</f>
        <v>6.1129908966213007</v>
      </c>
      <c r="Q32" s="2">
        <f t="shared" si="4"/>
        <v>0</v>
      </c>
      <c r="S32">
        <v>3.8003783269961899</v>
      </c>
      <c r="T32">
        <v>0.13320383988634901</v>
      </c>
      <c r="U32">
        <f t="shared" si="2"/>
        <v>0.40632353531381588</v>
      </c>
      <c r="W32">
        <v>206.8</v>
      </c>
      <c r="X32">
        <f>'nm to eV'!$G$14/W32</f>
        <v>5.9953452815265464</v>
      </c>
      <c r="Y32">
        <v>7454.4839535064002</v>
      </c>
      <c r="Z32" s="2">
        <f t="shared" si="0"/>
        <v>0.31876094601418475</v>
      </c>
    </row>
    <row r="33" spans="6:26">
      <c r="F33" t="e">
        <f>'nm to eV'!$G$14/E33</f>
        <v>#DIV/0!</v>
      </c>
      <c r="I33" t="e">
        <f t="shared" si="1"/>
        <v>#NUM!</v>
      </c>
      <c r="L33">
        <v>4.1161495696676704</v>
      </c>
      <c r="M33">
        <v>0.17996009007548999</v>
      </c>
      <c r="N33">
        <f t="shared" si="3"/>
        <v>0.39065618575137906</v>
      </c>
      <c r="O33" s="36">
        <f>O34-0.0002</f>
        <v>6.2266657098972997</v>
      </c>
      <c r="Q33" s="2">
        <f t="shared" si="4"/>
        <v>0</v>
      </c>
      <c r="S33">
        <v>3.8140323193916301</v>
      </c>
      <c r="T33">
        <v>0.14300531692641899</v>
      </c>
      <c r="U33">
        <f t="shared" si="2"/>
        <v>0.43622185360266102</v>
      </c>
      <c r="W33">
        <v>207.5</v>
      </c>
      <c r="X33">
        <f>'nm to eV'!$G$14/W33</f>
        <v>5.9751200203358552</v>
      </c>
      <c r="Y33">
        <v>7094.1745142945001</v>
      </c>
      <c r="Z33" s="2">
        <f t="shared" si="0"/>
        <v>0.30335376579656531</v>
      </c>
    </row>
    <row r="34" spans="6:26">
      <c r="F34" t="e">
        <f>'nm to eV'!$G$14/E34</f>
        <v>#DIV/0!</v>
      </c>
      <c r="I34" t="e">
        <f t="shared" si="1"/>
        <v>#NUM!</v>
      </c>
      <c r="L34">
        <v>4.1314806340447499</v>
      </c>
      <c r="M34">
        <v>0.19317545128449401</v>
      </c>
      <c r="N34">
        <f t="shared" si="3"/>
        <v>0.419344005373333</v>
      </c>
      <c r="O34">
        <v>6.2268657098973001</v>
      </c>
      <c r="P34">
        <v>7.1834142048729996E-2</v>
      </c>
      <c r="Q34" s="2">
        <f t="shared" si="4"/>
        <v>0.15593708542659609</v>
      </c>
      <c r="S34">
        <v>3.8276863117870699</v>
      </c>
      <c r="T34">
        <v>0.152924884051309</v>
      </c>
      <c r="U34">
        <f t="shared" si="2"/>
        <v>0.4664803925937811</v>
      </c>
      <c r="W34">
        <v>208.2</v>
      </c>
      <c r="X34">
        <f>'nm to eV'!$G$14/W34</f>
        <v>5.9550307599408745</v>
      </c>
      <c r="Y34">
        <v>6763.5431754961</v>
      </c>
      <c r="Z34" s="2">
        <f t="shared" si="0"/>
        <v>0.2892156498659863</v>
      </c>
    </row>
    <row r="35" spans="6:26">
      <c r="F35" t="e">
        <f>'nm to eV'!$G$14/E35</f>
        <v>#DIV/0!</v>
      </c>
      <c r="I35" t="e">
        <f t="shared" si="1"/>
        <v>#NUM!</v>
      </c>
      <c r="L35">
        <v>4.1468116984218204</v>
      </c>
      <c r="M35">
        <v>0.20705994470661299</v>
      </c>
      <c r="N35">
        <f t="shared" si="3"/>
        <v>0.44948437282424841</v>
      </c>
      <c r="O35" s="36">
        <f>O34+0.0002</f>
        <v>6.2270657098973006</v>
      </c>
      <c r="Q35" s="2">
        <f t="shared" si="4"/>
        <v>0</v>
      </c>
      <c r="S35">
        <v>3.8413403041824998</v>
      </c>
      <c r="T35">
        <v>0.16308063134584</v>
      </c>
      <c r="U35">
        <f t="shared" si="2"/>
        <v>0.49745937298945403</v>
      </c>
      <c r="W35">
        <v>208.9</v>
      </c>
      <c r="X35">
        <f>'nm to eV'!$G$14/W35</f>
        <v>5.9350761331722826</v>
      </c>
      <c r="Y35">
        <v>6459.5775865208998</v>
      </c>
      <c r="Z35" s="2">
        <f t="shared" si="0"/>
        <v>0.27621778719677792</v>
      </c>
    </row>
    <row r="36" spans="6:26">
      <c r="F36" t="e">
        <f>'nm to eV'!$G$14/E36</f>
        <v>#DIV/0!</v>
      </c>
      <c r="I36" t="e">
        <f t="shared" si="1"/>
        <v>#NUM!</v>
      </c>
      <c r="L36">
        <v>4.1621427627988998</v>
      </c>
      <c r="M36">
        <v>0.22094443812873199</v>
      </c>
      <c r="N36">
        <f t="shared" si="3"/>
        <v>0.47962474027516394</v>
      </c>
      <c r="O36" s="36"/>
      <c r="Q36" s="2"/>
      <c r="S36">
        <v>3.85499429657794</v>
      </c>
      <c r="T36">
        <v>0.173472558810011</v>
      </c>
      <c r="U36">
        <f t="shared" si="2"/>
        <v>0.52915879478967665</v>
      </c>
      <c r="W36">
        <v>209.6</v>
      </c>
      <c r="X36">
        <f>'nm to eV'!$G$14/W36</f>
        <v>5.9152547911244753</v>
      </c>
      <c r="Y36">
        <v>6179.2535295342996</v>
      </c>
      <c r="Z36" s="2">
        <f t="shared" si="0"/>
        <v>0.26423085930842261</v>
      </c>
    </row>
    <row r="37" spans="6:26">
      <c r="F37" t="e">
        <f>'nm to eV'!$G$14/E37</f>
        <v>#DIV/0!</v>
      </c>
      <c r="I37" t="e">
        <f t="shared" si="1"/>
        <v>#NUM!</v>
      </c>
      <c r="L37">
        <v>4.1774738271759704</v>
      </c>
      <c r="M37">
        <v>0.23516349765740799</v>
      </c>
      <c r="N37">
        <f t="shared" si="3"/>
        <v>0.51049138164055918</v>
      </c>
      <c r="Q37" s="2"/>
      <c r="S37">
        <v>3.8686482889733802</v>
      </c>
      <c r="T37">
        <v>0.183746396189362</v>
      </c>
      <c r="U37">
        <f t="shared" si="2"/>
        <v>0.56049799588762439</v>
      </c>
      <c r="W37">
        <v>210.3</v>
      </c>
      <c r="X37">
        <f>'nm to eV'!$G$14/W37</f>
        <v>5.8955654028515925</v>
      </c>
      <c r="Y37">
        <v>5919.6075775784002</v>
      </c>
      <c r="Z37" s="2">
        <f t="shared" si="0"/>
        <v>0.2531281471971053</v>
      </c>
    </row>
    <row r="38" spans="6:26">
      <c r="F38" t="e">
        <f>'nm to eV'!$G$14/E38</f>
        <v>#DIV/0!</v>
      </c>
      <c r="I38" t="e">
        <f t="shared" si="1"/>
        <v>#NUM!</v>
      </c>
      <c r="L38">
        <v>4.1928048915530498</v>
      </c>
      <c r="M38">
        <v>0.24988440634591999</v>
      </c>
      <c r="N38">
        <f t="shared" si="3"/>
        <v>0.54244743387767502</v>
      </c>
      <c r="O38" s="36"/>
      <c r="Q38" s="2"/>
      <c r="S38">
        <v>3.8823022813688199</v>
      </c>
      <c r="T38">
        <v>0.19449259390799301</v>
      </c>
      <c r="U38">
        <f t="shared" si="2"/>
        <v>0.59327807979467173</v>
      </c>
      <c r="W38">
        <v>211</v>
      </c>
      <c r="X38">
        <f>'nm to eV'!$G$14/W38</f>
        <v>5.8760066550696202</v>
      </c>
      <c r="Y38">
        <v>5677.7984071404999</v>
      </c>
      <c r="Z38" s="2">
        <f t="shared" si="0"/>
        <v>0.24278815312046179</v>
      </c>
    </row>
    <row r="39" spans="6:26">
      <c r="F39" t="e">
        <f>'nm to eV'!$G$14/E39</f>
        <v>#DIV/0!</v>
      </c>
      <c r="I39" t="e">
        <f t="shared" si="1"/>
        <v>#NUM!</v>
      </c>
      <c r="L39">
        <v>4.2081359559301204</v>
      </c>
      <c r="M39">
        <v>0.264270748927874</v>
      </c>
      <c r="N39">
        <f t="shared" si="3"/>
        <v>0.57367721220030898</v>
      </c>
      <c r="O39" s="36"/>
      <c r="Q39" s="2"/>
      <c r="S39">
        <v>3.8959562737642499</v>
      </c>
      <c r="T39">
        <v>0.20512070154180401</v>
      </c>
      <c r="U39">
        <f t="shared" si="2"/>
        <v>0.62569794299944415</v>
      </c>
      <c r="W39">
        <v>211.7</v>
      </c>
      <c r="X39">
        <f>'nm to eV'!$G$14/W39</f>
        <v>5.8565772518643833</v>
      </c>
      <c r="Y39">
        <v>5451.1568601954004</v>
      </c>
      <c r="Z39" s="2">
        <f t="shared" si="0"/>
        <v>0.23309674129894245</v>
      </c>
    </row>
    <row r="40" spans="6:26">
      <c r="F40" t="e">
        <f>'nm to eV'!$G$14/E40</f>
        <v>#DIV/0!</v>
      </c>
      <c r="I40" t="e">
        <f t="shared" si="1"/>
        <v>#NUM!</v>
      </c>
      <c r="L40">
        <v>4.2234670203071998</v>
      </c>
      <c r="M40">
        <v>0.27882437456310699</v>
      </c>
      <c r="N40">
        <f t="shared" si="3"/>
        <v>0.60527012748018394</v>
      </c>
      <c r="Q40" s="2"/>
      <c r="S40">
        <v>3.9096102661596901</v>
      </c>
      <c r="T40">
        <v>0.21574880917561501</v>
      </c>
      <c r="U40">
        <f t="shared" si="2"/>
        <v>0.65811780620421656</v>
      </c>
      <c r="W40">
        <v>212.4</v>
      </c>
      <c r="X40">
        <f>'nm to eV'!$G$14/W40</f>
        <v>5.8372759144053195</v>
      </c>
      <c r="Y40">
        <v>5237.2251109375002</v>
      </c>
      <c r="Z40" s="2">
        <f t="shared" si="0"/>
        <v>0.22394881272317008</v>
      </c>
    </row>
    <row r="41" spans="6:26">
      <c r="F41" t="e">
        <f>'nm to eV'!$G$14/E41</f>
        <v>#DIV/0!</v>
      </c>
      <c r="I41" t="e">
        <f t="shared" si="1"/>
        <v>#NUM!</v>
      </c>
      <c r="L41">
        <v>4.2387980846842703</v>
      </c>
      <c r="M41">
        <v>0.293712566304897</v>
      </c>
      <c r="N41">
        <f t="shared" si="3"/>
        <v>0.63758931667453855</v>
      </c>
      <c r="O41" s="36"/>
      <c r="Q41" s="2"/>
      <c r="S41">
        <v>3.9232642585551298</v>
      </c>
      <c r="T41">
        <v>0.22602264655496501</v>
      </c>
      <c r="U41">
        <f t="shared" si="2"/>
        <v>0.6894570073021612</v>
      </c>
      <c r="W41">
        <v>213.1</v>
      </c>
      <c r="X41">
        <f>'nm to eV'!$G$14/W41</f>
        <v>5.8181013806648991</v>
      </c>
      <c r="Y41">
        <v>5033.7855071345002</v>
      </c>
      <c r="Z41" s="2">
        <f t="shared" si="0"/>
        <v>0.21524953843812825</v>
      </c>
    </row>
    <row r="42" spans="6:26">
      <c r="F42" t="e">
        <f>'nm to eV'!$G$14/E42</f>
        <v>#DIV/0!</v>
      </c>
      <c r="I42" t="e">
        <f t="shared" si="1"/>
        <v>#NUM!</v>
      </c>
      <c r="L42">
        <v>4.2541291490613498</v>
      </c>
      <c r="M42">
        <v>0.30843347499340901</v>
      </c>
      <c r="N42">
        <f t="shared" si="3"/>
        <v>0.66954536891165439</v>
      </c>
      <c r="O42" s="36"/>
      <c r="Q42" s="2"/>
      <c r="S42">
        <v>3.93691825095057</v>
      </c>
      <c r="T42">
        <v>0.23641457401913599</v>
      </c>
      <c r="U42">
        <f t="shared" si="2"/>
        <v>0.72115642910238376</v>
      </c>
      <c r="W42">
        <v>213.8</v>
      </c>
      <c r="X42">
        <f>'nm to eV'!$G$14/W42</f>
        <v>5.799052405143545</v>
      </c>
      <c r="Y42">
        <v>4838.8798279564999</v>
      </c>
      <c r="Z42" s="2">
        <f t="shared" si="0"/>
        <v>0.20691518302656511</v>
      </c>
    </row>
    <row r="43" spans="6:26">
      <c r="F43" t="e">
        <f>'nm to eV'!$G$14/E43</f>
        <v>#DIV/0!</v>
      </c>
      <c r="I43" t="e">
        <f t="shared" si="1"/>
        <v>#NUM!</v>
      </c>
      <c r="L43">
        <v>4.2694602134384203</v>
      </c>
      <c r="M43">
        <v>0.32248525146880602</v>
      </c>
      <c r="N43">
        <f t="shared" si="3"/>
        <v>0.7000488733198087</v>
      </c>
      <c r="Q43" s="2"/>
      <c r="S43">
        <v>3.950572243346</v>
      </c>
      <c r="T43">
        <v>0.24633414114402699</v>
      </c>
      <c r="U43">
        <f t="shared" si="2"/>
        <v>0.75141496809350694</v>
      </c>
      <c r="W43">
        <v>214.5</v>
      </c>
      <c r="X43">
        <f>'nm to eV'!$G$14/W43</f>
        <v>5.7801277585999529</v>
      </c>
      <c r="Y43">
        <v>4650.8198320875999</v>
      </c>
      <c r="Z43" s="2">
        <f t="shared" si="0"/>
        <v>0.19887355565645093</v>
      </c>
    </row>
    <row r="44" spans="6:26">
      <c r="F44" t="e">
        <f>'nm to eV'!$G$14/E44</f>
        <v>#DIV/0!</v>
      </c>
      <c r="I44" t="e">
        <f t="shared" si="1"/>
        <v>#NUM!</v>
      </c>
      <c r="L44">
        <v>4.2847912778154997</v>
      </c>
      <c r="M44">
        <v>0.33653702794420298</v>
      </c>
      <c r="N44">
        <f t="shared" si="3"/>
        <v>0.73055237772796289</v>
      </c>
      <c r="O44" s="36"/>
      <c r="Q44" s="2"/>
      <c r="S44">
        <v>3.9642262357414402</v>
      </c>
      <c r="T44">
        <v>0.25625370826891702</v>
      </c>
      <c r="U44">
        <f t="shared" si="2"/>
        <v>0.78167350708462713</v>
      </c>
      <c r="W44">
        <v>215.2</v>
      </c>
      <c r="X44">
        <f>'nm to eV'!$G$14/W44</f>
        <v>5.7613262277866637</v>
      </c>
      <c r="Y44">
        <v>4468.1900647736002</v>
      </c>
      <c r="Z44" s="2">
        <f t="shared" si="0"/>
        <v>0.19106413011305323</v>
      </c>
    </row>
    <row r="45" spans="6:26">
      <c r="F45" t="e">
        <f>'nm to eV'!$G$14/E45</f>
        <v>#DIV/0!</v>
      </c>
      <c r="I45" t="e">
        <f t="shared" si="1"/>
        <v>#NUM!</v>
      </c>
      <c r="L45">
        <v>4.30012234219258</v>
      </c>
      <c r="M45">
        <v>0.35008695525976502</v>
      </c>
      <c r="N45">
        <f t="shared" si="3"/>
        <v>0.75996647126439876</v>
      </c>
      <c r="O45" s="36"/>
      <c r="Q45" s="2"/>
      <c r="S45">
        <v>3.9778802281368799</v>
      </c>
      <c r="T45">
        <v>0.26546473488488698</v>
      </c>
      <c r="U45">
        <f t="shared" si="2"/>
        <v>0.80977072186209786</v>
      </c>
      <c r="W45">
        <v>215.9</v>
      </c>
      <c r="X45">
        <f>'nm to eV'!$G$14/W45</f>
        <v>5.7426466151907825</v>
      </c>
      <c r="Y45">
        <v>4289.8439530323003</v>
      </c>
      <c r="Z45" s="2">
        <f t="shared" si="0"/>
        <v>0.18343787782635168</v>
      </c>
    </row>
    <row r="46" spans="6:26">
      <c r="F46" t="e">
        <f>'nm to eV'!$G$14/E46</f>
        <v>#DIV/0!</v>
      </c>
      <c r="I46" t="e">
        <f t="shared" si="1"/>
        <v>#NUM!</v>
      </c>
      <c r="L46">
        <v>4.3154534065696497</v>
      </c>
      <c r="M46">
        <v>0.36296775036221202</v>
      </c>
      <c r="N46">
        <f t="shared" si="3"/>
        <v>0.78792801697187298</v>
      </c>
      <c r="Q46" s="2"/>
      <c r="S46">
        <v>3.9915342205323099</v>
      </c>
      <c r="T46">
        <v>0.27467576150085599</v>
      </c>
      <c r="U46">
        <f t="shared" si="2"/>
        <v>0.8378679366395656</v>
      </c>
      <c r="W46">
        <v>216.6</v>
      </c>
      <c r="X46">
        <f>'nm to eV'!$G$14/W46</f>
        <v>5.7240877387797324</v>
      </c>
      <c r="Y46">
        <v>4114.8942474309997</v>
      </c>
      <c r="Z46" s="2">
        <f t="shared" si="0"/>
        <v>0.17595685915219619</v>
      </c>
    </row>
    <row r="47" spans="6:26">
      <c r="F47" t="e">
        <f>'nm to eV'!$G$14/E47</f>
        <v>#DIV/0!</v>
      </c>
      <c r="I47" t="e">
        <f t="shared" si="1"/>
        <v>#NUM!</v>
      </c>
      <c r="L47">
        <v>4.33078447094673</v>
      </c>
      <c r="M47">
        <v>0.37534669630482398</v>
      </c>
      <c r="N47">
        <f t="shared" si="3"/>
        <v>0.81480015180762866</v>
      </c>
      <c r="O47" s="36"/>
      <c r="Q47" s="2"/>
      <c r="S47">
        <v>4.0051882129277496</v>
      </c>
      <c r="T47">
        <v>0.282705887268624</v>
      </c>
      <c r="U47">
        <f t="shared" si="2"/>
        <v>0.86236294439428163</v>
      </c>
      <c r="W47">
        <v>217.3</v>
      </c>
      <c r="X47">
        <f>'nm to eV'!$G$14/W47</f>
        <v>5.7056484317519089</v>
      </c>
      <c r="Y47">
        <v>3942.6988695083</v>
      </c>
      <c r="Z47" s="2">
        <f t="shared" si="0"/>
        <v>0.16859361819437091</v>
      </c>
    </row>
    <row r="48" spans="6:26">
      <c r="F48" t="e">
        <f>'nm to eV'!$G$14/E48</f>
        <v>#DIV/0!</v>
      </c>
      <c r="I48" t="e">
        <f t="shared" si="1"/>
        <v>#NUM!</v>
      </c>
      <c r="L48">
        <v>4.3461155353237997</v>
      </c>
      <c r="M48">
        <v>0.386889226981044</v>
      </c>
      <c r="N48">
        <f t="shared" si="3"/>
        <v>0.83985660185718625</v>
      </c>
      <c r="O48" s="36"/>
      <c r="Q48" s="2"/>
      <c r="S48">
        <v>4.0188422053231898</v>
      </c>
      <c r="T48">
        <v>0.29061792295157302</v>
      </c>
      <c r="U48">
        <f t="shared" si="2"/>
        <v>0.88649773144672583</v>
      </c>
      <c r="W48">
        <v>218</v>
      </c>
      <c r="X48">
        <f>'nm to eV'!$G$14/W48</f>
        <v>5.6873275422921559</v>
      </c>
      <c r="Y48">
        <v>3772.8431991133002</v>
      </c>
      <c r="Z48" s="2">
        <f t="shared" si="0"/>
        <v>0.16133042539408107</v>
      </c>
    </row>
    <row r="49" spans="6:26">
      <c r="F49" t="e">
        <f>'nm to eV'!$G$14/E49</f>
        <v>#DIV/0!</v>
      </c>
      <c r="I49" t="e">
        <f t="shared" si="1"/>
        <v>#NUM!</v>
      </c>
      <c r="L49">
        <v>4.36144659970088</v>
      </c>
      <c r="M49">
        <v>0.39792990849742699</v>
      </c>
      <c r="N49">
        <f t="shared" si="3"/>
        <v>0.86382364103502096</v>
      </c>
      <c r="Q49" s="2"/>
      <c r="S49">
        <v>4.0347718631178697</v>
      </c>
      <c r="T49">
        <v>0.29935658922826203</v>
      </c>
      <c r="U49">
        <f t="shared" si="2"/>
        <v>0.9131540634150942</v>
      </c>
      <c r="W49">
        <v>218.7</v>
      </c>
      <c r="X49">
        <f>'nm to eV'!$G$14/W49</f>
        <v>5.6691239333319157</v>
      </c>
      <c r="Y49">
        <v>3605.1197887677999</v>
      </c>
      <c r="Z49" s="2">
        <f t="shared" si="0"/>
        <v>0.15415841009645487</v>
      </c>
    </row>
    <row r="50" spans="6:26">
      <c r="F50" t="e">
        <f>'nm to eV'!$G$14/E50</f>
        <v>#DIV/0!</v>
      </c>
      <c r="I50" t="e">
        <f t="shared" si="1"/>
        <v>#NUM!</v>
      </c>
      <c r="L50">
        <v>4.3793328414741302</v>
      </c>
      <c r="M50">
        <v>0.40909605230377</v>
      </c>
      <c r="N50">
        <f t="shared" si="3"/>
        <v>0.88806303293078803</v>
      </c>
      <c r="O50" s="36"/>
      <c r="Q50" s="2"/>
      <c r="S50">
        <v>4.0529771863117796</v>
      </c>
      <c r="T50">
        <v>0.30750480508084999</v>
      </c>
      <c r="U50">
        <f t="shared" si="2"/>
        <v>0.93800929187208493</v>
      </c>
      <c r="W50">
        <v>219.4</v>
      </c>
      <c r="X50">
        <f>'nm to eV'!$G$14/W50</f>
        <v>5.6510364823139918</v>
      </c>
      <c r="Y50">
        <v>3439.5064259067999</v>
      </c>
      <c r="Z50" s="2">
        <f t="shared" si="0"/>
        <v>0.14707662247072242</v>
      </c>
    </row>
    <row r="51" spans="6:26">
      <c r="F51" t="e">
        <f>'nm to eV'!$G$14/E51</f>
        <v>#DIV/0!</v>
      </c>
      <c r="I51" t="e">
        <f t="shared" si="1"/>
        <v>#NUM!</v>
      </c>
      <c r="L51">
        <v>4.4023294380397502</v>
      </c>
      <c r="M51">
        <v>0.42171755867363597</v>
      </c>
      <c r="N51">
        <f t="shared" si="3"/>
        <v>0.91546171635454188</v>
      </c>
      <c r="Q51" s="2"/>
      <c r="S51">
        <v>4.0734581749049399</v>
      </c>
      <c r="T51">
        <v>0.31558216688254698</v>
      </c>
      <c r="U51">
        <f t="shared" si="2"/>
        <v>0.96264838790771379</v>
      </c>
      <c r="W51">
        <v>220.1</v>
      </c>
      <c r="X51">
        <f>'nm to eV'!$G$14/W51</f>
        <v>5.6330640809617902</v>
      </c>
      <c r="Y51">
        <v>3276.1433819019999</v>
      </c>
      <c r="Z51" s="2">
        <f t="shared" si="0"/>
        <v>0.14009106065644916</v>
      </c>
    </row>
    <row r="52" spans="6:26">
      <c r="F52" t="e">
        <f>'nm to eV'!$G$14/E52</f>
        <v>#DIV/0!</v>
      </c>
      <c r="I52" t="e">
        <f t="shared" si="1"/>
        <v>#NUM!</v>
      </c>
      <c r="L52">
        <v>4.4304363893977197</v>
      </c>
      <c r="M52">
        <v>0.43347755731911702</v>
      </c>
      <c r="N52">
        <f t="shared" si="3"/>
        <v>0.94099024444850898</v>
      </c>
      <c r="Q52" s="2"/>
      <c r="S52">
        <v>4.1030418250950502</v>
      </c>
      <c r="T52">
        <v>0.323314115186144</v>
      </c>
      <c r="U52">
        <f t="shared" si="2"/>
        <v>0.98623383838918433</v>
      </c>
      <c r="W52">
        <v>220.8</v>
      </c>
      <c r="X52">
        <f>'nm to eV'!$G$14/W52</f>
        <v>5.6152056350529431</v>
      </c>
      <c r="Y52">
        <v>3115.3105925914001</v>
      </c>
      <c r="Z52" s="2">
        <f t="shared" si="0"/>
        <v>0.13321369498090405</v>
      </c>
    </row>
    <row r="53" spans="6:26">
      <c r="F53" t="e">
        <f>'nm to eV'!$G$14/E53</f>
        <v>#DIV/0!</v>
      </c>
      <c r="I53" t="e">
        <f t="shared" si="1"/>
        <v>#NUM!</v>
      </c>
      <c r="L53">
        <v>4.4738744051327597</v>
      </c>
      <c r="M53">
        <v>0.442548861071903</v>
      </c>
      <c r="N53">
        <f t="shared" si="3"/>
        <v>0.96068217126611066</v>
      </c>
      <c r="Q53" s="2"/>
      <c r="S53">
        <v>4.1462794676805999</v>
      </c>
      <c r="T53">
        <v>0.32782703513216799</v>
      </c>
      <c r="U53">
        <f t="shared" si="2"/>
        <v>1</v>
      </c>
      <c r="W53">
        <v>221.5</v>
      </c>
      <c r="X53">
        <f>'nm to eV'!$G$14/W53</f>
        <v>5.5974600641972456</v>
      </c>
      <c r="Y53">
        <v>2957.4054121148001</v>
      </c>
      <c r="Z53" s="2">
        <f t="shared" si="0"/>
        <v>0.12646151669154226</v>
      </c>
    </row>
    <row r="54" spans="6:26">
      <c r="F54" t="e">
        <f>'nm to eV'!$G$14/E54</f>
        <v>#DIV/0!</v>
      </c>
      <c r="I54" t="e">
        <f t="shared" si="1"/>
        <v>#NUM!</v>
      </c>
      <c r="L54">
        <v>4.5275331304525297</v>
      </c>
      <c r="M54">
        <v>0.439733943511734</v>
      </c>
      <c r="N54">
        <f t="shared" si="3"/>
        <v>0.95457156664928189</v>
      </c>
      <c r="Q54" s="2"/>
      <c r="S54">
        <v>4.1895171102661601</v>
      </c>
      <c r="T54">
        <v>0.32322554762252897</v>
      </c>
      <c r="U54">
        <f t="shared" si="2"/>
        <v>0.98596367286247799</v>
      </c>
      <c r="W54">
        <v>222.2</v>
      </c>
      <c r="X54">
        <f>'nm to eV'!$G$14/W54</f>
        <v>5.579826301618767</v>
      </c>
      <c r="Y54">
        <v>2802.9214736286999</v>
      </c>
      <c r="Z54" s="2">
        <f t="shared" si="0"/>
        <v>0.1198556340197225</v>
      </c>
    </row>
    <row r="55" spans="6:26">
      <c r="F55" t="e">
        <f>'nm to eV'!$G$14/E55</f>
        <v>#DIV/0!</v>
      </c>
      <c r="I55" t="e">
        <f t="shared" si="1"/>
        <v>#NUM!</v>
      </c>
      <c r="L55">
        <v>4.5658607913952203</v>
      </c>
      <c r="M55">
        <v>0.42784011842363001</v>
      </c>
      <c r="N55">
        <f t="shared" si="3"/>
        <v>0.92875252898952254</v>
      </c>
      <c r="Q55" s="2"/>
      <c r="S55">
        <v>4.2191007604562696</v>
      </c>
      <c r="T55">
        <v>0.31558216688254698</v>
      </c>
      <c r="U55">
        <f t="shared" si="2"/>
        <v>0.96264838790771379</v>
      </c>
      <c r="W55">
        <v>222.9</v>
      </c>
      <c r="X55">
        <f>'nm to eV'!$G$14/W55</f>
        <v>5.5623032939420813</v>
      </c>
      <c r="Y55">
        <v>2652.4290802475998</v>
      </c>
      <c r="Z55" s="2">
        <f t="shared" si="0"/>
        <v>0.11342043367838514</v>
      </c>
    </row>
    <row r="56" spans="6:26">
      <c r="F56" t="e">
        <f>'nm to eV'!$G$14/E56</f>
        <v>#DIV/0!</v>
      </c>
      <c r="I56" t="e">
        <f t="shared" si="1"/>
        <v>#NUM!</v>
      </c>
      <c r="L56">
        <v>4.5888573879608296</v>
      </c>
      <c r="M56">
        <v>0.41649832741134502</v>
      </c>
      <c r="N56">
        <f t="shared" si="3"/>
        <v>0.90413184328865459</v>
      </c>
      <c r="Q56" s="2"/>
      <c r="S56">
        <v>4.2395817490494299</v>
      </c>
      <c r="T56">
        <v>0.30768194020807998</v>
      </c>
      <c r="U56">
        <f t="shared" si="2"/>
        <v>0.93854962292549715</v>
      </c>
      <c r="W56">
        <v>223.6</v>
      </c>
      <c r="X56">
        <f>'nm to eV'!$G$14/W56</f>
        <v>5.5448900009825133</v>
      </c>
      <c r="Y56">
        <v>2506.5574404252998</v>
      </c>
      <c r="Z56" s="2">
        <f t="shared" si="0"/>
        <v>0.10718282122976953</v>
      </c>
    </row>
    <row r="57" spans="6:26">
      <c r="F57" t="e">
        <f>'nm to eV'!$G$14/E57</f>
        <v>#DIV/0!</v>
      </c>
      <c r="I57" t="e">
        <f t="shared" si="1"/>
        <v>#NUM!</v>
      </c>
      <c r="L57">
        <v>4.6092988071302603</v>
      </c>
      <c r="M57">
        <v>0.40407756070541401</v>
      </c>
      <c r="N57">
        <f t="shared" si="3"/>
        <v>0.87716892421359027</v>
      </c>
      <c r="Q57" s="2"/>
      <c r="S57">
        <v>4.2577870722433397</v>
      </c>
      <c r="T57">
        <v>0.29953372435549203</v>
      </c>
      <c r="U57">
        <f t="shared" si="2"/>
        <v>0.91369439446850642</v>
      </c>
      <c r="W57">
        <v>224.3</v>
      </c>
      <c r="X57">
        <f>'nm to eV'!$G$14/W57</f>
        <v>5.5275853955403029</v>
      </c>
      <c r="Y57">
        <v>2365.9789567563998</v>
      </c>
      <c r="Z57" s="2">
        <f t="shared" si="0"/>
        <v>0.10117154925936571</v>
      </c>
    </row>
    <row r="58" spans="6:26">
      <c r="F58" t="e">
        <f>'nm to eV'!$G$14/E58</f>
        <v>#DIV/0!</v>
      </c>
      <c r="I58" t="e">
        <f t="shared" si="1"/>
        <v>#NUM!</v>
      </c>
      <c r="L58">
        <v>4.6271850489035202</v>
      </c>
      <c r="M58">
        <v>0.392075001632678</v>
      </c>
      <c r="N58">
        <f t="shared" si="3"/>
        <v>0.85111384753162278</v>
      </c>
      <c r="Q58" s="2"/>
      <c r="S58">
        <v>4.2737167300380197</v>
      </c>
      <c r="T58">
        <v>0.29120837337567301</v>
      </c>
      <c r="U58">
        <f t="shared" si="2"/>
        <v>0.88829883495810025</v>
      </c>
      <c r="W58">
        <v>225</v>
      </c>
      <c r="X58">
        <f>'nm to eV'!$G$14/W58</f>
        <v>5.5103884631986215</v>
      </c>
      <c r="Y58">
        <v>2231.3956783040999</v>
      </c>
      <c r="Z58" s="2">
        <f t="shared" si="0"/>
        <v>9.5416638064343737E-2</v>
      </c>
    </row>
    <row r="59" spans="6:26">
      <c r="F59" t="e">
        <f>'nm to eV'!$G$14/E59</f>
        <v>#DIV/0!</v>
      </c>
      <c r="I59" t="e">
        <f t="shared" si="1"/>
        <v>#NUM!</v>
      </c>
      <c r="L59">
        <v>4.6425161132805899</v>
      </c>
      <c r="M59">
        <v>0.38036518790318102</v>
      </c>
      <c r="N59">
        <f t="shared" si="3"/>
        <v>0.82569426052482875</v>
      </c>
      <c r="Q59" s="2"/>
      <c r="S59">
        <v>4.2873707224334598</v>
      </c>
      <c r="T59">
        <v>0.283532517862365</v>
      </c>
      <c r="U59">
        <f t="shared" si="2"/>
        <v>0.86488448931020878</v>
      </c>
      <c r="W59">
        <v>225.7</v>
      </c>
      <c r="X59">
        <f>'nm to eV'!$G$14/W59</f>
        <v>5.4932982021253434</v>
      </c>
      <c r="Y59">
        <v>2103.5279361193998</v>
      </c>
      <c r="Z59" s="2">
        <f t="shared" si="0"/>
        <v>8.9948889697359757E-2</v>
      </c>
    </row>
    <row r="60" spans="6:26">
      <c r="F60" t="e">
        <f>'nm to eV'!$G$14/E60</f>
        <v>#DIV/0!</v>
      </c>
      <c r="I60" t="e">
        <f t="shared" si="1"/>
        <v>#NUM!</v>
      </c>
      <c r="L60">
        <v>4.6578471776576702</v>
      </c>
      <c r="M60">
        <v>0.36781895890728999</v>
      </c>
      <c r="N60">
        <f t="shared" si="3"/>
        <v>0.79845898873183196</v>
      </c>
      <c r="Q60" s="2"/>
      <c r="S60">
        <v>4.3010247148288903</v>
      </c>
      <c r="T60">
        <v>0.27550239209459698</v>
      </c>
      <c r="U60">
        <f t="shared" si="2"/>
        <v>0.84038948155549276</v>
      </c>
      <c r="W60">
        <v>226.4</v>
      </c>
      <c r="X60">
        <f>'nm to eV'!$G$14/W60</f>
        <v>5.4763136228784886</v>
      </c>
      <c r="Y60">
        <v>1983.1051012435</v>
      </c>
      <c r="Z60" s="2">
        <f t="shared" si="0"/>
        <v>8.4799492769797008E-2</v>
      </c>
    </row>
    <row r="61" spans="6:26">
      <c r="F61" t="e">
        <f>'nm to eV'!$G$14/E61</f>
        <v>#DIV/0!</v>
      </c>
      <c r="I61" t="e">
        <f t="shared" si="1"/>
        <v>#NUM!</v>
      </c>
      <c r="L61">
        <v>4.6731782420347496</v>
      </c>
      <c r="M61">
        <v>0.35510544685812101</v>
      </c>
      <c r="N61">
        <f t="shared" si="3"/>
        <v>0.77086057998159663</v>
      </c>
      <c r="Q61" s="2"/>
      <c r="S61">
        <v>4.3146787072243296</v>
      </c>
      <c r="T61">
        <v>0.26652754564826803</v>
      </c>
      <c r="U61">
        <f t="shared" si="2"/>
        <v>0.81301270818257487</v>
      </c>
      <c r="W61">
        <v>227.1</v>
      </c>
      <c r="X61">
        <f>'nm to eV'!$G$14/W61</f>
        <v>5.4594337482152797</v>
      </c>
      <c r="Y61">
        <v>1870.8583354037</v>
      </c>
      <c r="Z61" s="2">
        <f t="shared" si="0"/>
        <v>7.9999712464508752E-2</v>
      </c>
    </row>
    <row r="62" spans="6:26">
      <c r="F62" t="e">
        <f>'nm to eV'!$G$14/E62</f>
        <v>#DIV/0!</v>
      </c>
      <c r="I62" t="e">
        <f t="shared" si="1"/>
        <v>#NUM!</v>
      </c>
      <c r="L62">
        <v>4.6885093064118202</v>
      </c>
      <c r="M62">
        <v>0.34122095343600201</v>
      </c>
      <c r="N62">
        <f t="shared" si="3"/>
        <v>0.7407202125306811</v>
      </c>
      <c r="Q62" s="2"/>
      <c r="S62">
        <v>4.3283326996197697</v>
      </c>
      <c r="T62">
        <v>0.25767078928675802</v>
      </c>
      <c r="U62">
        <f t="shared" si="2"/>
        <v>0.7859961555119287</v>
      </c>
      <c r="W62">
        <v>227.8</v>
      </c>
      <c r="X62">
        <f>'nm to eV'!$G$14/W62</f>
        <v>5.4426576129046964</v>
      </c>
      <c r="Y62">
        <v>1767.5151476036999</v>
      </c>
      <c r="Z62" s="2">
        <f t="shared" si="0"/>
        <v>7.5580657770353207E-2</v>
      </c>
    </row>
    <row r="63" spans="6:26">
      <c r="F63" t="e">
        <f>'nm to eV'!$G$14/E63</f>
        <v>#DIV/0!</v>
      </c>
      <c r="I63" t="e">
        <f t="shared" si="1"/>
        <v>#NUM!</v>
      </c>
      <c r="L63">
        <v>4.7038403707888996</v>
      </c>
      <c r="M63">
        <v>0.32716917696060499</v>
      </c>
      <c r="N63">
        <f t="shared" si="3"/>
        <v>0.7102167081225268</v>
      </c>
      <c r="Q63" s="2"/>
      <c r="S63">
        <v>4.3419866920152002</v>
      </c>
      <c r="T63">
        <v>0.24810549241632801</v>
      </c>
      <c r="U63">
        <f t="shared" si="2"/>
        <v>0.75681827862763318</v>
      </c>
      <c r="W63">
        <v>228.5</v>
      </c>
      <c r="X63">
        <f>'nm to eV'!$G$14/W63</f>
        <v>5.4259842635435005</v>
      </c>
      <c r="Y63">
        <v>1673.7955252377001</v>
      </c>
      <c r="Z63" s="2">
        <f t="shared" si="0"/>
        <v>7.1573116044889279E-2</v>
      </c>
    </row>
    <row r="64" spans="6:26">
      <c r="F64" t="e">
        <f>'nm to eV'!$G$14/E64</f>
        <v>#DIV/0!</v>
      </c>
      <c r="I64" t="e">
        <f t="shared" si="1"/>
        <v>#NUM!</v>
      </c>
      <c r="L64">
        <v>4.7191714351659702</v>
      </c>
      <c r="M64">
        <v>0.31211370216553602</v>
      </c>
      <c r="N64">
        <f t="shared" si="3"/>
        <v>0.6775343819709313</v>
      </c>
      <c r="Q64" s="2"/>
      <c r="S64">
        <v>4.3556406844106403</v>
      </c>
      <c r="T64">
        <v>0.238658285630719</v>
      </c>
      <c r="U64">
        <f t="shared" si="2"/>
        <v>0.7280006224456157</v>
      </c>
      <c r="W64">
        <v>229.2</v>
      </c>
      <c r="X64">
        <f>'nm to eV'!$G$14/W64</f>
        <v>5.4094127583756109</v>
      </c>
      <c r="Y64">
        <v>1590.4093762405</v>
      </c>
      <c r="Z64" s="2">
        <f t="shared" si="0"/>
        <v>6.8007443638240045E-2</v>
      </c>
    </row>
    <row r="65" spans="6:26">
      <c r="F65" t="e">
        <f>'nm to eV'!$G$14/E65</f>
        <v>#DIV/0!</v>
      </c>
      <c r="I65" t="e">
        <f t="shared" si="1"/>
        <v>#NUM!</v>
      </c>
      <c r="L65">
        <v>4.73194732214687</v>
      </c>
      <c r="M65">
        <v>0.29956747316964599</v>
      </c>
      <c r="N65">
        <f t="shared" si="3"/>
        <v>0.65029911017793673</v>
      </c>
      <c r="Q65" s="2"/>
      <c r="S65">
        <v>4.3692946768060796</v>
      </c>
      <c r="T65">
        <v>0.228738718505828</v>
      </c>
      <c r="U65">
        <f t="shared" si="2"/>
        <v>0.69774208345449251</v>
      </c>
      <c r="W65">
        <v>229.9</v>
      </c>
      <c r="X65">
        <f>'nm to eV'!$G$14/W65</f>
        <v>5.3929421671147884</v>
      </c>
      <c r="Y65">
        <v>1518.0549987601</v>
      </c>
      <c r="Z65" s="2">
        <f t="shared" si="0"/>
        <v>6.4913500454812686E-2</v>
      </c>
    </row>
    <row r="66" spans="6:26">
      <c r="F66" t="e">
        <f>'nm to eV'!$G$14/E66</f>
        <v>#DIV/0!</v>
      </c>
      <c r="I66" t="e">
        <f t="shared" si="1"/>
        <v>#NUM!</v>
      </c>
      <c r="L66">
        <v>4.74472320912776</v>
      </c>
      <c r="M66">
        <v>0.28685396112047701</v>
      </c>
      <c r="N66">
        <f t="shared" si="3"/>
        <v>0.62270070142770129</v>
      </c>
      <c r="Q66" s="2"/>
      <c r="S66">
        <v>4.3829486692015198</v>
      </c>
      <c r="T66">
        <v>0.21858297121129799</v>
      </c>
      <c r="U66">
        <f t="shared" si="2"/>
        <v>0.66676310305882269</v>
      </c>
      <c r="W66">
        <v>230.6</v>
      </c>
      <c r="X66">
        <f>'nm to eV'!$G$14/W66</f>
        <v>5.3765715707705546</v>
      </c>
      <c r="Y66">
        <v>1457.4182862951</v>
      </c>
      <c r="Z66" s="2">
        <f t="shared" si="0"/>
        <v>6.2320615964204608E-2</v>
      </c>
    </row>
    <row r="67" spans="6:26">
      <c r="F67" t="e">
        <f>'nm to eV'!$G$14/E67</f>
        <v>#DIV/0!</v>
      </c>
      <c r="I67" t="e">
        <f t="shared" si="1"/>
        <v>#NUM!</v>
      </c>
      <c r="L67">
        <v>4.7600542735048403</v>
      </c>
      <c r="M67">
        <v>0.27146392021885102</v>
      </c>
      <c r="N67">
        <f t="shared" si="3"/>
        <v>0.58929210136162602</v>
      </c>
      <c r="Q67" s="2"/>
      <c r="S67">
        <v>4.3966026615969502</v>
      </c>
      <c r="T67">
        <v>0.20842722391676699</v>
      </c>
      <c r="U67">
        <f t="shared" si="2"/>
        <v>0.63578412266314976</v>
      </c>
      <c r="W67">
        <v>231.3</v>
      </c>
      <c r="X67">
        <f>'nm to eV'!$G$14/W67</f>
        <v>5.3603000614772585</v>
      </c>
      <c r="Y67">
        <v>1409.1723782928</v>
      </c>
      <c r="Z67" s="2">
        <f t="shared" si="0"/>
        <v>6.0257574260440178E-2</v>
      </c>
    </row>
    <row r="68" spans="6:26">
      <c r="F68" t="e">
        <f>'nm to eV'!$G$14/E68</f>
        <v>#DIV/0!</v>
      </c>
      <c r="I68" t="e">
        <f t="shared" si="1"/>
        <v>#NUM!</v>
      </c>
      <c r="L68">
        <v>4.77538533788191</v>
      </c>
      <c r="M68">
        <v>0.25640844542378299</v>
      </c>
      <c r="N68">
        <f t="shared" si="3"/>
        <v>0.55660977521003263</v>
      </c>
      <c r="Q68" s="2"/>
      <c r="S68">
        <v>4.4102566539923904</v>
      </c>
      <c r="T68">
        <v>0.19827147662223699</v>
      </c>
      <c r="U68">
        <f t="shared" si="2"/>
        <v>0.60480514226747983</v>
      </c>
      <c r="W68">
        <v>232</v>
      </c>
      <c r="X68">
        <f>'nm to eV'!$G$14/W68</f>
        <v>5.3441267423262495</v>
      </c>
      <c r="Y68">
        <v>1373.9774777980001</v>
      </c>
      <c r="Z68" s="2">
        <f t="shared" si="0"/>
        <v>5.8752606264456969E-2</v>
      </c>
    </row>
    <row r="69" spans="6:26">
      <c r="L69">
        <v>4.7907164022589903</v>
      </c>
      <c r="M69">
        <v>0.24118568757543499</v>
      </c>
      <c r="N69">
        <f t="shared" si="3"/>
        <v>0.52356431210119603</v>
      </c>
      <c r="Q69" s="2"/>
      <c r="S69">
        <v>4.4239106463878297</v>
      </c>
      <c r="T69">
        <v>0.18811572932770601</v>
      </c>
      <c r="U69">
        <f t="shared" si="2"/>
        <v>0.57382616187180702</v>
      </c>
      <c r="W69">
        <v>232.7</v>
      </c>
      <c r="X69">
        <f>'nm to eV'!$G$14/W69</f>
        <v>5.3280507272010746</v>
      </c>
      <c r="Y69">
        <v>1352.4805776839</v>
      </c>
      <c r="Z69" s="2">
        <f t="shared" ref="Z69:Z132" si="5">Y69/LARGE($Y$5:$Y$308,1)</f>
        <v>5.7833378017474187E-2</v>
      </c>
    </row>
    <row r="70" spans="6:26">
      <c r="L70">
        <v>4.8060474666360697</v>
      </c>
      <c r="M70">
        <v>0.22596292972708801</v>
      </c>
      <c r="N70">
        <f t="shared" si="3"/>
        <v>0.49051884899236176</v>
      </c>
      <c r="Q70" s="2"/>
      <c r="S70">
        <v>4.4375646387832699</v>
      </c>
      <c r="T70">
        <v>0.17819616220281601</v>
      </c>
      <c r="U70">
        <f t="shared" ref="U70:U133" si="6">T70/LARGE($T$5:$T$1000,1)</f>
        <v>0.54356762288068694</v>
      </c>
      <c r="W70">
        <v>233.4</v>
      </c>
      <c r="X70">
        <f>'nm to eV'!$G$14/W70</f>
        <v>5.3120711406156378</v>
      </c>
      <c r="Y70">
        <v>1345.3148639731</v>
      </c>
      <c r="Z70" s="2">
        <f t="shared" si="5"/>
        <v>5.7526965166421362E-2</v>
      </c>
    </row>
    <row r="71" spans="6:26">
      <c r="L71">
        <v>4.8213785310131403</v>
      </c>
      <c r="M71">
        <v>0.211242021038577</v>
      </c>
      <c r="N71">
        <f t="shared" ref="N71:N128" si="7">M71/$O$3</f>
        <v>0.45856279675524808</v>
      </c>
      <c r="Q71" s="2"/>
      <c r="S71">
        <v>4.4512186311787003</v>
      </c>
      <c r="T71">
        <v>0.168276595077925</v>
      </c>
      <c r="U71">
        <f t="shared" si="6"/>
        <v>0.51330908388956387</v>
      </c>
      <c r="W71">
        <v>234.1</v>
      </c>
      <c r="X71">
        <f>'nm to eV'!$G$14/W71</f>
        <v>5.2961871175552755</v>
      </c>
      <c r="Y71">
        <v>1353.0985974412999</v>
      </c>
      <c r="Z71" s="2">
        <f t="shared" si="5"/>
        <v>5.7859805140230494E-2</v>
      </c>
    </row>
    <row r="72" spans="6:26">
      <c r="L72">
        <v>4.8367095953902197</v>
      </c>
      <c r="M72">
        <v>0.19668839540334401</v>
      </c>
      <c r="N72">
        <f t="shared" si="7"/>
        <v>0.42696988147537318</v>
      </c>
      <c r="Q72" s="2"/>
      <c r="S72">
        <v>4.4648726235741396</v>
      </c>
      <c r="T72">
        <v>0.15859320812267499</v>
      </c>
      <c r="U72">
        <f t="shared" si="6"/>
        <v>0.48377098630299348</v>
      </c>
      <c r="W72">
        <v>234.8</v>
      </c>
      <c r="X72">
        <f>'nm to eV'!$G$14/W72</f>
        <v>5.2803978033206551</v>
      </c>
      <c r="Y72">
        <v>1376.4333117043</v>
      </c>
      <c r="Z72" s="2">
        <f t="shared" si="5"/>
        <v>5.8857620098292859E-2</v>
      </c>
    </row>
    <row r="73" spans="6:26">
      <c r="L73">
        <v>4.8520406597672903</v>
      </c>
      <c r="M73">
        <v>0.18246933587466799</v>
      </c>
      <c r="N73">
        <f t="shared" si="7"/>
        <v>0.39610324010997794</v>
      </c>
      <c r="Q73" s="2"/>
      <c r="S73">
        <v>4.4785266159695798</v>
      </c>
      <c r="T73">
        <v>0.14902791125224499</v>
      </c>
      <c r="U73">
        <f t="shared" si="6"/>
        <v>0.45459310941869796</v>
      </c>
      <c r="W73">
        <v>235.5</v>
      </c>
      <c r="X73">
        <f>'nm to eV'!$G$14/W73</f>
        <v>5.2647023533744797</v>
      </c>
      <c r="Y73">
        <v>1415.9012059956999</v>
      </c>
      <c r="Z73" s="2">
        <f t="shared" si="5"/>
        <v>6.0545305443110965E-2</v>
      </c>
    </row>
    <row r="74" spans="6:26">
      <c r="L74">
        <v>4.8673717241443697</v>
      </c>
      <c r="M74">
        <v>0.16908669161238499</v>
      </c>
      <c r="N74">
        <f t="shared" si="7"/>
        <v>0.36705228353078306</v>
      </c>
      <c r="Q74" s="2"/>
      <c r="S74">
        <v>4.4921806083650102</v>
      </c>
      <c r="T74">
        <v>0.13993497472109601</v>
      </c>
      <c r="U74">
        <f t="shared" si="6"/>
        <v>0.42685611534350515</v>
      </c>
      <c r="W74">
        <v>236.2</v>
      </c>
      <c r="X74">
        <f>'nm to eV'!$G$14/W74</f>
        <v>5.2490999331908972</v>
      </c>
      <c r="Y74">
        <v>1472.0616525262001</v>
      </c>
      <c r="Z74" s="2">
        <f t="shared" si="5"/>
        <v>6.2946780471603153E-2</v>
      </c>
    </row>
    <row r="75" spans="6:26">
      <c r="L75">
        <v>4.8827027885214402</v>
      </c>
      <c r="M75">
        <v>0.15570404735010199</v>
      </c>
      <c r="N75">
        <f t="shared" si="7"/>
        <v>0.33800132695158819</v>
      </c>
      <c r="Q75" s="2"/>
      <c r="S75">
        <v>4.5058346007604504</v>
      </c>
      <c r="T75">
        <v>0.131078218359587</v>
      </c>
      <c r="U75">
        <f t="shared" si="6"/>
        <v>0.39983956267286191</v>
      </c>
      <c r="W75">
        <v>236.9</v>
      </c>
      <c r="X75">
        <f>'nm to eV'!$G$14/W75</f>
        <v>5.2335897181075977</v>
      </c>
      <c r="Y75">
        <v>1545.4467804583001</v>
      </c>
      <c r="Z75" s="2">
        <f t="shared" si="5"/>
        <v>6.6084799541589204E-2</v>
      </c>
    </row>
    <row r="76" spans="6:26">
      <c r="L76">
        <v>4.8980338528985197</v>
      </c>
      <c r="M76">
        <v>0.142990535300933</v>
      </c>
      <c r="N76">
        <f t="shared" si="7"/>
        <v>0.3104029182013528</v>
      </c>
      <c r="Q76" s="2"/>
      <c r="S76">
        <v>4.5194885931558897</v>
      </c>
      <c r="T76">
        <v>0.122457642167718</v>
      </c>
      <c r="U76">
        <f t="shared" si="6"/>
        <v>0.37354345140676853</v>
      </c>
      <c r="W76">
        <v>237.6</v>
      </c>
      <c r="X76">
        <f>'nm to eV'!$G$14/W76</f>
        <v>5.2181708931805133</v>
      </c>
      <c r="Y76">
        <v>1636.5561399769001</v>
      </c>
      <c r="Z76" s="2">
        <f t="shared" si="5"/>
        <v>6.9980723902286879E-2</v>
      </c>
    </row>
    <row r="77" spans="6:26">
      <c r="L77">
        <v>4.9133649172755902</v>
      </c>
      <c r="M77">
        <v>0.13111343851815599</v>
      </c>
      <c r="N77">
        <f t="shared" si="7"/>
        <v>0.28462019423731555</v>
      </c>
      <c r="Q77" s="2"/>
      <c r="S77">
        <v>4.5331425855513299</v>
      </c>
      <c r="T77">
        <v>0.114191336230309</v>
      </c>
      <c r="U77">
        <f t="shared" si="6"/>
        <v>0.34832800224749977</v>
      </c>
      <c r="W77">
        <v>238.3</v>
      </c>
      <c r="X77">
        <f>'nm to eV'!$G$14/W77</f>
        <v>5.2028426530410821</v>
      </c>
      <c r="Y77">
        <v>1745.8504896331999</v>
      </c>
      <c r="Z77" s="2">
        <f t="shared" si="5"/>
        <v>7.4654256035126182E-2</v>
      </c>
    </row>
    <row r="78" spans="6:26">
      <c r="L78">
        <v>4.9286959816526696</v>
      </c>
      <c r="M78">
        <v>0.120072757001773</v>
      </c>
      <c r="N78">
        <f t="shared" si="7"/>
        <v>0.26065315505948083</v>
      </c>
      <c r="Q78" s="2"/>
      <c r="S78">
        <v>4.5467965779467603</v>
      </c>
      <c r="T78">
        <v>0.106397390632181</v>
      </c>
      <c r="U78">
        <f t="shared" si="6"/>
        <v>0.32455343589733354</v>
      </c>
      <c r="W78">
        <v>239</v>
      </c>
      <c r="X78">
        <f>'nm to eV'!$G$14/W78</f>
        <v>5.1876042017560247</v>
      </c>
      <c r="Y78">
        <v>1873.7447871667</v>
      </c>
      <c r="Z78" s="2">
        <f t="shared" si="5"/>
        <v>8.0123139934516974E-2</v>
      </c>
    </row>
    <row r="79" spans="6:26">
      <c r="L79">
        <v>4.9465822234259198</v>
      </c>
      <c r="M79">
        <v>0.107484707242562</v>
      </c>
      <c r="N79">
        <f t="shared" si="7"/>
        <v>0.23332709902717338</v>
      </c>
      <c r="Q79" s="2"/>
      <c r="S79">
        <v>4.5604505703421996</v>
      </c>
      <c r="T79">
        <v>9.8957715288513798E-2</v>
      </c>
      <c r="U79">
        <f t="shared" si="6"/>
        <v>0.30185953165399443</v>
      </c>
      <c r="W79">
        <v>239.7</v>
      </c>
      <c r="X79">
        <f>'nm to eV'!$G$14/W79</f>
        <v>5.1724547526895703</v>
      </c>
      <c r="Y79">
        <v>2020.6004975346</v>
      </c>
      <c r="Z79" s="2">
        <f t="shared" si="5"/>
        <v>8.6402832191743953E-2</v>
      </c>
    </row>
    <row r="80" spans="6:26">
      <c r="L80">
        <v>4.9670236425953602</v>
      </c>
      <c r="M80">
        <v>9.4185704506919002E-2</v>
      </c>
      <c r="N80">
        <f t="shared" si="7"/>
        <v>0.20445771092660009</v>
      </c>
      <c r="Q80" s="2"/>
      <c r="S80">
        <v>4.5763802281368804</v>
      </c>
      <c r="T80">
        <v>9.0691409351105201E-2</v>
      </c>
      <c r="U80">
        <f t="shared" si="6"/>
        <v>0.27664408249472688</v>
      </c>
      <c r="W80">
        <v>240.4</v>
      </c>
      <c r="X80">
        <f>'nm to eV'!$G$14/W80</f>
        <v>5.1573935283680941</v>
      </c>
      <c r="Y80">
        <v>2186.7173612286001</v>
      </c>
      <c r="Z80" s="2">
        <f t="shared" si="5"/>
        <v>9.3506150000229118E-2</v>
      </c>
    </row>
    <row r="81" spans="12:26">
      <c r="L81">
        <v>4.98746506176479</v>
      </c>
      <c r="M81">
        <v>8.2392249250781896E-2</v>
      </c>
      <c r="N81">
        <f t="shared" si="7"/>
        <v>0.17885655544118417</v>
      </c>
      <c r="Q81" s="2"/>
      <c r="S81">
        <v>4.5945855513307903</v>
      </c>
      <c r="T81">
        <v>8.2011788116826106E-2</v>
      </c>
      <c r="U81">
        <f t="shared" si="6"/>
        <v>0.25016786087749571</v>
      </c>
      <c r="W81">
        <v>241.1</v>
      </c>
      <c r="X81">
        <f>'nm to eV'!$G$14/W81</f>
        <v>5.1424197603471171</v>
      </c>
      <c r="Y81">
        <v>2372.3247905689</v>
      </c>
      <c r="Z81" s="2">
        <f t="shared" si="5"/>
        <v>0.10144290325273904</v>
      </c>
    </row>
    <row r="82" spans="12:26">
      <c r="L82">
        <v>5.0104616583304002</v>
      </c>
      <c r="M82">
        <v>7.0122037292801004E-2</v>
      </c>
      <c r="N82">
        <f t="shared" si="7"/>
        <v>0.15222045962763453</v>
      </c>
      <c r="Q82" s="2"/>
      <c r="S82">
        <v>4.6127908745247099</v>
      </c>
      <c r="T82">
        <v>7.4217842518697993E-2</v>
      </c>
      <c r="U82">
        <f t="shared" si="6"/>
        <v>0.22639329452732918</v>
      </c>
      <c r="W82">
        <v>241.8</v>
      </c>
      <c r="X82">
        <f>'nm to eV'!$G$14/W82</f>
        <v>5.1275326890806028</v>
      </c>
      <c r="Y82">
        <v>2577.5730811230001</v>
      </c>
      <c r="Z82" s="2">
        <f t="shared" si="5"/>
        <v>0.11021951873314997</v>
      </c>
    </row>
    <row r="83" spans="12:26">
      <c r="L83">
        <v>5.0360134322921999</v>
      </c>
      <c r="M83">
        <v>5.8278397120680503E-2</v>
      </c>
      <c r="N83">
        <f t="shared" si="7"/>
        <v>0.12651036305504698</v>
      </c>
      <c r="Q83" s="2"/>
      <c r="S83">
        <v>4.6332718631178702</v>
      </c>
      <c r="T83">
        <v>6.6246761793339701E-2</v>
      </c>
      <c r="U83">
        <f t="shared" si="6"/>
        <v>0.20207839712374975</v>
      </c>
      <c r="W83">
        <v>242.5</v>
      </c>
      <c r="X83">
        <f>'nm to eV'!$G$14/W83</f>
        <v>5.1127315637925355</v>
      </c>
      <c r="Y83">
        <v>2802.5246394073001</v>
      </c>
      <c r="Z83" s="2">
        <f t="shared" si="5"/>
        <v>0.11983866500448107</v>
      </c>
    </row>
    <row r="84" spans="12:26">
      <c r="L84">
        <v>5.0641203836501703</v>
      </c>
      <c r="M84">
        <v>4.7220987298968897E-2</v>
      </c>
      <c r="N84">
        <f t="shared" si="7"/>
        <v>0.10250701018148663</v>
      </c>
      <c r="Q84" s="2"/>
      <c r="S84">
        <v>4.6560285171102596</v>
      </c>
      <c r="T84">
        <v>5.85236702461037E-2</v>
      </c>
      <c r="U84">
        <f t="shared" si="6"/>
        <v>0.17851996319494845</v>
      </c>
      <c r="W84">
        <v>243.2</v>
      </c>
      <c r="X84">
        <f>'nm to eV'!$G$14/W84</f>
        <v>5.098015642350699</v>
      </c>
      <c r="Y84">
        <v>3047.1454364514002</v>
      </c>
      <c r="Z84" s="2">
        <f t="shared" si="5"/>
        <v>0.13029888695503519</v>
      </c>
    </row>
    <row r="85" spans="12:26">
      <c r="L85">
        <v>5.0973376898004998</v>
      </c>
      <c r="M85">
        <v>3.6598513415781603E-2</v>
      </c>
      <c r="N85">
        <f t="shared" si="7"/>
        <v>7.9447813396750361E-2</v>
      </c>
      <c r="Q85" s="2"/>
      <c r="S85">
        <v>4.6833365019011399</v>
      </c>
      <c r="T85">
        <v>5.0810700706137898E-2</v>
      </c>
      <c r="U85">
        <f t="shared" si="6"/>
        <v>0.15499240532634187</v>
      </c>
      <c r="W85">
        <v>243.9</v>
      </c>
      <c r="X85">
        <f>'nm to eV'!$G$14/W85</f>
        <v>5.0833841911426401</v>
      </c>
      <c r="Y85">
        <v>3311.2968996028999</v>
      </c>
      <c r="Z85" s="2">
        <f t="shared" si="5"/>
        <v>0.14159425908412765</v>
      </c>
    </row>
    <row r="86" spans="12:26">
      <c r="L86">
        <v>5.1433308829317301</v>
      </c>
      <c r="M86">
        <v>2.5603454550292198E-2</v>
      </c>
      <c r="N86">
        <f t="shared" si="7"/>
        <v>5.5579811570888968E-2</v>
      </c>
      <c r="Q86" s="2"/>
      <c r="S86">
        <v>4.7220228136882101</v>
      </c>
      <c r="T86">
        <v>4.2687789871725203E-2</v>
      </c>
      <c r="U86">
        <f t="shared" si="6"/>
        <v>0.13021436701983724</v>
      </c>
      <c r="W86">
        <v>244.6</v>
      </c>
      <c r="X86">
        <f>'nm to eV'!$G$14/W86</f>
        <v>5.0688364849537608</v>
      </c>
      <c r="Y86">
        <v>3594.7284522466002</v>
      </c>
      <c r="Z86" s="2">
        <f t="shared" si="5"/>
        <v>0.15371406649326136</v>
      </c>
    </row>
    <row r="87" spans="12:26">
      <c r="L87">
        <v>5.19954478564767</v>
      </c>
      <c r="M87">
        <v>1.7072018833086601E-2</v>
      </c>
      <c r="N87">
        <f t="shared" si="7"/>
        <v>3.7059826751651849E-2</v>
      </c>
      <c r="Q87" s="2"/>
      <c r="S87">
        <v>4.7698117870722401</v>
      </c>
      <c r="T87">
        <v>3.6455854031899597E-2</v>
      </c>
      <c r="U87">
        <f t="shared" si="6"/>
        <v>0.11120453814067506</v>
      </c>
      <c r="W87">
        <v>245.3</v>
      </c>
      <c r="X87">
        <f>'nm to eV'!$G$14/W87</f>
        <v>5.0543718068474925</v>
      </c>
      <c r="Y87">
        <v>3897.0709031082001</v>
      </c>
      <c r="Z87" s="2">
        <f t="shared" si="5"/>
        <v>0.16664252220635714</v>
      </c>
    </row>
    <row r="88" spans="12:26">
      <c r="L88">
        <v>5.2557586883636098</v>
      </c>
      <c r="M88">
        <v>1.27834896490368E-2</v>
      </c>
      <c r="N88">
        <f t="shared" si="7"/>
        <v>2.7750315666046178E-2</v>
      </c>
      <c r="Q88" s="2"/>
      <c r="S88">
        <v>4.8198764258555098</v>
      </c>
      <c r="T88">
        <v>3.3814930316831401E-2</v>
      </c>
      <c r="U88">
        <f t="shared" si="6"/>
        <v>0.10314869334433766</v>
      </c>
      <c r="W88">
        <v>246</v>
      </c>
      <c r="X88">
        <f>'nm to eV'!$G$14/W88</f>
        <v>5.0399894480475202</v>
      </c>
      <c r="Y88">
        <v>4217.8308738633004</v>
      </c>
      <c r="Z88" s="2">
        <f t="shared" si="5"/>
        <v>0.18035852888892356</v>
      </c>
    </row>
    <row r="89" spans="12:26">
      <c r="L89">
        <v>5.3119725910795497</v>
      </c>
      <c r="M89">
        <v>1.2372885790989401E-2</v>
      </c>
      <c r="N89">
        <f t="shared" si="7"/>
        <v>2.6858979498275252E-2</v>
      </c>
      <c r="Q89" s="2"/>
      <c r="S89">
        <v>4.8699410646387804</v>
      </c>
      <c r="T89">
        <v>3.4169200571291802E-2</v>
      </c>
      <c r="U89">
        <f t="shared" si="6"/>
        <v>0.10422935545116351</v>
      </c>
      <c r="W89">
        <v>246.7</v>
      </c>
      <c r="X89">
        <f>'nm to eV'!$G$14/W89</f>
        <v>5.0256887078220105</v>
      </c>
      <c r="Y89">
        <v>4556.3864362939003</v>
      </c>
      <c r="Z89" s="2">
        <f t="shared" si="5"/>
        <v>0.19483549228864763</v>
      </c>
    </row>
    <row r="90" spans="12:26">
      <c r="L90">
        <v>5.3681864937955002</v>
      </c>
      <c r="M90">
        <v>1.54752260517916E-2</v>
      </c>
      <c r="N90">
        <f t="shared" si="7"/>
        <v>3.3593519432543656E-2</v>
      </c>
      <c r="Q90" s="2"/>
      <c r="S90">
        <v>4.9200057034220501</v>
      </c>
      <c r="T90">
        <v>3.6713505126052599E-2</v>
      </c>
      <c r="U90">
        <f t="shared" si="6"/>
        <v>0.11199047421836654</v>
      </c>
      <c r="W90">
        <v>247.4</v>
      </c>
      <c r="X90">
        <f>'nm to eV'!$G$14/W90</f>
        <v>5.0114688933698055</v>
      </c>
      <c r="Y90">
        <v>4911.9841087552004</v>
      </c>
      <c r="Z90" s="2">
        <f t="shared" si="5"/>
        <v>0.21004119280140934</v>
      </c>
    </row>
    <row r="91" spans="12:26">
      <c r="L91">
        <v>5.42440039651144</v>
      </c>
      <c r="M91">
        <v>2.2318623685913599E-2</v>
      </c>
      <c r="N91">
        <f t="shared" si="7"/>
        <v>4.8449122228722864E-2</v>
      </c>
      <c r="Q91" s="2"/>
      <c r="S91">
        <v>4.9700703422053198</v>
      </c>
      <c r="T91">
        <v>4.0352826830963598E-2</v>
      </c>
      <c r="U91">
        <f t="shared" si="6"/>
        <v>0.12309182131575817</v>
      </c>
      <c r="W91">
        <v>248.1</v>
      </c>
      <c r="X91">
        <f>'nm to eV'!$G$14/W91</f>
        <v>4.9973293197085447</v>
      </c>
      <c r="Y91">
        <v>5283.7373368297003</v>
      </c>
      <c r="Z91" s="2">
        <f t="shared" si="5"/>
        <v>0.22593772050258107</v>
      </c>
    </row>
    <row r="92" spans="12:26">
      <c r="L92">
        <v>5.4755039444350304</v>
      </c>
      <c r="M92">
        <v>3.2416437083818202E-2</v>
      </c>
      <c r="N92">
        <f t="shared" si="7"/>
        <v>7.0369389465752052E-2</v>
      </c>
      <c r="Q92" s="2"/>
      <c r="S92">
        <v>5.0201349809885896</v>
      </c>
      <c r="T92">
        <v>4.42175932432586E-2</v>
      </c>
      <c r="U92">
        <f t="shared" si="6"/>
        <v>0.13488086248113024</v>
      </c>
      <c r="W92">
        <v>248.8</v>
      </c>
      <c r="X92">
        <f>'nm to eV'!$G$14/W92</f>
        <v>4.9832693095646698</v>
      </c>
      <c r="Y92">
        <v>5670.6265553963003</v>
      </c>
      <c r="Z92" s="2">
        <f t="shared" si="5"/>
        <v>0.24248147780116228</v>
      </c>
    </row>
    <row r="93" spans="12:26">
      <c r="L93">
        <v>5.5163867827738899</v>
      </c>
      <c r="M93">
        <v>4.3696094390599703E-2</v>
      </c>
      <c r="N93">
        <f t="shared" si="7"/>
        <v>9.4855195725359387E-2</v>
      </c>
      <c r="Q93" s="2"/>
      <c r="S93">
        <v>5.0701996197718602</v>
      </c>
      <c r="T93">
        <v>4.7502644693709302E-2</v>
      </c>
      <c r="U93">
        <f t="shared" si="6"/>
        <v>0.14490154747169634</v>
      </c>
      <c r="W93">
        <v>249.5</v>
      </c>
      <c r="X93">
        <f>'nm to eV'!$G$14/W93</f>
        <v>4.9692881932652906</v>
      </c>
      <c r="Y93">
        <v>6071.5008996353999</v>
      </c>
      <c r="Z93" s="2">
        <f t="shared" si="5"/>
        <v>0.25962325260401303</v>
      </c>
    </row>
    <row r="94" spans="12:26">
      <c r="L94">
        <v>5.5496040889242204</v>
      </c>
      <c r="M94">
        <v>5.5083290803060403E-2</v>
      </c>
      <c r="N94">
        <f t="shared" si="7"/>
        <v>0.11957444717176413</v>
      </c>
      <c r="Q94" s="2"/>
      <c r="S94">
        <v>5.1202642585551299</v>
      </c>
      <c r="T94">
        <v>4.9757091767548001E-2</v>
      </c>
      <c r="U94">
        <f t="shared" si="6"/>
        <v>0.15177848815149655</v>
      </c>
      <c r="W94">
        <v>250.2</v>
      </c>
      <c r="X94">
        <f>'nm to eV'!$G$14/W94</f>
        <v>4.955385308631854</v>
      </c>
      <c r="Y94">
        <v>6485.0816014325001</v>
      </c>
      <c r="Z94" s="2">
        <f t="shared" si="5"/>
        <v>0.27730836354935795</v>
      </c>
    </row>
    <row r="95" spans="12:26">
      <c r="L95">
        <v>5.5777110402821997</v>
      </c>
      <c r="M95">
        <v>6.6207613846083202E-2</v>
      </c>
      <c r="N95">
        <f t="shared" si="7"/>
        <v>0.14372305482821998</v>
      </c>
      <c r="Q95" s="2"/>
      <c r="S95">
        <v>5.1703288973383996</v>
      </c>
      <c r="T95">
        <v>5.0426984612345703E-2</v>
      </c>
      <c r="U95">
        <f t="shared" si="6"/>
        <v>0.15382192195349406</v>
      </c>
      <c r="W95">
        <v>250.9</v>
      </c>
      <c r="X95">
        <f>'nm to eV'!$G$14/W95</f>
        <v>4.9415600008756071</v>
      </c>
      <c r="Y95">
        <v>6909.9670759721002</v>
      </c>
      <c r="Z95" s="2">
        <f t="shared" si="5"/>
        <v>0.2954768775144625</v>
      </c>
    </row>
    <row r="96" spans="12:26">
      <c r="L96">
        <v>5.6032628142439904</v>
      </c>
      <c r="M96">
        <v>7.7950884186236705E-2</v>
      </c>
      <c r="N96">
        <f t="shared" si="7"/>
        <v>0.16921526922646382</v>
      </c>
      <c r="Q96" s="2"/>
      <c r="S96">
        <v>5.2203935361216702</v>
      </c>
      <c r="T96">
        <v>5.0240187569084903E-2</v>
      </c>
      <c r="U96">
        <f t="shared" si="6"/>
        <v>0.15325211829716814</v>
      </c>
      <c r="W96">
        <v>251.6</v>
      </c>
      <c r="X96">
        <f>'nm to eV'!$G$14/W96</f>
        <v>4.9278116224947928</v>
      </c>
      <c r="Y96">
        <v>7344.6396717364996</v>
      </c>
      <c r="Z96" s="2">
        <f t="shared" si="5"/>
        <v>0.31406389825211234</v>
      </c>
    </row>
    <row r="97" spans="12:26">
      <c r="L97">
        <v>5.6262594108095998</v>
      </c>
      <c r="M97">
        <v>8.9794524358357303E-2</v>
      </c>
      <c r="N97">
        <f t="shared" si="7"/>
        <v>0.19492536579905159</v>
      </c>
      <c r="Q97" s="2"/>
      <c r="S97">
        <v>5.27045817490494</v>
      </c>
      <c r="T97">
        <v>4.8726487390935998E-2</v>
      </c>
      <c r="U97">
        <f t="shared" si="6"/>
        <v>0.14863474384073067</v>
      </c>
      <c r="W97">
        <v>252.3</v>
      </c>
      <c r="X97">
        <f>'nm to eV'!$G$14/W97</f>
        <v>4.9141395331735627</v>
      </c>
      <c r="Y97">
        <v>7787.4740263419999</v>
      </c>
      <c r="Z97" s="2">
        <f t="shared" si="5"/>
        <v>0.33299992369425352</v>
      </c>
    </row>
    <row r="98" spans="12:26">
      <c r="L98">
        <v>5.6467008299790402</v>
      </c>
      <c r="M98">
        <v>0.10096066816469899</v>
      </c>
      <c r="N98">
        <f t="shared" si="7"/>
        <v>0.2191647576948158</v>
      </c>
      <c r="Q98" s="2"/>
      <c r="S98">
        <v>5.3205228136882097</v>
      </c>
      <c r="T98">
        <v>4.6665278637712103E-2</v>
      </c>
      <c r="U98">
        <f t="shared" si="6"/>
        <v>0.14234725521919922</v>
      </c>
      <c r="W98">
        <v>253</v>
      </c>
      <c r="X98">
        <f>'nm to eV'!$G$14/W98</f>
        <v>4.9005430996825687</v>
      </c>
      <c r="Y98">
        <v>8236.7469413103008</v>
      </c>
      <c r="Z98" s="2">
        <f t="shared" si="5"/>
        <v>0.35221126820677112</v>
      </c>
    </row>
    <row r="99" spans="12:26">
      <c r="L99">
        <v>5.66714224914847</v>
      </c>
      <c r="M99">
        <v>0.113381434870631</v>
      </c>
      <c r="N99">
        <f t="shared" si="7"/>
        <v>0.24612767676988231</v>
      </c>
      <c r="Q99" s="2"/>
      <c r="S99">
        <v>5.3705874524714803</v>
      </c>
      <c r="T99">
        <v>4.4893927365410202E-2</v>
      </c>
      <c r="U99">
        <f t="shared" si="6"/>
        <v>0.13694394468507026</v>
      </c>
      <c r="W99">
        <v>253.7</v>
      </c>
      <c r="X99">
        <f>'nm to eV'!$G$14/W99</f>
        <v>4.8870216957811978</v>
      </c>
      <c r="Y99">
        <v>8690.6486615723006</v>
      </c>
      <c r="Z99" s="2">
        <f t="shared" si="5"/>
        <v>0.37162054491198482</v>
      </c>
    </row>
    <row r="100" spans="12:26">
      <c r="L100">
        <v>5.6875836683178997</v>
      </c>
      <c r="M100">
        <v>0.12642951302635699</v>
      </c>
      <c r="N100">
        <f t="shared" si="7"/>
        <v>0.27445235943459745</v>
      </c>
      <c r="Q100" s="2"/>
      <c r="S100">
        <v>5.42065209125475</v>
      </c>
      <c r="T100">
        <v>4.4153180469720298E-2</v>
      </c>
      <c r="U100">
        <f t="shared" si="6"/>
        <v>0.13468437846170719</v>
      </c>
      <c r="W100">
        <v>254.4</v>
      </c>
      <c r="X100">
        <f>'nm to eV'!$G$14/W100</f>
        <v>4.8735747021214229</v>
      </c>
      <c r="Y100">
        <v>9147.2954207891999</v>
      </c>
      <c r="Z100" s="2">
        <f t="shared" si="5"/>
        <v>0.3911472021387164</v>
      </c>
    </row>
    <row r="101" spans="12:26">
      <c r="L101">
        <v>5.7054699100911597</v>
      </c>
      <c r="M101">
        <v>0.138641175915691</v>
      </c>
      <c r="N101">
        <f t="shared" si="7"/>
        <v>0.30096135731311441</v>
      </c>
      <c r="Q101" s="2"/>
      <c r="S101">
        <v>5.4707167300380197</v>
      </c>
      <c r="T101">
        <v>4.5087165686024999E-2</v>
      </c>
      <c r="U101">
        <f t="shared" si="6"/>
        <v>0.13753339674333903</v>
      </c>
      <c r="W101">
        <v>255.1</v>
      </c>
      <c r="X101">
        <f>'nm to eV'!$G$14/W101</f>
        <v>4.860201506153234</v>
      </c>
      <c r="Y101">
        <v>9604.7430918820992</v>
      </c>
      <c r="Z101" s="2">
        <f t="shared" si="5"/>
        <v>0.41070810713214251</v>
      </c>
    </row>
    <row r="102" spans="12:26">
      <c r="L102">
        <v>5.7208009744682302</v>
      </c>
      <c r="M102">
        <v>0.14918000827223901</v>
      </c>
      <c r="N102">
        <f t="shared" si="7"/>
        <v>0.32383898561923069</v>
      </c>
      <c r="Q102" s="2"/>
      <c r="S102">
        <v>5.5207813688212903</v>
      </c>
      <c r="T102">
        <v>4.8468836296783099E-2</v>
      </c>
      <c r="U102">
        <f t="shared" si="6"/>
        <v>0.14784880776303949</v>
      </c>
      <c r="W102">
        <v>255.8</v>
      </c>
      <c r="X102">
        <f>'nm to eV'!$G$14/W102</f>
        <v>4.846901502031626</v>
      </c>
      <c r="Y102">
        <v>10061.001763881201</v>
      </c>
      <c r="Z102" s="2">
        <f t="shared" si="5"/>
        <v>0.43021816937396934</v>
      </c>
    </row>
    <row r="103" spans="12:26">
      <c r="L103">
        <v>5.7361320388453096</v>
      </c>
      <c r="M103">
        <v>0.16055525589517899</v>
      </c>
      <c r="N103">
        <f t="shared" si="7"/>
        <v>0.34853229871154506</v>
      </c>
      <c r="Q103" s="2"/>
      <c r="S103">
        <v>5.5708460076045601</v>
      </c>
      <c r="T103">
        <v>5.4588049782916703E-2</v>
      </c>
      <c r="U103">
        <f t="shared" si="6"/>
        <v>0.16651478960821148</v>
      </c>
      <c r="W103">
        <v>256.5</v>
      </c>
      <c r="X103">
        <f>'nm to eV'!$G$14/W103</f>
        <v>4.8336740905251068</v>
      </c>
      <c r="Y103">
        <v>10514.0510516044</v>
      </c>
      <c r="Z103" s="2">
        <f t="shared" si="5"/>
        <v>0.44959099523910129</v>
      </c>
    </row>
    <row r="104" spans="12:26">
      <c r="L104">
        <v>5.7514631032223802</v>
      </c>
      <c r="M104">
        <v>0.17209778657139899</v>
      </c>
      <c r="N104">
        <f t="shared" si="7"/>
        <v>0.3735887487611026</v>
      </c>
      <c r="Q104" s="2"/>
      <c r="S104">
        <v>5.6140836501901097</v>
      </c>
      <c r="T104">
        <v>6.2305505212468103E-2</v>
      </c>
      <c r="U104">
        <f t="shared" si="6"/>
        <v>0.19005603118531325</v>
      </c>
      <c r="W104">
        <v>257.2</v>
      </c>
      <c r="X104">
        <f>'nm to eV'!$G$14/W104</f>
        <v>4.8205186789256995</v>
      </c>
      <c r="Y104">
        <v>10961.8559339563</v>
      </c>
      <c r="Z104" s="2">
        <f t="shared" si="5"/>
        <v>0.46873956525663008</v>
      </c>
    </row>
    <row r="105" spans="12:26">
      <c r="L105">
        <v>5.7667941675994596</v>
      </c>
      <c r="M105">
        <v>0.18414216640745301</v>
      </c>
      <c r="N105">
        <f t="shared" si="7"/>
        <v>0.39973460968237651</v>
      </c>
      <c r="Q105" s="2"/>
      <c r="S105">
        <v>5.6482186311787004</v>
      </c>
      <c r="T105">
        <v>6.9738854301591893E-2</v>
      </c>
      <c r="U105">
        <f t="shared" si="6"/>
        <v>0.21273063789103211</v>
      </c>
      <c r="W105">
        <v>257.89999999999998</v>
      </c>
      <c r="X105">
        <f>'nm to eV'!$G$14/W105</f>
        <v>4.8074346809604114</v>
      </c>
      <c r="Y105">
        <v>11402.382909890701</v>
      </c>
      <c r="Z105" s="2">
        <f t="shared" si="5"/>
        <v>0.48757692495442195</v>
      </c>
    </row>
    <row r="106" spans="12:26">
      <c r="L106">
        <v>5.7821252319765399</v>
      </c>
      <c r="M106">
        <v>0.19618654624350801</v>
      </c>
      <c r="N106">
        <f t="shared" si="7"/>
        <v>0.42588047060365253</v>
      </c>
      <c r="Q106" s="2"/>
      <c r="S106">
        <v>5.6800779467680602</v>
      </c>
      <c r="T106">
        <v>7.7735240045125997E-2</v>
      </c>
      <c r="U106">
        <f t="shared" si="6"/>
        <v>0.23712272544509932</v>
      </c>
      <c r="W106">
        <v>258.60000000000002</v>
      </c>
      <c r="X106">
        <f>'nm to eV'!$G$14/W106</f>
        <v>4.7944215167041371</v>
      </c>
      <c r="Y106">
        <v>11833.616258317999</v>
      </c>
      <c r="Z106" s="2">
        <f t="shared" si="5"/>
        <v>0.50601688014848911</v>
      </c>
    </row>
    <row r="107" spans="12:26">
      <c r="L107">
        <v>5.7974562963536096</v>
      </c>
      <c r="M107">
        <v>0.20839820913284199</v>
      </c>
      <c r="N107">
        <f t="shared" si="7"/>
        <v>0.45238946848216943</v>
      </c>
      <c r="Q107" s="2"/>
      <c r="S107">
        <v>5.7096615969581697</v>
      </c>
      <c r="T107">
        <v>8.5849715873480101E-2</v>
      </c>
      <c r="U107">
        <f t="shared" si="6"/>
        <v>0.26187503370144138</v>
      </c>
      <c r="W107">
        <v>259.3</v>
      </c>
      <c r="X107">
        <f>'nm to eV'!$G$14/W107</f>
        <v>4.7814786124939834</v>
      </c>
      <c r="Y107">
        <v>12253.5741893716</v>
      </c>
      <c r="Z107" s="2">
        <f t="shared" si="5"/>
        <v>0.52397468758676768</v>
      </c>
    </row>
    <row r="108" spans="12:26">
      <c r="L108">
        <v>5.8127873607306899</v>
      </c>
      <c r="M108">
        <v>0.22094443812873199</v>
      </c>
      <c r="N108">
        <f t="shared" si="7"/>
        <v>0.47962474027516394</v>
      </c>
      <c r="Q108" s="2"/>
      <c r="S108">
        <v>5.7369695817490403</v>
      </c>
      <c r="T108">
        <v>9.3879841641248504E-2</v>
      </c>
      <c r="U108">
        <f t="shared" si="6"/>
        <v>0.28637004145615857</v>
      </c>
      <c r="W108">
        <v>260</v>
      </c>
      <c r="X108">
        <f>'nm to eV'!$G$14/W108</f>
        <v>4.7686054008449617</v>
      </c>
      <c r="Y108">
        <v>12660.324679335599</v>
      </c>
      <c r="Z108" s="2">
        <f t="shared" si="5"/>
        <v>0.54136773206594591</v>
      </c>
    </row>
    <row r="109" spans="12:26">
      <c r="L109">
        <v>5.8281184251077596</v>
      </c>
      <c r="M109">
        <v>0.23349066712462299</v>
      </c>
      <c r="N109">
        <f t="shared" si="7"/>
        <v>0.50686001206816067</v>
      </c>
      <c r="Q109" s="2"/>
      <c r="S109">
        <v>5.7642775665399197</v>
      </c>
      <c r="T109">
        <v>0.102323282705887</v>
      </c>
      <c r="U109">
        <f t="shared" si="6"/>
        <v>0.31212582166883812</v>
      </c>
      <c r="W109">
        <v>260.7</v>
      </c>
      <c r="X109">
        <f>'nm to eV'!$G$14/W109</f>
        <v>4.7558013203670502</v>
      </c>
      <c r="Y109">
        <v>13052.000789915999</v>
      </c>
      <c r="Z109" s="2">
        <f t="shared" si="5"/>
        <v>0.55811618149832254</v>
      </c>
    </row>
    <row r="110" spans="12:26">
      <c r="L110">
        <v>5.8434494894848399</v>
      </c>
      <c r="M110">
        <v>0.246204179173792</v>
      </c>
      <c r="N110">
        <f t="shared" si="7"/>
        <v>0.53445842081839612</v>
      </c>
      <c r="Q110" s="2"/>
      <c r="S110">
        <v>5.7915855513307903</v>
      </c>
      <c r="T110">
        <v>0.110412453516065</v>
      </c>
      <c r="U110">
        <f t="shared" si="6"/>
        <v>0.33680093977469155</v>
      </c>
      <c r="W110">
        <v>261.39999999999998</v>
      </c>
      <c r="X110">
        <f>'nm to eV'!$G$14/W110</f>
        <v>4.7430658156835888</v>
      </c>
      <c r="Y110">
        <v>13426.815284146</v>
      </c>
      <c r="Z110" s="2">
        <f t="shared" si="5"/>
        <v>0.57414361190205754</v>
      </c>
    </row>
    <row r="111" spans="12:26">
      <c r="L111">
        <v>5.8587805538619104</v>
      </c>
      <c r="M111">
        <v>0.25875040816968198</v>
      </c>
      <c r="N111">
        <f t="shared" si="7"/>
        <v>0.56169369261139057</v>
      </c>
      <c r="Q111" s="2"/>
      <c r="S111">
        <v>5.8188935361216698</v>
      </c>
      <c r="T111">
        <v>0.118678759453474</v>
      </c>
      <c r="U111">
        <f t="shared" si="6"/>
        <v>0.36201638893396032</v>
      </c>
      <c r="W111">
        <v>262.10000000000002</v>
      </c>
      <c r="X111">
        <f>'nm to eV'!$G$14/W111</f>
        <v>4.7303983373509721</v>
      </c>
      <c r="Y111">
        <v>13783.074365668899</v>
      </c>
      <c r="Z111" s="2">
        <f t="shared" si="5"/>
        <v>0.58937759490620201</v>
      </c>
    </row>
    <row r="112" spans="12:26">
      <c r="L112">
        <v>5.8741116182389899</v>
      </c>
      <c r="M112">
        <v>0.27129663716557301</v>
      </c>
      <c r="N112">
        <f t="shared" si="7"/>
        <v>0.58892896440438725</v>
      </c>
      <c r="Q112" s="2"/>
      <c r="S112">
        <v>5.8484771863117802</v>
      </c>
      <c r="T112">
        <v>0.127130635524171</v>
      </c>
      <c r="U112">
        <f t="shared" si="6"/>
        <v>0.38779789919680219</v>
      </c>
      <c r="W112">
        <v>262.8</v>
      </c>
      <c r="X112">
        <f>'nm to eV'!$G$14/W112</f>
        <v>4.7177983417796421</v>
      </c>
      <c r="Y112">
        <v>14119.190385076599</v>
      </c>
      <c r="Z112" s="2">
        <f t="shared" si="5"/>
        <v>0.6037502410860256</v>
      </c>
    </row>
    <row r="113" spans="12:26">
      <c r="L113">
        <v>5.8894426826160604</v>
      </c>
      <c r="M113">
        <v>0.28350830005490602</v>
      </c>
      <c r="N113">
        <f t="shared" si="7"/>
        <v>0.61543796228290204</v>
      </c>
      <c r="Q113" s="2"/>
      <c r="S113">
        <v>5.88033650190114</v>
      </c>
      <c r="T113">
        <v>0.13553190155851699</v>
      </c>
      <c r="U113">
        <f t="shared" si="6"/>
        <v>0.41342502915867035</v>
      </c>
      <c r="W113">
        <v>263.5</v>
      </c>
      <c r="X113">
        <f>'nm to eV'!$G$14/W113</f>
        <v>4.7052652911563184</v>
      </c>
      <c r="Y113">
        <v>14433.6933759441</v>
      </c>
      <c r="Z113" s="2">
        <f t="shared" si="5"/>
        <v>0.61719869325501309</v>
      </c>
    </row>
    <row r="114" spans="12:26">
      <c r="L114">
        <v>5.9047737469931398</v>
      </c>
      <c r="M114">
        <v>0.296221812104075</v>
      </c>
      <c r="N114">
        <f t="shared" si="7"/>
        <v>0.64303637103313749</v>
      </c>
      <c r="Q114" s="2"/>
      <c r="S114">
        <v>5.9167471482889704</v>
      </c>
      <c r="T114">
        <v>0.14355640398891301</v>
      </c>
      <c r="U114">
        <f t="shared" si="6"/>
        <v>0.4379028835466125</v>
      </c>
      <c r="W114">
        <v>264.2</v>
      </c>
      <c r="X114">
        <f>'nm to eV'!$G$14/W114</f>
        <v>4.692798653367487</v>
      </c>
      <c r="Y114">
        <v>14725.2413037683</v>
      </c>
      <c r="Z114" s="2">
        <f t="shared" si="5"/>
        <v>0.62966556471940238</v>
      </c>
    </row>
    <row r="115" spans="12:26">
      <c r="L115">
        <v>5.9201048113702104</v>
      </c>
      <c r="M115">
        <v>0.30759705972701601</v>
      </c>
      <c r="N115">
        <f t="shared" si="7"/>
        <v>0.66772968412545408</v>
      </c>
      <c r="Q115" s="2"/>
      <c r="S115">
        <v>5.9622604562737598</v>
      </c>
      <c r="T115">
        <v>0.151046178156444</v>
      </c>
      <c r="U115">
        <f t="shared" si="6"/>
        <v>0.46074960869394938</v>
      </c>
      <c r="W115">
        <v>264.89999999999998</v>
      </c>
      <c r="X115">
        <f>'nm to eV'!$G$14/W115</f>
        <v>4.6803979019240849</v>
      </c>
      <c r="Y115">
        <v>14992.6289327264</v>
      </c>
      <c r="Z115" s="2">
        <f t="shared" si="5"/>
        <v>0.64109931842935342</v>
      </c>
    </row>
    <row r="116" spans="12:26">
      <c r="L116">
        <v>5.9354358757472898</v>
      </c>
      <c r="M116">
        <v>0.31964143956307101</v>
      </c>
      <c r="N116">
        <f t="shared" si="7"/>
        <v>0.6938755450467301</v>
      </c>
      <c r="Q116" s="2"/>
      <c r="S116">
        <v>6.0123250950570304</v>
      </c>
      <c r="T116">
        <v>0.154846531795201</v>
      </c>
      <c r="U116">
        <f t="shared" si="6"/>
        <v>0.47234216583989935</v>
      </c>
      <c r="W116">
        <v>265.60000000000002</v>
      </c>
      <c r="X116">
        <f>'nm to eV'!$G$14/W116</f>
        <v>4.6680625158873861</v>
      </c>
      <c r="Y116">
        <v>15234.795237562301</v>
      </c>
      <c r="Z116" s="2">
        <f t="shared" si="5"/>
        <v>0.65145458391838051</v>
      </c>
    </row>
    <row r="117" spans="12:26">
      <c r="L117">
        <v>5.9507669401243604</v>
      </c>
      <c r="M117">
        <v>0.33118397023929003</v>
      </c>
      <c r="N117">
        <f t="shared" si="7"/>
        <v>0.71893199509628547</v>
      </c>
      <c r="Q117" s="2"/>
      <c r="S117">
        <v>6.0623897338403001</v>
      </c>
      <c r="T117">
        <v>0.153783721031819</v>
      </c>
      <c r="U117">
        <f t="shared" si="6"/>
        <v>0.46910017951941935</v>
      </c>
      <c r="W117">
        <v>266.3</v>
      </c>
      <c r="X117">
        <f>'nm to eV'!$G$14/W117</f>
        <v>4.6557919797960565</v>
      </c>
      <c r="Y117">
        <v>15450.829310556501</v>
      </c>
      <c r="Z117" s="2">
        <f t="shared" si="5"/>
        <v>0.6606924098911009</v>
      </c>
    </row>
    <row r="118" spans="12:26">
      <c r="L118">
        <v>5.9660980045014398</v>
      </c>
      <c r="M118">
        <v>0.34222465175567401</v>
      </c>
      <c r="N118">
        <f t="shared" si="7"/>
        <v>0.74289903427412241</v>
      </c>
      <c r="Q118" s="2"/>
      <c r="S118">
        <v>6.1101787072243301</v>
      </c>
      <c r="T118">
        <v>0.14822489867546901</v>
      </c>
      <c r="U118">
        <f t="shared" si="6"/>
        <v>0.45214360864322889</v>
      </c>
      <c r="W118">
        <v>267</v>
      </c>
      <c r="X118">
        <f>'nm to eV'!$G$14/W118</f>
        <v>4.6435857835943439</v>
      </c>
      <c r="Y118">
        <v>15639.974736005801</v>
      </c>
      <c r="Z118" s="2">
        <f t="shared" si="5"/>
        <v>0.66878045128021868</v>
      </c>
    </row>
    <row r="119" spans="12:26">
      <c r="L119">
        <v>5.9839842462746997</v>
      </c>
      <c r="M119">
        <v>0.35477088075156399</v>
      </c>
      <c r="N119">
        <f t="shared" si="7"/>
        <v>0.77013430606711686</v>
      </c>
      <c r="Q119" s="2"/>
      <c r="S119">
        <v>6.1488650190114003</v>
      </c>
      <c r="T119">
        <v>0.14074473530272</v>
      </c>
      <c r="U119">
        <f t="shared" si="6"/>
        <v>0.42932620015910772</v>
      </c>
      <c r="W119">
        <v>267.7</v>
      </c>
      <c r="X119">
        <f>'nm to eV'!$G$14/W119</f>
        <v>4.6314434225614116</v>
      </c>
      <c r="Y119">
        <v>15801.6324265481</v>
      </c>
      <c r="Z119" s="2">
        <f t="shared" si="5"/>
        <v>0.67569309053051752</v>
      </c>
    </row>
    <row r="120" spans="12:26">
      <c r="L120">
        <v>6.0044256654441304</v>
      </c>
      <c r="M120">
        <v>0.368195345777167</v>
      </c>
      <c r="N120">
        <f t="shared" si="7"/>
        <v>0.79927604688562248</v>
      </c>
      <c r="Q120" s="2"/>
      <c r="S120">
        <v>6.1784486692015204</v>
      </c>
      <c r="T120">
        <v>0.13332192997116901</v>
      </c>
      <c r="U120">
        <f t="shared" si="6"/>
        <v>0.40668375601609075</v>
      </c>
      <c r="W120">
        <v>268.39999999999998</v>
      </c>
      <c r="X120">
        <f>'nm to eV'!$G$14/W120</f>
        <v>4.6193643972417657</v>
      </c>
      <c r="Y120">
        <v>15935.361936654799</v>
      </c>
      <c r="Z120" s="2">
        <f t="shared" si="5"/>
        <v>0.6814114937650666</v>
      </c>
    </row>
    <row r="121" spans="12:26">
      <c r="L121">
        <v>6.0248670846135601</v>
      </c>
      <c r="M121">
        <v>0.380867037063016</v>
      </c>
      <c r="N121">
        <f t="shared" si="7"/>
        <v>0.82678367139654718</v>
      </c>
      <c r="Q121" s="2"/>
      <c r="S121">
        <v>6.2057566539923901</v>
      </c>
      <c r="T121">
        <v>0.125646074457861</v>
      </c>
      <c r="U121">
        <f t="shared" si="6"/>
        <v>0.38326941036819934</v>
      </c>
      <c r="W121">
        <v>269.10000000000002</v>
      </c>
      <c r="X121">
        <f>'nm to eV'!$G$14/W121</f>
        <v>4.607348213376774</v>
      </c>
      <c r="Y121">
        <v>16040.8812883643</v>
      </c>
      <c r="Z121" s="2">
        <f t="shared" si="5"/>
        <v>0.68592360333341607</v>
      </c>
    </row>
    <row r="122" spans="12:26">
      <c r="L122">
        <v>6.0453085037829997</v>
      </c>
      <c r="M122">
        <v>0.39266049231915301</v>
      </c>
      <c r="N122">
        <f t="shared" si="7"/>
        <v>0.85238482688196282</v>
      </c>
      <c r="Q122" s="2"/>
      <c r="S122">
        <v>6.2307889733840298</v>
      </c>
      <c r="T122">
        <v>0.117757656791877</v>
      </c>
      <c r="U122">
        <f t="shared" si="6"/>
        <v>0.35920666745621321</v>
      </c>
      <c r="W122">
        <v>269.8</v>
      </c>
      <c r="X122">
        <f>'nm to eV'!$G$14/W122</f>
        <v>4.5953943818372496</v>
      </c>
      <c r="Y122">
        <v>16118.0653625658</v>
      </c>
      <c r="Z122" s="2">
        <f t="shared" si="5"/>
        <v>0.68922406902133626</v>
      </c>
    </row>
    <row r="123" spans="12:26">
      <c r="L123">
        <v>6.0683051003486099</v>
      </c>
      <c r="M123">
        <v>0.40475505707119203</v>
      </c>
      <c r="N123">
        <f t="shared" si="7"/>
        <v>0.87863962889041181</v>
      </c>
      <c r="Q123" s="2"/>
      <c r="S123">
        <v>6.2535456273764201</v>
      </c>
      <c r="T123">
        <v>0.110176273346425</v>
      </c>
      <c r="U123">
        <f t="shared" si="6"/>
        <v>0.33608049837014181</v>
      </c>
      <c r="W123">
        <v>270.5</v>
      </c>
      <c r="X123">
        <f>'nm to eV'!$G$14/W123</f>
        <v>4.583502418557079</v>
      </c>
      <c r="Y123">
        <v>16166.9429256489</v>
      </c>
      <c r="Z123" s="2">
        <f t="shared" si="5"/>
        <v>0.69131412090747768</v>
      </c>
    </row>
    <row r="124" spans="12:26">
      <c r="L124">
        <v>6.0938568743103998</v>
      </c>
      <c r="M124">
        <v>0.417301286067082</v>
      </c>
      <c r="N124">
        <f t="shared" si="7"/>
        <v>0.90587490068340626</v>
      </c>
      <c r="Q124" s="2"/>
      <c r="S124">
        <v>6.2763022813688201</v>
      </c>
      <c r="T124">
        <v>0.102453181799189</v>
      </c>
      <c r="U124">
        <f t="shared" si="6"/>
        <v>0.31252206444134051</v>
      </c>
      <c r="W124">
        <v>271.2</v>
      </c>
      <c r="X124">
        <f>'nm to eV'!$G$14/W124</f>
        <v>4.5716718444678834</v>
      </c>
      <c r="Y124">
        <v>16187.6923759194</v>
      </c>
      <c r="Z124" s="2">
        <f t="shared" si="5"/>
        <v>0.69220138747599547</v>
      </c>
    </row>
    <row r="125" spans="12:26">
      <c r="L125">
        <v>6.1194086482722003</v>
      </c>
      <c r="M125">
        <v>0.42844233741543303</v>
      </c>
      <c r="N125">
        <f t="shared" si="7"/>
        <v>0.9300598220355869</v>
      </c>
      <c r="Q125" s="2"/>
      <c r="S125">
        <v>6.2990589353612103</v>
      </c>
      <c r="T125">
        <v>9.4517528099277104E-2</v>
      </c>
      <c r="U125">
        <f t="shared" si="6"/>
        <v>0.28831523324844477</v>
      </c>
      <c r="W125">
        <v>271.89999999999998</v>
      </c>
      <c r="X125">
        <f>'nm to eV'!$G$14/W125</f>
        <v>4.559902185434682</v>
      </c>
      <c r="Y125">
        <v>16180.636306726299</v>
      </c>
      <c r="Z125" s="2">
        <f t="shared" si="5"/>
        <v>0.69189966313059981</v>
      </c>
    </row>
    <row r="126" spans="12:26">
      <c r="L126">
        <v>6.1475155996301698</v>
      </c>
      <c r="M126">
        <v>0.439583388763784</v>
      </c>
      <c r="N126">
        <f t="shared" si="7"/>
        <v>0.95424474338776744</v>
      </c>
      <c r="Q126" s="2"/>
      <c r="S126">
        <v>6.3218155893536103</v>
      </c>
      <c r="T126">
        <v>8.6652728450256997E-2</v>
      </c>
      <c r="U126">
        <f t="shared" si="6"/>
        <v>0.26432453447691329</v>
      </c>
      <c r="W126">
        <v>272.60000000000002</v>
      </c>
      <c r="X126">
        <f>'nm to eV'!$G$14/W126</f>
        <v>4.5481929721925525</v>
      </c>
      <c r="Y126">
        <v>16146.234993662199</v>
      </c>
      <c r="Z126" s="2">
        <f t="shared" si="5"/>
        <v>0.69042862970094376</v>
      </c>
    </row>
    <row r="127" spans="12:26">
      <c r="L127">
        <v>6.1781777283843198</v>
      </c>
      <c r="M127">
        <v>0.45020586264697099</v>
      </c>
      <c r="N127">
        <f t="shared" si="7"/>
        <v>0.97730394017250311</v>
      </c>
      <c r="Q127" s="2"/>
      <c r="S127">
        <v>6.3445722433459997</v>
      </c>
      <c r="T127">
        <v>7.8717074750344701E-2</v>
      </c>
      <c r="U127">
        <f t="shared" si="6"/>
        <v>0.2401177032840163</v>
      </c>
      <c r="W127">
        <v>273.3</v>
      </c>
      <c r="X127">
        <f>'nm to eV'!$G$14/W127</f>
        <v>4.5365437402842659</v>
      </c>
      <c r="Y127">
        <v>16085.078921451901</v>
      </c>
      <c r="Z127" s="2">
        <f t="shared" si="5"/>
        <v>0.68781353688514968</v>
      </c>
    </row>
    <row r="128" spans="12:26">
      <c r="L128">
        <v>6.2113950345346503</v>
      </c>
      <c r="M128">
        <v>0.46066105347688002</v>
      </c>
      <c r="N128">
        <f t="shared" si="7"/>
        <v>1</v>
      </c>
      <c r="Q128" s="2"/>
      <c r="S128">
        <v>6.3673288973383997</v>
      </c>
      <c r="T128">
        <v>7.1064837254000701E-2</v>
      </c>
      <c r="U128">
        <f t="shared" si="6"/>
        <v>0.21677540177657995</v>
      </c>
      <c r="W128">
        <v>274</v>
      </c>
      <c r="X128">
        <f>'nm to eV'!$G$14/W128</f>
        <v>4.5249540299988684</v>
      </c>
      <c r="Y128">
        <v>15997.880472241501</v>
      </c>
      <c r="Z128" s="2">
        <f t="shared" si="5"/>
        <v>0.68408484683300963</v>
      </c>
    </row>
    <row r="129" spans="17:26">
      <c r="Q129" s="2"/>
      <c r="S129">
        <v>6.3923612167300297</v>
      </c>
      <c r="T129">
        <v>6.3058329503196398E-2</v>
      </c>
      <c r="U129">
        <f t="shared" si="6"/>
        <v>0.19235243816231801</v>
      </c>
      <c r="W129">
        <v>274.7</v>
      </c>
      <c r="X129">
        <f>'nm to eV'!$G$14/W129</f>
        <v>4.5134233863112119</v>
      </c>
      <c r="Y129">
        <v>15885.4649009766</v>
      </c>
      <c r="Z129" s="2">
        <f t="shared" si="5"/>
        <v>0.67927784824442594</v>
      </c>
    </row>
    <row r="130" spans="17:26">
      <c r="Q130" s="2"/>
      <c r="S130">
        <v>6.41966920152091</v>
      </c>
      <c r="T130">
        <v>5.4851068608197898E-2</v>
      </c>
      <c r="U130">
        <f t="shared" si="6"/>
        <v>0.1673170993541882</v>
      </c>
      <c r="W130">
        <v>275.39999999999998</v>
      </c>
      <c r="X130">
        <f>'nm to eV'!$G$14/W130</f>
        <v>4.5019513588224038</v>
      </c>
      <c r="Y130">
        <v>15748.760725512901</v>
      </c>
      <c r="Z130" s="2">
        <f t="shared" si="5"/>
        <v>0.67343224544124325</v>
      </c>
    </row>
    <row r="131" spans="17:26">
      <c r="Q131" s="2"/>
      <c r="S131">
        <v>6.4492528517110204</v>
      </c>
      <c r="T131">
        <v>4.6407627543559003E-2</v>
      </c>
      <c r="U131">
        <f t="shared" si="6"/>
        <v>0.14156131914150744</v>
      </c>
      <c r="W131">
        <v>276.10000000000002</v>
      </c>
      <c r="X131">
        <f>'nm to eV'!$G$14/W131</f>
        <v>4.4905375017011586</v>
      </c>
      <c r="Y131">
        <v>15588.789659116899</v>
      </c>
      <c r="Z131" s="2">
        <f t="shared" si="5"/>
        <v>0.66659172787123733</v>
      </c>
    </row>
    <row r="132" spans="17:26">
      <c r="Q132" s="2"/>
      <c r="S132">
        <v>6.4811121673003802</v>
      </c>
      <c r="T132">
        <v>3.82594116909706E-2</v>
      </c>
      <c r="U132">
        <f t="shared" si="6"/>
        <v>0.11670609068451536</v>
      </c>
      <c r="W132">
        <v>276.8</v>
      </c>
      <c r="X132">
        <f>'nm to eV'!$G$14/W132</f>
        <v>4.4791813736260471</v>
      </c>
      <c r="Y132">
        <v>15406.6562112556</v>
      </c>
      <c r="Z132" s="2">
        <f t="shared" si="5"/>
        <v>0.65880352542782283</v>
      </c>
    </row>
    <row r="133" spans="17:26">
      <c r="Q133" s="2"/>
      <c r="S133">
        <v>6.51524714828897</v>
      </c>
      <c r="T133">
        <v>3.0775452565495302E-2</v>
      </c>
      <c r="U133">
        <f t="shared" si="6"/>
        <v>9.3877103677821302E-2</v>
      </c>
      <c r="W133">
        <v>277.5</v>
      </c>
      <c r="X133">
        <f>'nm to eV'!$G$14/W133</f>
        <v>4.4678825377286122</v>
      </c>
      <c r="Y133">
        <v>15203.537079170899</v>
      </c>
      <c r="Z133" s="2">
        <f t="shared" ref="Z133:Z196" si="8">Y133/LARGE($Y$5:$Y$308,1)</f>
        <v>0.65011795482350965</v>
      </c>
    </row>
    <row r="134" spans="17:26">
      <c r="Q134" s="2"/>
      <c r="S134">
        <v>6.5562091254752799</v>
      </c>
      <c r="T134">
        <v>2.3096644800066901E-2</v>
      </c>
      <c r="U134">
        <f t="shared" ref="U134:U150" si="9">T134/LARGE($T$5:$T$1000,1)</f>
        <v>7.0453752512373388E-2</v>
      </c>
      <c r="W134">
        <v>278.2</v>
      </c>
      <c r="X134">
        <f>'nm to eV'!$G$14/W134</f>
        <v>4.4566405615373474</v>
      </c>
      <c r="Y134">
        <v>14980.6704478804</v>
      </c>
      <c r="Z134" s="2">
        <f t="shared" si="8"/>
        <v>0.64058796204758617</v>
      </c>
    </row>
    <row r="135" spans="17:26">
      <c r="Q135" s="2"/>
      <c r="S135">
        <v>6.6039980988593099</v>
      </c>
      <c r="T135">
        <v>1.62302431408895E-2</v>
      </c>
      <c r="U135">
        <f t="shared" si="9"/>
        <v>4.9508556041895857E-2</v>
      </c>
      <c r="W135">
        <v>278.89999999999998</v>
      </c>
      <c r="X135">
        <f>'nm to eV'!$G$14/W135</f>
        <v>4.4454550169225167</v>
      </c>
      <c r="Y135">
        <v>14739.3453101125</v>
      </c>
      <c r="Z135" s="2">
        <f t="shared" si="8"/>
        <v>0.63026866567621009</v>
      </c>
    </row>
    <row r="136" spans="17:26">
      <c r="Q136" s="2"/>
      <c r="S136">
        <v>6.6540627376425796</v>
      </c>
      <c r="T136">
        <v>1.07873637769075E-2</v>
      </c>
      <c r="U136">
        <f t="shared" si="9"/>
        <v>3.2905656400663924E-2</v>
      </c>
      <c r="W136">
        <v>279.60000000000002</v>
      </c>
      <c r="X136">
        <f>'nm to eV'!$G$14/W136</f>
        <v>4.4343254800418093</v>
      </c>
      <c r="Y136">
        <v>14480.8909104677</v>
      </c>
      <c r="Z136" s="2">
        <f t="shared" si="8"/>
        <v>0.61921690549453412</v>
      </c>
    </row>
    <row r="137" spans="17:26">
      <c r="Q137" s="2"/>
      <c r="S137">
        <v>6.7041273764258502</v>
      </c>
      <c r="T137">
        <v>7.0836292984581802E-3</v>
      </c>
      <c r="U137">
        <f t="shared" si="9"/>
        <v>2.1607825283849202E-2</v>
      </c>
      <c r="W137">
        <v>280.3</v>
      </c>
      <c r="X137">
        <f>'nm to eV'!$G$14/W137</f>
        <v>4.423251531286799</v>
      </c>
      <c r="Y137">
        <v>14206.666409990999</v>
      </c>
      <c r="Z137" s="2">
        <f t="shared" si="8"/>
        <v>0.60749080054382132</v>
      </c>
    </row>
    <row r="138" spans="17:26">
      <c r="Q138" s="2"/>
      <c r="S138">
        <v>6.7541920152091199</v>
      </c>
      <c r="T138">
        <v>4.5393247436973901E-3</v>
      </c>
      <c r="U138">
        <f t="shared" si="9"/>
        <v>1.384670651664619E-2</v>
      </c>
      <c r="W138">
        <v>281</v>
      </c>
      <c r="X138">
        <f>'nm to eV'!$G$14/W138</f>
        <v>4.412232755230213</v>
      </c>
      <c r="Y138">
        <v>13918.050858535</v>
      </c>
      <c r="Z138" s="2">
        <f t="shared" si="8"/>
        <v>0.59514932032999035</v>
      </c>
    </row>
    <row r="139" spans="17:26">
      <c r="Q139" s="2"/>
      <c r="S139">
        <v>6.8042566539923897</v>
      </c>
      <c r="T139">
        <v>2.6713543110881699E-3</v>
      </c>
      <c r="U139">
        <f t="shared" si="9"/>
        <v>8.1486699533831197E-3</v>
      </c>
      <c r="W139">
        <v>281.7</v>
      </c>
      <c r="X139">
        <f>'nm to eV'!$G$14/W139</f>
        <v>4.401268740573979</v>
      </c>
      <c r="Y139">
        <v>13616.4335529776</v>
      </c>
      <c r="Z139" s="2">
        <f t="shared" si="8"/>
        <v>0.58225187253167521</v>
      </c>
    </row>
    <row r="140" spans="17:26">
      <c r="Q140" s="2"/>
      <c r="S140">
        <v>6.8543212927756603</v>
      </c>
      <c r="T140">
        <v>1.9950201889365402E-3</v>
      </c>
      <c r="U140">
        <f t="shared" si="9"/>
        <v>6.0855877494429963E-3</v>
      </c>
      <c r="W140">
        <v>282.39999999999998</v>
      </c>
      <c r="X140">
        <f>'nm to eV'!$G$14/W140</f>
        <v>4.3903590800980528</v>
      </c>
      <c r="Y140">
        <v>13303.2048497122</v>
      </c>
      <c r="Z140" s="2">
        <f t="shared" si="8"/>
        <v>0.56885791013341813</v>
      </c>
    </row>
    <row r="141" spans="17:26">
      <c r="Q141" s="2"/>
      <c r="S141">
        <v>6.90438593155893</v>
      </c>
      <c r="T141">
        <v>1.3830988403231699E-3</v>
      </c>
      <c r="U141">
        <f t="shared" si="9"/>
        <v>4.2189895649257679E-3</v>
      </c>
      <c r="W141">
        <v>283.10000000000002</v>
      </c>
      <c r="X141">
        <f>'nm to eV'!$G$14/W141</f>
        <v>4.3795033706099957</v>
      </c>
      <c r="Y141">
        <v>12979.747490018101</v>
      </c>
      <c r="Z141" s="2">
        <f t="shared" si="8"/>
        <v>0.55502656049011478</v>
      </c>
    </row>
    <row r="142" spans="17:26">
      <c r="Q142" s="2"/>
      <c r="S142">
        <v>6.9544505703421997</v>
      </c>
      <c r="T142">
        <v>1.0610349726319301E-3</v>
      </c>
      <c r="U142">
        <f t="shared" si="9"/>
        <v>3.2365694678114609E-3</v>
      </c>
      <c r="W142">
        <v>283.8</v>
      </c>
      <c r="X142">
        <f>'nm to eV'!$G$14/W142</f>
        <v>4.3687012128953135</v>
      </c>
      <c r="Y142">
        <v>12647.4284871089</v>
      </c>
      <c r="Z142" s="2">
        <f t="shared" si="8"/>
        <v>0.54081627840935453</v>
      </c>
    </row>
    <row r="143" spans="17:26">
      <c r="Q143" s="2"/>
      <c r="S143">
        <v>7.0045152091254703</v>
      </c>
      <c r="T143">
        <v>8.6779665201719403E-4</v>
      </c>
      <c r="U143">
        <f t="shared" si="9"/>
        <v>2.6471174095429009E-3</v>
      </c>
      <c r="W143">
        <v>284.5</v>
      </c>
      <c r="X143">
        <f>'nm to eV'!$G$14/W143</f>
        <v>4.3579522116685059</v>
      </c>
      <c r="Y143">
        <v>12307.5916139807</v>
      </c>
      <c r="Z143" s="2">
        <f t="shared" si="8"/>
        <v>0.5262845249245417</v>
      </c>
    </row>
    <row r="144" spans="17:26">
      <c r="Q144" s="2"/>
      <c r="S144">
        <v>7.05457984790874</v>
      </c>
      <c r="T144">
        <v>1.0610349726319301E-3</v>
      </c>
      <c r="U144">
        <f t="shared" si="9"/>
        <v>3.2365694678114609E-3</v>
      </c>
      <c r="W144">
        <v>285.2</v>
      </c>
      <c r="X144">
        <f>'nm to eV'!$G$14/W144</f>
        <v>4.3472559755248597</v>
      </c>
      <c r="Y144">
        <v>11961.550521774299</v>
      </c>
      <c r="Z144" s="2">
        <f t="shared" si="8"/>
        <v>0.51148747302940556</v>
      </c>
    </row>
    <row r="145" spans="17:26">
      <c r="Q145" s="2"/>
      <c r="S145">
        <v>7.1046444866920098</v>
      </c>
      <c r="T145">
        <v>1.0610349726319301E-3</v>
      </c>
      <c r="U145">
        <f t="shared" si="9"/>
        <v>3.2365694678114609E-3</v>
      </c>
      <c r="W145">
        <v>285.89999999999998</v>
      </c>
      <c r="X145">
        <f>'nm to eV'!$G$14/W145</f>
        <v>4.336612116892935</v>
      </c>
      <c r="Y145">
        <v>11610.5825093369</v>
      </c>
      <c r="Z145" s="2">
        <f t="shared" si="8"/>
        <v>0.49647974125843025</v>
      </c>
    </row>
    <row r="146" spans="17:26">
      <c r="Q146" s="2"/>
      <c r="S146">
        <v>7.1547091254752804</v>
      </c>
      <c r="T146">
        <v>1.0610349726319301E-3</v>
      </c>
      <c r="U146">
        <f t="shared" si="9"/>
        <v>3.2365694678114609E-3</v>
      </c>
      <c r="W146">
        <v>286.60000000000002</v>
      </c>
      <c r="X146">
        <f>'nm to eV'!$G$14/W146</f>
        <v>4.3260202519877522</v>
      </c>
      <c r="Y146">
        <v>11255.922956107001</v>
      </c>
      <c r="Z146" s="2">
        <f t="shared" si="8"/>
        <v>0.48131415563162716</v>
      </c>
    </row>
    <row r="147" spans="17:26">
      <c r="Q147" s="2"/>
      <c r="S147">
        <v>7.2047737642585501</v>
      </c>
      <c r="T147">
        <v>8.6779665201719403E-4</v>
      </c>
      <c r="U147">
        <f t="shared" si="9"/>
        <v>2.6471174095429009E-3</v>
      </c>
      <c r="W147">
        <v>287.3</v>
      </c>
      <c r="X147">
        <f>'nm to eV'!$G$14/W147</f>
        <v>4.315480000764671</v>
      </c>
      <c r="Y147">
        <v>10898.760422445999</v>
      </c>
      <c r="Z147" s="2">
        <f t="shared" si="8"/>
        <v>0.46604154013997368</v>
      </c>
    </row>
    <row r="148" spans="17:26">
      <c r="Q148" s="2"/>
      <c r="S148">
        <v>7.2548384030418198</v>
      </c>
      <c r="T148">
        <v>1.0610349726319301E-3</v>
      </c>
      <c r="U148">
        <f t="shared" si="9"/>
        <v>3.2365694678114609E-3</v>
      </c>
      <c r="W148">
        <v>288</v>
      </c>
      <c r="X148">
        <f>'nm to eV'!$G$14/W148</f>
        <v>4.3049909868739231</v>
      </c>
      <c r="Y148">
        <v>10540.2324141429</v>
      </c>
      <c r="Z148" s="2">
        <f t="shared" si="8"/>
        <v>0.45071053563153674</v>
      </c>
    </row>
    <row r="149" spans="17:26">
      <c r="Q149" s="2"/>
      <c r="S149">
        <v>7.3049030418250904</v>
      </c>
      <c r="T149">
        <v>1.0610349726319301E-3</v>
      </c>
      <c r="U149">
        <f t="shared" si="9"/>
        <v>3.2365694678114609E-3</v>
      </c>
      <c r="W149">
        <v>288.7</v>
      </c>
      <c r="X149">
        <f>'nm to eV'!$G$14/W149</f>
        <v>4.2945528376158295</v>
      </c>
      <c r="Y149">
        <v>10181.4218010892</v>
      </c>
      <c r="Z149" s="2">
        <f t="shared" si="8"/>
        <v>0.435367446670546</v>
      </c>
    </row>
    <row r="150" spans="17:26">
      <c r="Q150" s="2"/>
      <c r="S150">
        <v>7.3322110266159601</v>
      </c>
      <c r="T150">
        <v>-7.1031629966988798E-4</v>
      </c>
      <c r="U150">
        <f t="shared" si="9"/>
        <v>-2.166741066317225E-3</v>
      </c>
      <c r="W150">
        <v>289.39999999999998</v>
      </c>
      <c r="X150">
        <f>'nm to eV'!$G$14/W150</f>
        <v>4.2841651838966479</v>
      </c>
      <c r="Y150">
        <v>9823.3538740845997</v>
      </c>
      <c r="Z150" s="2">
        <f t="shared" si="8"/>
        <v>0.42005611568355838</v>
      </c>
    </row>
    <row r="151" spans="17:26">
      <c r="Q151" s="2"/>
      <c r="W151">
        <v>290.10000000000002</v>
      </c>
      <c r="X151">
        <f>'nm to eV'!$G$14/W151</f>
        <v>4.2738276601850735</v>
      </c>
      <c r="Y151">
        <v>9466.9940184048992</v>
      </c>
      <c r="Z151" s="2">
        <f t="shared" si="8"/>
        <v>0.40481782347897077</v>
      </c>
    </row>
    <row r="152" spans="17:26">
      <c r="Q152" s="2"/>
      <c r="W152">
        <v>290.8</v>
      </c>
      <c r="X152">
        <f>'nm to eV'!$G$14/W152</f>
        <v>4.2635399044693596</v>
      </c>
      <c r="Y152">
        <v>9113.2459781580001</v>
      </c>
      <c r="Z152" s="2">
        <f t="shared" si="8"/>
        <v>0.3896912150292034</v>
      </c>
    </row>
    <row r="153" spans="17:26">
      <c r="Q153" s="2"/>
      <c r="W153">
        <v>291.5</v>
      </c>
      <c r="X153">
        <f>'nm to eV'!$G$14/W153</f>
        <v>4.2533015582150595</v>
      </c>
      <c r="Y153">
        <v>8762.9506815531004</v>
      </c>
      <c r="Z153" s="2">
        <f t="shared" si="8"/>
        <v>0.37471224923807372</v>
      </c>
    </row>
    <row r="154" spans="17:26">
      <c r="Q154" s="2"/>
      <c r="W154">
        <v>292.2</v>
      </c>
      <c r="X154">
        <f>'nm to eV'!$G$14/W154</f>
        <v>4.243112266323374</v>
      </c>
      <c r="Y154">
        <v>8416.8855940113008</v>
      </c>
      <c r="Z154" s="2">
        <f t="shared" si="8"/>
        <v>0.35991417127918057</v>
      </c>
    </row>
    <row r="155" spans="17:26">
      <c r="Q155" s="2"/>
      <c r="W155">
        <v>292.89999999999998</v>
      </c>
      <c r="X155">
        <f>'nm to eV'!$G$14/W155</f>
        <v>4.2329716770900987</v>
      </c>
      <c r="Y155">
        <v>8075.7645635134004</v>
      </c>
      <c r="Z155" s="2">
        <f t="shared" si="8"/>
        <v>0.34532750598282597</v>
      </c>
    </row>
    <row r="156" spans="17:26">
      <c r="Q156" s="2"/>
      <c r="W156">
        <v>293.60000000000002</v>
      </c>
      <c r="X156">
        <f>'nm to eV'!$G$14/W156</f>
        <v>4.2228794421651559</v>
      </c>
      <c r="Y156">
        <v>7740.2381206927002</v>
      </c>
      <c r="Z156" s="2">
        <f t="shared" si="8"/>
        <v>0.33098007066827373</v>
      </c>
    </row>
    <row r="157" spans="17:26">
      <c r="Q157" s="2"/>
      <c r="W157">
        <v>294.3</v>
      </c>
      <c r="X157">
        <f>'nm to eV'!$G$14/W157</f>
        <v>4.2128352165127074</v>
      </c>
      <c r="Y157">
        <v>7410.8941948938</v>
      </c>
      <c r="Z157" s="2">
        <f t="shared" si="8"/>
        <v>0.31689700576311658</v>
      </c>
    </row>
    <row r="158" spans="17:26">
      <c r="Q158" s="2"/>
      <c r="W158">
        <v>295</v>
      </c>
      <c r="X158">
        <f>'nm to eV'!$G$14/W158</f>
        <v>4.2028386583718298</v>
      </c>
      <c r="Y158">
        <v>7088.2592066895004</v>
      </c>
      <c r="Z158" s="2">
        <f t="shared" si="8"/>
        <v>0.30310082152035583</v>
      </c>
    </row>
    <row r="159" spans="17:26">
      <c r="Q159" s="2"/>
      <c r="W159">
        <v>295.7</v>
      </c>
      <c r="X159">
        <f>'nm to eV'!$G$14/W159</f>
        <v>4.1928894292177548</v>
      </c>
      <c r="Y159">
        <v>6772.7994971334001</v>
      </c>
      <c r="Z159" s="2">
        <f t="shared" si="8"/>
        <v>0.2896114591346251</v>
      </c>
    </row>
    <row r="160" spans="17:26">
      <c r="Q160" s="2"/>
      <c r="W160">
        <v>296.39999999999998</v>
      </c>
      <c r="X160">
        <f>'nm to eV'!$G$14/W160</f>
        <v>4.1829871937236502</v>
      </c>
      <c r="Y160">
        <v>6464.9230542764999</v>
      </c>
      <c r="Z160" s="2">
        <f t="shared" si="8"/>
        <v>0.27644636456971089</v>
      </c>
    </row>
    <row r="161" spans="17:26">
      <c r="Q161" s="2"/>
      <c r="W161">
        <v>297.10000000000002</v>
      </c>
      <c r="X161">
        <f>'nm to eV'!$G$14/W161</f>
        <v>4.1731316197229544</v>
      </c>
      <c r="Y161">
        <v>6164.9814981384998</v>
      </c>
      <c r="Z161" s="2">
        <f t="shared" si="8"/>
        <v>0.26362057343784545</v>
      </c>
    </row>
    <row r="162" spans="17:26">
      <c r="Q162" s="2"/>
      <c r="W162">
        <v>297.8</v>
      </c>
      <c r="X162">
        <f>'nm to eV'!$G$14/W162</f>
        <v>4.1633223781722295</v>
      </c>
      <c r="Y162">
        <v>5873.2722863543004</v>
      </c>
      <c r="Z162" s="2">
        <f t="shared" si="8"/>
        <v>0.25114680531528538</v>
      </c>
    </row>
    <row r="163" spans="17:26">
      <c r="Q163" s="2"/>
      <c r="W163">
        <v>298.5</v>
      </c>
      <c r="X163">
        <f>'nm to eV'!$G$14/W163</f>
        <v>4.1535591431145393</v>
      </c>
      <c r="Y163">
        <v>5590.0411040582003</v>
      </c>
      <c r="Z163" s="2">
        <f t="shared" si="8"/>
        <v>0.239035565936072</v>
      </c>
    </row>
    <row r="164" spans="17:26">
      <c r="Q164" s="2"/>
      <c r="W164">
        <v>299.2</v>
      </c>
      <c r="X164">
        <f>'nm to eV'!$G$14/W164</f>
        <v>4.1438415916433486</v>
      </c>
      <c r="Y164">
        <v>5315.4844031728999</v>
      </c>
      <c r="Z164" s="2">
        <f t="shared" si="8"/>
        <v>0.22729525577448587</v>
      </c>
    </row>
    <row r="165" spans="17:26">
      <c r="Q165" s="2"/>
      <c r="W165">
        <v>299.89999999999998</v>
      </c>
      <c r="X165">
        <f>'nm to eV'!$G$14/W165</f>
        <v>4.1341694038669221</v>
      </c>
      <c r="Y165">
        <v>5049.7520580978999</v>
      </c>
      <c r="Z165" s="2">
        <f t="shared" si="8"/>
        <v>0.21593228360485209</v>
      </c>
    </row>
    <row r="166" spans="17:26">
      <c r="Q166" s="2"/>
      <c r="W166">
        <v>300.60000000000002</v>
      </c>
      <c r="X166">
        <f>'nm to eV'!$G$14/W166</f>
        <v>4.12454226287322</v>
      </c>
      <c r="Y166">
        <v>4792.9501067877</v>
      </c>
      <c r="Z166" s="2">
        <f t="shared" si="8"/>
        <v>0.20495118371269608</v>
      </c>
    </row>
    <row r="167" spans="17:26">
      <c r="Q167" s="2"/>
      <c r="W167">
        <v>301.3</v>
      </c>
      <c r="X167">
        <f>'nm to eV'!$G$14/W167</f>
        <v>4.1149598546952868</v>
      </c>
      <c r="Y167">
        <v>4545.1435483354999</v>
      </c>
      <c r="Z167" s="2">
        <f t="shared" si="8"/>
        <v>0.1943547355221292</v>
      </c>
    </row>
    <row r="168" spans="17:26">
      <c r="Q168" s="2"/>
      <c r="W168">
        <v>302</v>
      </c>
      <c r="X168">
        <f>'nm to eV'!$G$14/W168</f>
        <v>4.1054218682771193</v>
      </c>
      <c r="Y168">
        <v>4306.3591704004002</v>
      </c>
      <c r="Z168" s="2">
        <f t="shared" si="8"/>
        <v>0.1841440844993715</v>
      </c>
    </row>
    <row r="169" spans="17:26">
      <c r="Q169" s="2"/>
      <c r="W169">
        <v>302.7</v>
      </c>
      <c r="X169">
        <f>'nm to eV'!$G$14/W169</f>
        <v>4.0959279954400065</v>
      </c>
      <c r="Y169">
        <v>4076.5883820846002</v>
      </c>
      <c r="Z169" s="2">
        <f t="shared" si="8"/>
        <v>0.17431886328932139</v>
      </c>
    </row>
    <row r="170" spans="17:26">
      <c r="Q170" s="2"/>
      <c r="W170">
        <v>303.39999999999998</v>
      </c>
      <c r="X170">
        <f>'nm to eV'!$G$14/W170</f>
        <v>4.0864779308493411</v>
      </c>
      <c r="Y170">
        <v>3855.7900301651998</v>
      </c>
      <c r="Z170" s="2">
        <f t="shared" si="8"/>
        <v>0.16487731214035217</v>
      </c>
    </row>
    <row r="171" spans="17:26">
      <c r="Q171" s="2"/>
      <c r="W171">
        <v>304.10000000000002</v>
      </c>
      <c r="X171">
        <f>'nm to eV'!$G$14/W171</f>
        <v>4.0770713719818801</v>
      </c>
      <c r="Y171">
        <v>3643.8931788708001</v>
      </c>
      <c r="Z171" s="2">
        <f t="shared" si="8"/>
        <v>0.15581639777024894</v>
      </c>
    </row>
    <row r="172" spans="17:26">
      <c r="Q172" s="2"/>
      <c r="W172">
        <v>304.8</v>
      </c>
      <c r="X172">
        <f>'nm to eV'!$G$14/W172</f>
        <v>4.0677080190934705</v>
      </c>
      <c r="Y172">
        <v>3440.7998356486</v>
      </c>
      <c r="Z172" s="2">
        <f t="shared" si="8"/>
        <v>0.14713192992264687</v>
      </c>
    </row>
    <row r="173" spans="17:26">
      <c r="Q173" s="2"/>
      <c r="W173">
        <v>305.5</v>
      </c>
      <c r="X173">
        <f>'nm to eV'!$G$14/W173</f>
        <v>4.0583875751872007</v>
      </c>
      <c r="Y173">
        <v>3246.3876075653998</v>
      </c>
      <c r="Z173" s="2">
        <f t="shared" si="8"/>
        <v>0.13881867495730796</v>
      </c>
    </row>
    <row r="174" spans="17:26">
      <c r="Q174" s="2"/>
      <c r="W174">
        <v>306.2</v>
      </c>
      <c r="X174">
        <f>'nm to eV'!$G$14/W174</f>
        <v>4.0491097459820047</v>
      </c>
      <c r="Y174">
        <v>3060.5122751106001</v>
      </c>
      <c r="Z174" s="2">
        <f t="shared" si="8"/>
        <v>0.13087046590842757</v>
      </c>
    </row>
    <row r="175" spans="17:26">
      <c r="Q175" s="2"/>
      <c r="W175">
        <v>306.89999999999998</v>
      </c>
      <c r="X175">
        <f>'nm to eV'!$G$14/W175</f>
        <v>4.039874239881688</v>
      </c>
      <c r="Y175">
        <v>2883.0102722017</v>
      </c>
      <c r="Z175" s="2">
        <f t="shared" si="8"/>
        <v>0.12328030853206896</v>
      </c>
    </row>
    <row r="176" spans="17:26">
      <c r="Q176" s="2"/>
      <c r="W176">
        <v>307.60000000000002</v>
      </c>
      <c r="X176">
        <f>'nm to eV'!$G$14/W176</f>
        <v>4.030680767944375</v>
      </c>
      <c r="Y176">
        <v>2713.7010631236999</v>
      </c>
      <c r="Z176" s="2">
        <f t="shared" si="8"/>
        <v>0.11604048294639163</v>
      </c>
    </row>
    <row r="177" spans="17:26">
      <c r="Q177" s="2"/>
      <c r="W177">
        <v>308.3</v>
      </c>
      <c r="X177">
        <f>'nm to eV'!$G$14/W177</f>
        <v>4.0215290438523832</v>
      </c>
      <c r="Y177">
        <v>2552.3894089478999</v>
      </c>
      <c r="Z177" s="2">
        <f t="shared" si="8"/>
        <v>0.10914264054591206</v>
      </c>
    </row>
    <row r="178" spans="17:26">
      <c r="Q178" s="2"/>
      <c r="W178">
        <v>309</v>
      </c>
      <c r="X178">
        <f>'nm to eV'!$G$14/W178</f>
        <v>4.0124187838824916</v>
      </c>
      <c r="Y178">
        <v>2398.8675176713</v>
      </c>
      <c r="Z178" s="2">
        <f t="shared" si="8"/>
        <v>0.10257789594354463</v>
      </c>
    </row>
    <row r="179" spans="17:26">
      <c r="Q179" s="2"/>
      <c r="W179">
        <v>309.7</v>
      </c>
      <c r="X179">
        <f>'nm to eV'!$G$14/W179</f>
        <v>4.0033497068766222</v>
      </c>
      <c r="Y179">
        <v>2252.9170738862999</v>
      </c>
      <c r="Z179" s="2">
        <f t="shared" si="8"/>
        <v>9.6336913761241677E-2</v>
      </c>
    </row>
    <row r="180" spans="17:26">
      <c r="Q180" s="2"/>
      <c r="W180">
        <v>310.39999999999998</v>
      </c>
      <c r="X180">
        <f>'nm to eV'!$G$14/W180</f>
        <v>3.994321534212919</v>
      </c>
      <c r="Y180">
        <v>2114.3111452292001</v>
      </c>
      <c r="Z180" s="2">
        <f t="shared" si="8"/>
        <v>9.04099901515759E-2</v>
      </c>
    </row>
    <row r="181" spans="17:26">
      <c r="Q181" s="2"/>
      <c r="W181">
        <v>311.10000000000002</v>
      </c>
      <c r="X181">
        <f>'nm to eV'!$G$14/W181</f>
        <v>3.9853339897772093</v>
      </c>
      <c r="Y181">
        <v>1982.8159641652001</v>
      </c>
      <c r="Z181" s="2">
        <f t="shared" si="8"/>
        <v>8.4787128988590754E-2</v>
      </c>
    </row>
    <row r="182" spans="17:26">
      <c r="Q182" s="2"/>
      <c r="W182">
        <v>311.8</v>
      </c>
      <c r="X182">
        <f>'nm to eV'!$G$14/W182</f>
        <v>3.9763867999348617</v>
      </c>
      <c r="Y182">
        <v>1858.1925848477999</v>
      </c>
      <c r="Z182" s="2">
        <f t="shared" si="8"/>
        <v>7.945811271671141E-2</v>
      </c>
    </row>
    <row r="183" spans="17:26">
      <c r="Q183" s="2"/>
      <c r="W183">
        <v>312.5</v>
      </c>
      <c r="X183">
        <f>'nm to eV'!$G$14/W183</f>
        <v>3.9674796935030079</v>
      </c>
      <c r="Y183">
        <v>1740.1984158424</v>
      </c>
      <c r="Z183" s="2">
        <f t="shared" si="8"/>
        <v>7.441256789148884E-2</v>
      </c>
    </row>
    <row r="184" spans="17:26">
      <c r="Q184" s="2"/>
      <c r="W184">
        <v>313.2</v>
      </c>
      <c r="X184">
        <f>'nm to eV'!$G$14/W184</f>
        <v>3.9586124017231481</v>
      </c>
      <c r="Y184">
        <v>1628.5886304332</v>
      </c>
      <c r="Z184" s="2">
        <f t="shared" si="8"/>
        <v>6.9640025485687249E-2</v>
      </c>
    </row>
    <row r="185" spans="17:26">
      <c r="Q185" s="2"/>
      <c r="W185">
        <v>313.89999999999998</v>
      </c>
      <c r="X185">
        <f>'nm to eV'!$G$14/W185</f>
        <v>3.949784658234119</v>
      </c>
      <c r="Y185">
        <v>1523.1174570428</v>
      </c>
      <c r="Z185" s="2">
        <f t="shared" si="8"/>
        <v>6.5129976068874704E-2</v>
      </c>
    </row>
    <row r="186" spans="17:26">
      <c r="Q186" s="2"/>
      <c r="W186">
        <v>314.60000000000002</v>
      </c>
      <c r="X186">
        <f>'nm to eV'!$G$14/W186</f>
        <v>3.9409961990454221</v>
      </c>
      <c r="Y186">
        <v>1423.539352988</v>
      </c>
      <c r="Z186" s="2">
        <f t="shared" si="8"/>
        <v>6.0871919998356706E-2</v>
      </c>
    </row>
    <row r="187" spans="17:26">
      <c r="Q187" s="2"/>
      <c r="W187">
        <v>315.3</v>
      </c>
      <c r="X187">
        <f>'nm to eV'!$G$14/W187</f>
        <v>3.9322467625109097</v>
      </c>
      <c r="Y187">
        <v>1329.6100653868</v>
      </c>
      <c r="Z187" s="2">
        <f t="shared" si="8"/>
        <v>5.6855412784585932E-2</v>
      </c>
    </row>
    <row r="188" spans="17:26">
      <c r="W188">
        <v>316</v>
      </c>
      <c r="X188">
        <f>'nm to eV'!$G$14/W188</f>
        <v>3.9235360893028162</v>
      </c>
      <c r="Y188">
        <v>1241.0875835146001</v>
      </c>
      <c r="Z188" s="2">
        <f t="shared" si="8"/>
        <v>5.3070105814834768E-2</v>
      </c>
    </row>
    <row r="189" spans="17:26">
      <c r="W189">
        <v>316.7</v>
      </c>
      <c r="X189">
        <f>'nm to eV'!$G$14/W189</f>
        <v>3.9148639223861381</v>
      </c>
      <c r="Y189">
        <v>1157.7329873048</v>
      </c>
      <c r="Z189" s="2">
        <f t="shared" si="8"/>
        <v>4.9505782635901864E-2</v>
      </c>
    </row>
    <row r="190" spans="17:26">
      <c r="W190">
        <v>317.39999999999998</v>
      </c>
      <c r="X190">
        <f>'nm to eV'!$G$14/W190</f>
        <v>3.9062300069933524</v>
      </c>
      <c r="Y190">
        <v>1079.3111969915999</v>
      </c>
      <c r="Z190" s="2">
        <f t="shared" si="8"/>
        <v>4.6152391009563552E-2</v>
      </c>
    </row>
    <row r="191" spans="17:26">
      <c r="W191">
        <v>318.10000000000002</v>
      </c>
      <c r="X191">
        <f>'nm to eV'!$G$14/W191</f>
        <v>3.8976340905994649</v>
      </c>
      <c r="Y191">
        <v>1005.5916291213</v>
      </c>
      <c r="Z191" s="2">
        <f t="shared" si="8"/>
        <v>4.3000070964251708E-2</v>
      </c>
    </row>
    <row r="192" spans="17:26">
      <c r="W192">
        <v>318.8</v>
      </c>
      <c r="X192">
        <f>'nm to eV'!$G$14/W192</f>
        <v>3.8890759228973959</v>
      </c>
      <c r="Y192">
        <v>936.34876431049997</v>
      </c>
      <c r="Z192" s="2">
        <f t="shared" si="8"/>
        <v>4.003917907294368E-2</v>
      </c>
    </row>
    <row r="193" spans="23:26">
      <c r="W193">
        <v>319.5</v>
      </c>
      <c r="X193">
        <f>'nm to eV'!$G$14/W193</f>
        <v>3.8805552557736775</v>
      </c>
      <c r="Y193">
        <v>871.36263222000002</v>
      </c>
      <c r="Z193" s="2">
        <f t="shared" si="8"/>
        <v>3.7260309191115476E-2</v>
      </c>
    </row>
    <row r="194" spans="23:26">
      <c r="W194">
        <v>320.2</v>
      </c>
      <c r="X194">
        <f>'nm to eV'!$G$14/W194</f>
        <v>3.8720718432844783</v>
      </c>
      <c r="Y194">
        <v>810.41921924010001</v>
      </c>
      <c r="Z194" s="2">
        <f t="shared" si="8"/>
        <v>3.4654309889759628E-2</v>
      </c>
    </row>
    <row r="195" spans="23:26">
      <c r="W195">
        <v>320.89999999999998</v>
      </c>
      <c r="X195">
        <f>'nm to eV'!$G$14/W195</f>
        <v>3.8636254416319415</v>
      </c>
      <c r="Y195">
        <v>753.31080436579998</v>
      </c>
      <c r="Z195" s="2">
        <f t="shared" si="8"/>
        <v>3.221229881773368E-2</v>
      </c>
    </row>
    <row r="196" spans="23:26">
      <c r="W196">
        <v>321.60000000000002</v>
      </c>
      <c r="X196">
        <f>'nm to eV'!$G$14/W196</f>
        <v>3.8552158091408266</v>
      </c>
      <c r="Y196">
        <v>699.83622866990004</v>
      </c>
      <c r="Z196" s="2">
        <f t="shared" si="8"/>
        <v>2.9925674224690668E-2</v>
      </c>
    </row>
    <row r="197" spans="23:26">
      <c r="W197">
        <v>322.3</v>
      </c>
      <c r="X197">
        <f>'nm to eV'!$G$14/W197</f>
        <v>3.8468427062354635</v>
      </c>
      <c r="Y197">
        <v>649.80110367990005</v>
      </c>
      <c r="Z197" s="2">
        <f t="shared" ref="Z197:Z260" si="10">Y197/LARGE($Y$5:$Y$308,1)</f>
        <v>2.7786123871476984E-2</v>
      </c>
    </row>
    <row r="198" spans="23:26">
      <c r="W198">
        <v>323</v>
      </c>
      <c r="X198">
        <f>'nm to eV'!$G$14/W198</f>
        <v>3.8385058954169966</v>
      </c>
      <c r="Y198">
        <v>603.01796382290001</v>
      </c>
      <c r="Z198" s="2">
        <f t="shared" si="10"/>
        <v>2.5785631548823754E-2</v>
      </c>
    </row>
    <row r="199" spans="23:26">
      <c r="W199">
        <v>323.7</v>
      </c>
      <c r="X199">
        <f>'nm to eV'!$G$14/W199</f>
        <v>3.830205141240933</v>
      </c>
      <c r="Y199">
        <v>559.30636794010002</v>
      </c>
      <c r="Z199" s="2">
        <f t="shared" si="10"/>
        <v>2.3916481418205109E-2</v>
      </c>
    </row>
    <row r="200" spans="23:26">
      <c r="W200">
        <v>324.39999999999998</v>
      </c>
      <c r="X200">
        <f>'nm to eV'!$G$14/W200</f>
        <v>3.8219402102949753</v>
      </c>
      <c r="Y200">
        <v>518.49295467970001</v>
      </c>
      <c r="Z200" s="2">
        <f t="shared" si="10"/>
        <v>2.217126038049216E-2</v>
      </c>
    </row>
    <row r="201" spans="23:26">
      <c r="W201">
        <v>325.10000000000002</v>
      </c>
      <c r="X201">
        <f>'nm to eV'!$G$14/W201</f>
        <v>3.813710871177145</v>
      </c>
      <c r="Y201">
        <v>480.41145637329998</v>
      </c>
      <c r="Z201" s="2">
        <f t="shared" si="10"/>
        <v>2.0542858669321287E-2</v>
      </c>
    </row>
    <row r="202" spans="23:26">
      <c r="W202">
        <v>325.8</v>
      </c>
      <c r="X202">
        <f>'nm to eV'!$G$14/W202</f>
        <v>3.8055168944741862</v>
      </c>
      <c r="Y202">
        <v>444.90267577780003</v>
      </c>
      <c r="Z202" s="2">
        <f t="shared" si="10"/>
        <v>1.9024468856555291E-2</v>
      </c>
    </row>
    <row r="203" spans="23:26">
      <c r="W203">
        <v>326.5</v>
      </c>
      <c r="X203">
        <f>'nm to eV'!$G$14/W203</f>
        <v>3.7973580527402446</v>
      </c>
      <c r="Y203">
        <v>411.81442983509999</v>
      </c>
      <c r="Z203" s="2">
        <f t="shared" si="10"/>
        <v>1.7609583447393745E-2</v>
      </c>
    </row>
    <row r="204" spans="23:26">
      <c r="W204">
        <v>327.2</v>
      </c>
      <c r="X204">
        <f>'nm to eV'!$G$14/W204</f>
        <v>3.7892341204758249</v>
      </c>
      <c r="Y204">
        <v>381.00146436300003</v>
      </c>
      <c r="Z204" s="2">
        <f t="shared" si="10"/>
        <v>1.6291991232473355E-2</v>
      </c>
    </row>
    <row r="205" spans="23:26">
      <c r="W205">
        <v>327.9</v>
      </c>
      <c r="X205">
        <f>'nm to eV'!$G$14/W205</f>
        <v>3.7811448741070142</v>
      </c>
      <c r="Y205">
        <v>352.32534335169998</v>
      </c>
      <c r="Z205" s="2">
        <f t="shared" si="10"/>
        <v>1.5065772554079176E-2</v>
      </c>
    </row>
    <row r="206" spans="23:26">
      <c r="W206">
        <v>328.6</v>
      </c>
      <c r="X206">
        <f>'nm to eV'!$G$14/W206</f>
        <v>3.7730900919649719</v>
      </c>
      <c r="Y206">
        <v>325.65431629440002</v>
      </c>
      <c r="Z206" s="2">
        <f t="shared" si="10"/>
        <v>1.3925293633072728E-2</v>
      </c>
    </row>
    <row r="207" spans="23:26">
      <c r="W207">
        <v>329.3</v>
      </c>
      <c r="X207">
        <f>'nm to eV'!$G$14/W207</f>
        <v>3.7650695542656845</v>
      </c>
      <c r="Y207">
        <v>300.86316674450001</v>
      </c>
      <c r="Z207" s="2">
        <f t="shared" si="10"/>
        <v>1.2865200093051338E-2</v>
      </c>
    </row>
    <row r="208" spans="23:26">
      <c r="W208">
        <v>330</v>
      </c>
      <c r="X208">
        <f>'nm to eV'!$G$14/W208</f>
        <v>3.7570830430899695</v>
      </c>
      <c r="Y208">
        <v>277.83304504979998</v>
      </c>
      <c r="Z208" s="2">
        <f t="shared" si="10"/>
        <v>1.1880409807900704E-2</v>
      </c>
    </row>
    <row r="209" spans="23:26">
      <c r="W209">
        <v>330.7</v>
      </c>
      <c r="X209">
        <f>'nm to eV'!$G$14/W209</f>
        <v>3.7491303423637437</v>
      </c>
      <c r="Y209">
        <v>256.45128798619999</v>
      </c>
      <c r="Z209" s="2">
        <f t="shared" si="10"/>
        <v>1.0966105189157419E-2</v>
      </c>
    </row>
    <row r="210" spans="23:26">
      <c r="W210">
        <v>331.4</v>
      </c>
      <c r="X210">
        <f>'nm to eV'!$G$14/W210</f>
        <v>3.7412112378385336</v>
      </c>
      <c r="Y210">
        <v>236.6112277842</v>
      </c>
      <c r="Z210" s="2">
        <f t="shared" si="10"/>
        <v>1.0117725019797321E-2</v>
      </c>
    </row>
    <row r="211" spans="23:26">
      <c r="W211">
        <v>332.1</v>
      </c>
      <c r="X211">
        <f>'nm to eV'!$G$14/W211</f>
        <v>3.7333255170722368</v>
      </c>
      <c r="Y211">
        <v>218.21199282660001</v>
      </c>
      <c r="Z211" s="2">
        <f t="shared" si="10"/>
        <v>9.3309559318763384E-3</v>
      </c>
    </row>
    <row r="212" spans="23:26">
      <c r="W212">
        <v>332.8</v>
      </c>
      <c r="X212">
        <f>'nm to eV'!$G$14/W212</f>
        <v>3.7254729694101258</v>
      </c>
      <c r="Y212">
        <v>201.15830208450001</v>
      </c>
      <c r="Z212" s="2">
        <f t="shared" si="10"/>
        <v>8.6017236164149628E-3</v>
      </c>
    </row>
    <row r="213" spans="23:26">
      <c r="W213">
        <v>333.5</v>
      </c>
      <c r="X213">
        <f>'nm to eV'!$G$14/W213</f>
        <v>3.7176533859660865</v>
      </c>
      <c r="Y213">
        <v>185.3602551612</v>
      </c>
      <c r="Z213" s="2">
        <f t="shared" si="10"/>
        <v>7.926183845472284E-3</v>
      </c>
    </row>
    <row r="214" spans="23:26">
      <c r="W214">
        <v>334.2</v>
      </c>
      <c r="X214">
        <f>'nm to eV'!$G$14/W214</f>
        <v>3.7098665596040994</v>
      </c>
      <c r="Y214">
        <v>170.733119622</v>
      </c>
      <c r="Z214" s="2">
        <f t="shared" si="10"/>
        <v>7.3007133781624782E-3</v>
      </c>
    </row>
    <row r="215" spans="23:26">
      <c r="W215">
        <v>334.9</v>
      </c>
      <c r="X215">
        <f>'nm to eV'!$G$14/W215</f>
        <v>3.7021122849199464</v>
      </c>
      <c r="Y215">
        <v>157.1971171102</v>
      </c>
      <c r="Z215" s="2">
        <f t="shared" si="10"/>
        <v>6.7219008147680389E-3</v>
      </c>
    </row>
    <row r="216" spans="23:26">
      <c r="W216">
        <v>335.6</v>
      </c>
      <c r="X216">
        <f>'nm to eV'!$G$14/W216</f>
        <v>3.6943903582231519</v>
      </c>
      <c r="Y216">
        <v>144.6772095803</v>
      </c>
      <c r="Z216" s="2">
        <f t="shared" si="10"/>
        <v>6.1865374558645915E-3</v>
      </c>
    </row>
    <row r="217" spans="23:26">
      <c r="W217">
        <v>336.3</v>
      </c>
      <c r="X217">
        <f>'nm to eV'!$G$14/W217</f>
        <v>3.686700577519149</v>
      </c>
      <c r="Y217">
        <v>133.1028868217</v>
      </c>
      <c r="Z217" s="2">
        <f t="shared" si="10"/>
        <v>5.6916082166287314E-3</v>
      </c>
    </row>
    <row r="218" spans="23:26">
      <c r="W218">
        <v>337</v>
      </c>
      <c r="X218">
        <f>'nm to eV'!$G$14/W218</f>
        <v>3.6790427424916614</v>
      </c>
      <c r="Y218">
        <v>122.40795629919999</v>
      </c>
      <c r="Z218" s="2">
        <f t="shared" si="10"/>
        <v>5.2342826402144828E-3</v>
      </c>
    </row>
    <row r="219" spans="23:26">
      <c r="W219">
        <v>337.7</v>
      </c>
      <c r="X219">
        <f>'nm to eV'!$G$14/W219</f>
        <v>3.6714166544853124</v>
      </c>
      <c r="Y219">
        <v>112.5303361993</v>
      </c>
      <c r="Z219" s="2">
        <f t="shared" si="10"/>
        <v>4.8119060482128559E-3</v>
      </c>
    </row>
    <row r="220" spans="23:26">
      <c r="W220">
        <v>338.4</v>
      </c>
      <c r="X220">
        <f>'nm to eV'!$G$14/W220</f>
        <v>3.6638221164884457</v>
      </c>
      <c r="Y220">
        <v>103.4118524459</v>
      </c>
      <c r="Z220" s="2">
        <f t="shared" si="10"/>
        <v>4.4219908608467929E-3</v>
      </c>
    </row>
    <row r="221" spans="23:26">
      <c r="W221">
        <v>339.1</v>
      </c>
      <c r="X221">
        <f>'nm to eV'!$G$14/W221</f>
        <v>3.6562589331161601</v>
      </c>
      <c r="Y221">
        <v>94.9980403319</v>
      </c>
      <c r="Z221" s="2">
        <f t="shared" si="10"/>
        <v>4.0622081145464664E-3</v>
      </c>
    </row>
    <row r="222" spans="23:26">
      <c r="W222">
        <v>339.8</v>
      </c>
      <c r="X222">
        <f>'nm to eV'!$G$14/W222</f>
        <v>3.6487269105935547</v>
      </c>
      <c r="Y222">
        <v>87.237951307299994</v>
      </c>
      <c r="Z222" s="2">
        <f t="shared" si="10"/>
        <v>3.7303792000215026E-3</v>
      </c>
    </row>
    <row r="223" spans="23:26">
      <c r="W223">
        <v>340.5</v>
      </c>
      <c r="X223">
        <f>'nm to eV'!$G$14/W223</f>
        <v>3.6412258567391773</v>
      </c>
      <c r="Y223">
        <v>80.083965366300006</v>
      </c>
      <c r="Z223" s="2">
        <f t="shared" si="10"/>
        <v>3.4244678397518644E-3</v>
      </c>
    </row>
    <row r="224" spans="23:26">
      <c r="W224">
        <v>341.2</v>
      </c>
      <c r="X224">
        <f>'nm to eV'!$G$14/W224</f>
        <v>3.633755580948681</v>
      </c>
      <c r="Y224">
        <v>73.491609389999994</v>
      </c>
      <c r="Z224" s="2">
        <f t="shared" si="10"/>
        <v>3.1425723201459472E-3</v>
      </c>
    </row>
    <row r="225" spans="23:26">
      <c r="W225">
        <v>341.9</v>
      </c>
      <c r="X225">
        <f>'nm to eV'!$G$14/W225</f>
        <v>3.6263158941786782</v>
      </c>
      <c r="Y225">
        <v>67.419381717700006</v>
      </c>
      <c r="Z225" s="2">
        <f t="shared" si="10"/>
        <v>2.8829179900396488E-3</v>
      </c>
    </row>
    <row r="226" spans="23:26">
      <c r="W226">
        <v>342.6</v>
      </c>
      <c r="X226">
        <f>'nm to eV'!$G$14/W226</f>
        <v>3.6189066089307933</v>
      </c>
      <c r="Y226">
        <v>61.828583151499998</v>
      </c>
      <c r="Z226" s="2">
        <f t="shared" si="10"/>
        <v>2.6438500342895539E-3</v>
      </c>
    </row>
    <row r="227" spans="23:26">
      <c r="W227">
        <v>343.3</v>
      </c>
      <c r="X227">
        <f>'nm to eV'!$G$14/W227</f>
        <v>3.6115275392359156</v>
      </c>
      <c r="Y227">
        <v>56.683154534499998</v>
      </c>
      <c r="Z227" s="2">
        <f t="shared" si="10"/>
        <v>2.4238265284596315E-3</v>
      </c>
    </row>
    <row r="228" spans="23:26">
      <c r="W228">
        <v>344</v>
      </c>
      <c r="X228">
        <f>'nm to eV'!$G$14/W228</f>
        <v>3.6041785006386333</v>
      </c>
      <c r="Y228">
        <v>51.949520982199999</v>
      </c>
      <c r="Z228" s="2">
        <f t="shared" si="10"/>
        <v>2.2214117780051902E-3</v>
      </c>
    </row>
    <row r="229" spans="23:26">
      <c r="W229">
        <v>344.7</v>
      </c>
      <c r="X229">
        <f>'nm to eV'!$G$14/W229</f>
        <v>3.596859310181868</v>
      </c>
      <c r="Y229">
        <v>47.596442801999999</v>
      </c>
      <c r="Z229" s="2">
        <f t="shared" si="10"/>
        <v>2.0352699434464656E-3</v>
      </c>
    </row>
    <row r="230" spans="23:26">
      <c r="W230">
        <v>345.4</v>
      </c>
      <c r="X230">
        <f>'nm to eV'!$G$14/W230</f>
        <v>3.5895697863916909</v>
      </c>
      <c r="Y230">
        <v>43.594873086200003</v>
      </c>
      <c r="Z230" s="2">
        <f t="shared" si="10"/>
        <v>1.8641589509075204E-3</v>
      </c>
    </row>
    <row r="231" spans="23:26">
      <c r="W231">
        <v>346.1</v>
      </c>
      <c r="X231">
        <f>'nm to eV'!$G$14/W231</f>
        <v>3.5823097492623224</v>
      </c>
      <c r="Y231">
        <v>39.9178219283</v>
      </c>
      <c r="Z231" s="2">
        <f t="shared" si="10"/>
        <v>1.7069246858738647E-3</v>
      </c>
    </row>
    <row r="232" spans="23:26">
      <c r="W232">
        <v>346.8</v>
      </c>
      <c r="X232">
        <f>'nm to eV'!$G$14/W232</f>
        <v>3.5750790202413203</v>
      </c>
      <c r="Y232">
        <v>36.540227178999999</v>
      </c>
      <c r="Z232" s="2">
        <f t="shared" si="10"/>
        <v>1.5624954665939728E-3</v>
      </c>
    </row>
    <row r="233" spans="23:26">
      <c r="W233">
        <v>347.5</v>
      </c>
      <c r="X233">
        <f>'nm to eV'!$G$14/W233</f>
        <v>3.5678774222149352</v>
      </c>
      <c r="Y233">
        <v>33.438831626899997</v>
      </c>
      <c r="Z233" s="2">
        <f t="shared" si="10"/>
        <v>1.4298767922071875E-3</v>
      </c>
    </row>
    <row r="234" spans="23:26">
      <c r="W234">
        <v>348.2</v>
      </c>
      <c r="X234">
        <f>'nm to eV'!$G$14/W234</f>
        <v>3.560704779493653</v>
      </c>
      <c r="Y234">
        <v>30.592066469500001</v>
      </c>
      <c r="Z234" s="2">
        <f t="shared" si="10"/>
        <v>1.3081463598509401E-3</v>
      </c>
    </row>
    <row r="235" spans="23:26">
      <c r="W235">
        <v>348.9</v>
      </c>
      <c r="X235">
        <f>'nm to eV'!$G$14/W235</f>
        <v>3.5535609177979075</v>
      </c>
      <c r="Y235">
        <v>27.979940914899998</v>
      </c>
      <c r="Z235" s="2">
        <f t="shared" si="10"/>
        <v>1.1964493439226317E-3</v>
      </c>
    </row>
    <row r="236" spans="23:26">
      <c r="W236">
        <v>349.6</v>
      </c>
      <c r="X236">
        <f>'nm to eV'!$G$14/W236</f>
        <v>3.5464456642439641</v>
      </c>
      <c r="Y236">
        <v>25.583937742100002</v>
      </c>
      <c r="Z236" s="2">
        <f t="shared" si="10"/>
        <v>1.0939939301370181E-3</v>
      </c>
    </row>
    <row r="237" spans="23:26">
      <c r="W237">
        <v>350.3</v>
      </c>
      <c r="X237">
        <f>'nm to eV'!$G$14/W237</f>
        <v>3.5393588473299737</v>
      </c>
      <c r="Y237">
        <v>23.386914632300002</v>
      </c>
      <c r="Z237" s="2">
        <f t="shared" si="10"/>
        <v>1.0000470963571347E-3</v>
      </c>
    </row>
    <row r="238" spans="23:26">
      <c r="W238">
        <v>351</v>
      </c>
      <c r="X238">
        <f>'nm to eV'!$G$14/W238</f>
        <v>3.5323002969221933</v>
      </c>
      <c r="Y238">
        <v>21.373011074000001</v>
      </c>
      <c r="Z238" s="2">
        <f t="shared" si="10"/>
        <v>9.1393063176630504E-4</v>
      </c>
    </row>
    <row r="239" spans="23:26">
      <c r="W239">
        <v>351.7</v>
      </c>
      <c r="X239">
        <f>'nm to eV'!$G$14/W239</f>
        <v>3.5252698442413704</v>
      </c>
      <c r="Y239">
        <v>19.527560636800001</v>
      </c>
      <c r="Z239" s="2">
        <f t="shared" si="10"/>
        <v>8.3501738561095426E-4</v>
      </c>
    </row>
    <row r="240" spans="23:26">
      <c r="W240">
        <v>352.4</v>
      </c>
      <c r="X240">
        <f>'nm to eV'!$G$14/W240</f>
        <v>3.5182673218492906</v>
      </c>
      <c r="Y240">
        <v>17.837008404300001</v>
      </c>
      <c r="Z240" s="2">
        <f t="shared" si="10"/>
        <v>7.6272773655152934E-4</v>
      </c>
    </row>
    <row r="241" spans="23:26">
      <c r="W241">
        <v>353.1</v>
      </c>
      <c r="X241">
        <f>'nm to eV'!$G$14/W241</f>
        <v>3.511292563635485</v>
      </c>
      <c r="Y241">
        <v>16.288833351099999</v>
      </c>
      <c r="Z241" s="2">
        <f t="shared" si="10"/>
        <v>6.9652627342791978E-4</v>
      </c>
    </row>
    <row r="242" spans="23:26">
      <c r="W242">
        <v>353.8</v>
      </c>
      <c r="X242">
        <f>'nm to eV'!$G$14/W242</f>
        <v>3.5043454048040981</v>
      </c>
      <c r="Y242">
        <v>14.871475451</v>
      </c>
      <c r="Z242" s="2">
        <f t="shared" si="10"/>
        <v>6.3591867833556737E-4</v>
      </c>
    </row>
    <row r="243" spans="23:26">
      <c r="W243">
        <v>354.5</v>
      </c>
      <c r="X243">
        <f>'nm to eV'!$G$14/W243</f>
        <v>3.4974256818609026</v>
      </c>
      <c r="Y243">
        <v>13.574267298800001</v>
      </c>
      <c r="Z243" s="2">
        <f t="shared" si="10"/>
        <v>5.8044880270747851E-4</v>
      </c>
    </row>
    <row r="244" spans="23:26">
      <c r="W244">
        <v>355.2</v>
      </c>
      <c r="X244">
        <f>'nm to eV'!$G$14/W244</f>
        <v>3.4905332326004785</v>
      </c>
      <c r="Y244">
        <v>12.3873700348</v>
      </c>
      <c r="Z244" s="2">
        <f t="shared" si="10"/>
        <v>5.2969592738385163E-4</v>
      </c>
    </row>
    <row r="245" spans="23:26">
      <c r="W245">
        <v>355.9</v>
      </c>
      <c r="X245">
        <f>'nm to eV'!$G$14/W245</f>
        <v>3.4836678960935377</v>
      </c>
      <c r="Y245">
        <v>11.301713359200001</v>
      </c>
      <c r="Z245" s="2">
        <f t="shared" si="10"/>
        <v>4.832721975697857E-4</v>
      </c>
    </row>
    <row r="246" spans="23:26">
      <c r="W246">
        <v>356.6</v>
      </c>
      <c r="X246">
        <f>'nm to eV'!$G$14/W246</f>
        <v>3.4768295126743967</v>
      </c>
      <c r="Y246">
        <v>10.308939430500001</v>
      </c>
      <c r="Z246" s="2">
        <f t="shared" si="10"/>
        <v>4.4082022387658629E-4</v>
      </c>
    </row>
    <row r="247" spans="23:26">
      <c r="W247">
        <v>357.3</v>
      </c>
      <c r="X247">
        <f>'nm to eV'!$G$14/W247</f>
        <v>3.4700179239286029</v>
      </c>
      <c r="Y247">
        <v>9.4013504442000002</v>
      </c>
      <c r="Z247" s="2">
        <f t="shared" si="10"/>
        <v>4.0201084073626013E-4</v>
      </c>
    </row>
    <row r="248" spans="23:26">
      <c r="W248">
        <v>358</v>
      </c>
      <c r="X248">
        <f>'nm to eV'!$G$14/W248</f>
        <v>3.4632329726806983</v>
      </c>
      <c r="Y248">
        <v>8.5718596953000006</v>
      </c>
      <c r="Z248" s="2">
        <f t="shared" si="10"/>
        <v>3.6654101378666865E-4</v>
      </c>
    </row>
    <row r="249" spans="23:26">
      <c r="W249">
        <v>358.7</v>
      </c>
      <c r="X249">
        <f>'nm to eV'!$G$14/W249</f>
        <v>3.4564745029821298</v>
      </c>
      <c r="Y249">
        <v>7.8139459318000002</v>
      </c>
      <c r="Z249" s="2">
        <f t="shared" si="10"/>
        <v>3.341318879830251E-4</v>
      </c>
    </row>
    <row r="250" spans="23:26">
      <c r="W250">
        <v>359.4</v>
      </c>
      <c r="X250">
        <f>'nm to eV'!$G$14/W250</f>
        <v>3.4497423600993042</v>
      </c>
      <c r="Y250">
        <v>7.1216108147000003</v>
      </c>
      <c r="Z250" s="2">
        <f t="shared" si="10"/>
        <v>3.0452696854633754E-4</v>
      </c>
    </row>
    <row r="251" spans="23:26">
      <c r="W251">
        <v>360.1</v>
      </c>
      <c r="X251">
        <f>'nm to eV'!$G$14/W251</f>
        <v>3.4430363905017769</v>
      </c>
      <c r="Y251">
        <v>6.4893393039999996</v>
      </c>
      <c r="Z251" s="2">
        <f t="shared" si="10"/>
        <v>2.7749042703044239E-4</v>
      </c>
    </row>
    <row r="252" spans="23:26">
      <c r="W252">
        <v>360.8</v>
      </c>
      <c r="X252">
        <f>'nm to eV'!$G$14/W252</f>
        <v>3.4363564418505819</v>
      </c>
      <c r="Y252">
        <v>5.9120628003000002</v>
      </c>
      <c r="Z252" s="2">
        <f t="shared" si="10"/>
        <v>2.528055252211605E-4</v>
      </c>
    </row>
    <row r="253" spans="23:26">
      <c r="W253">
        <v>361.5</v>
      </c>
      <c r="X253">
        <f>'nm to eV'!$G$14/W253</f>
        <v>3.4297023629866943</v>
      </c>
      <c r="Y253">
        <v>5.3851248747999998</v>
      </c>
      <c r="Z253" s="2">
        <f t="shared" si="10"/>
        <v>2.3027314971794076E-4</v>
      </c>
    </row>
    <row r="254" spans="23:26">
      <c r="W254">
        <v>362.2</v>
      </c>
      <c r="X254">
        <f>'nm to eV'!$G$14/W254</f>
        <v>3.4230740039196301</v>
      </c>
      <c r="Y254">
        <v>4.9042494308000002</v>
      </c>
      <c r="Z254" s="2">
        <f t="shared" si="10"/>
        <v>2.0971045048879695E-4</v>
      </c>
    </row>
    <row r="255" spans="23:26">
      <c r="W255">
        <v>362.9</v>
      </c>
      <c r="X255">
        <f>'nm to eV'!$G$14/W255</f>
        <v>3.4164712158161752</v>
      </c>
      <c r="Y255">
        <v>4.4655111452999998</v>
      </c>
      <c r="Z255" s="2">
        <f t="shared" si="10"/>
        <v>1.909495769245258E-4</v>
      </c>
    </row>
    <row r="256" spans="23:26">
      <c r="W256">
        <v>363.6</v>
      </c>
      <c r="X256">
        <f>'nm to eV'!$G$14/W256</f>
        <v>3.409893850989246</v>
      </c>
      <c r="Y256">
        <v>4.0653080457000002</v>
      </c>
      <c r="Z256" s="2">
        <f t="shared" si="10"/>
        <v>1.7383650519186755E-4</v>
      </c>
    </row>
    <row r="257" spans="23:26">
      <c r="W257">
        <v>364.3</v>
      </c>
      <c r="X257">
        <f>'nm to eV'!$G$14/W257</f>
        <v>3.4033417628868787</v>
      </c>
      <c r="Y257">
        <v>3.7003360859000001</v>
      </c>
      <c r="Z257" s="2">
        <f t="shared" si="10"/>
        <v>1.5822995108294414E-4</v>
      </c>
    </row>
    <row r="258" spans="23:26">
      <c r="W258">
        <v>365</v>
      </c>
      <c r="X258">
        <f>'nm to eV'!$G$14/W258</f>
        <v>3.3968148060813421</v>
      </c>
      <c r="Y258">
        <v>3.3675655906999999</v>
      </c>
      <c r="Z258" s="2">
        <f t="shared" si="10"/>
        <v>1.4400036275501353E-4</v>
      </c>
    </row>
    <row r="259" spans="23:26">
      <c r="W259">
        <v>365.7</v>
      </c>
      <c r="X259">
        <f>'nm to eV'!$G$14/W259</f>
        <v>3.390312836258381</v>
      </c>
      <c r="Y259">
        <v>3.0642194455</v>
      </c>
      <c r="Z259" s="2">
        <f t="shared" si="10"/>
        <v>1.3102898810094034E-4</v>
      </c>
    </row>
    <row r="260" spans="23:26">
      <c r="W260">
        <v>366.4</v>
      </c>
      <c r="X260">
        <f>'nm to eV'!$G$14/W260</f>
        <v>3.3838357102065775</v>
      </c>
      <c r="Y260">
        <v>2.7877529149</v>
      </c>
      <c r="Z260" s="2">
        <f t="shared" si="10"/>
        <v>1.1920701177300645E-4</v>
      </c>
    </row>
    <row r="261" spans="23:26">
      <c r="W261">
        <v>367.1</v>
      </c>
      <c r="X261">
        <f>'nm to eV'!$G$14/W261</f>
        <v>3.3773832858068369</v>
      </c>
      <c r="Y261">
        <v>2.5358349789000001</v>
      </c>
      <c r="Z261" s="2">
        <f t="shared" ref="Z261:Z308" si="11">Y261/LARGE($Y$5:$Y$308,1)</f>
        <v>1.08434757100766E-4</v>
      </c>
    </row>
    <row r="262" spans="23:26">
      <c r="W262">
        <v>367.8</v>
      </c>
      <c r="X262">
        <f>'nm to eV'!$G$14/W262</f>
        <v>3.3709554220219955</v>
      </c>
      <c r="Y262">
        <v>2.3063310839</v>
      </c>
      <c r="Z262" s="2">
        <f t="shared" si="11"/>
        <v>9.8620948507116939E-5</v>
      </c>
    </row>
    <row r="263" spans="23:26">
      <c r="W263">
        <v>368.5</v>
      </c>
      <c r="X263">
        <f>'nm to eV'!$G$14/W263</f>
        <v>3.3645519788865399</v>
      </c>
      <c r="Y263">
        <v>2.0972872096000001</v>
      </c>
      <c r="Z263" s="2">
        <f t="shared" si="11"/>
        <v>8.9682030193530008E-5</v>
      </c>
    </row>
    <row r="264" spans="23:26">
      <c r="W264">
        <v>369.2</v>
      </c>
      <c r="X264">
        <f>'nm to eV'!$G$14/W264</f>
        <v>3.3581728174964516</v>
      </c>
      <c r="Y264">
        <v>1.9069151601000001</v>
      </c>
      <c r="Z264" s="2">
        <f t="shared" si="11"/>
        <v>8.1541537173253874E-5</v>
      </c>
    </row>
    <row r="265" spans="23:26">
      <c r="W265">
        <v>369.9</v>
      </c>
      <c r="X265">
        <f>'nm to eV'!$G$14/W265</f>
        <v>3.3518177999991621</v>
      </c>
      <c r="Y265">
        <v>1.7335789921</v>
      </c>
      <c r="Z265" s="2">
        <f t="shared" si="11"/>
        <v>7.4129514928016602E-5</v>
      </c>
    </row>
    <row r="266" spans="23:26">
      <c r="W266">
        <v>370.6</v>
      </c>
      <c r="X266">
        <f>'nm to eV'!$G$14/W266</f>
        <v>3.3454867895836209</v>
      </c>
      <c r="Y266">
        <v>1.5757824991</v>
      </c>
      <c r="Z266" s="2">
        <f t="shared" si="11"/>
        <v>6.7381984220308644E-5</v>
      </c>
    </row>
    <row r="267" spans="23:26">
      <c r="W267">
        <v>371.3</v>
      </c>
      <c r="X267">
        <f>'nm to eV'!$G$14/W267</f>
        <v>3.3391796504704816</v>
      </c>
      <c r="Y267">
        <v>1.4321576755000001</v>
      </c>
      <c r="Z267" s="2">
        <f t="shared" si="11"/>
        <v>6.1240447807137932E-5</v>
      </c>
    </row>
    <row r="268" spans="23:26">
      <c r="W268">
        <v>372</v>
      </c>
      <c r="X268">
        <f>'nm to eV'!$G$14/W268</f>
        <v>3.3328962479023923</v>
      </c>
      <c r="Y268">
        <v>1.3014540896</v>
      </c>
      <c r="Z268" s="2">
        <f t="shared" si="11"/>
        <v>5.5651436019228318E-5</v>
      </c>
    </row>
    <row r="269" spans="23:26">
      <c r="W269">
        <v>372.7</v>
      </c>
      <c r="X269">
        <f>'nm to eV'!$G$14/W269</f>
        <v>3.3266364481343973</v>
      </c>
      <c r="Y269">
        <v>1.182529097</v>
      </c>
      <c r="Z269" s="2">
        <f t="shared" si="11"/>
        <v>5.0566088276535187E-5</v>
      </c>
    </row>
    <row r="270" spans="23:26">
      <c r="W270">
        <v>373.4</v>
      </c>
      <c r="X270">
        <f>'nm to eV'!$G$14/W270</f>
        <v>3.3204001184244509</v>
      </c>
      <c r="Y270">
        <v>1.0743388348</v>
      </c>
      <c r="Z270" s="2">
        <f t="shared" si="11"/>
        <v>4.593976799152432E-5</v>
      </c>
    </row>
    <row r="271" spans="23:26">
      <c r="W271">
        <v>374.1</v>
      </c>
      <c r="X271">
        <f>'nm to eV'!$G$14/W271</f>
        <v>3.3141871270240304</v>
      </c>
      <c r="Y271">
        <v>0.97592993559999996</v>
      </c>
      <c r="Z271" s="2">
        <f t="shared" si="11"/>
        <v>4.1731708251795262E-5</v>
      </c>
    </row>
    <row r="272" spans="23:26">
      <c r="W272">
        <v>374.8</v>
      </c>
      <c r="X272">
        <f>'nm to eV'!$G$14/W272</f>
        <v>3.307997343168863</v>
      </c>
      <c r="Y272">
        <v>0.88643190949999995</v>
      </c>
      <c r="Z272" s="2">
        <f t="shared" si="11"/>
        <v>3.7904686067031001E-5</v>
      </c>
    </row>
    <row r="273" spans="23:26">
      <c r="W273">
        <v>375.5</v>
      </c>
      <c r="X273">
        <f>'nm to eV'!$G$14/W273</f>
        <v>3.301830637069747</v>
      </c>
      <c r="Y273">
        <v>0.80505014129999997</v>
      </c>
      <c r="Z273" s="2">
        <f t="shared" si="11"/>
        <v>3.4424722922494756E-5</v>
      </c>
    </row>
    <row r="274" spans="23:26">
      <c r="W274">
        <v>376.2</v>
      </c>
      <c r="X274">
        <f>'nm to eV'!$G$14/W274</f>
        <v>3.295686879903482</v>
      </c>
      <c r="Y274">
        <v>0.73105945729999999</v>
      </c>
      <c r="Z274" s="2">
        <f t="shared" si="11"/>
        <v>3.126080968917394E-5</v>
      </c>
    </row>
    <row r="275" spans="23:26">
      <c r="W275">
        <v>376.9</v>
      </c>
      <c r="X275">
        <f>'nm to eV'!$G$14/W275</f>
        <v>3.2895659438039</v>
      </c>
      <c r="Y275">
        <v>0.66379821750000001</v>
      </c>
      <c r="Z275" s="2">
        <f t="shared" si="11"/>
        <v>2.8384654000536365E-5</v>
      </c>
    </row>
    <row r="276" spans="23:26">
      <c r="W276">
        <v>377.6</v>
      </c>
      <c r="X276">
        <f>'nm to eV'!$G$14/W276</f>
        <v>3.2834677018529921</v>
      </c>
      <c r="Y276">
        <v>0.60266289260000006</v>
      </c>
      <c r="Z276" s="2">
        <f t="shared" si="11"/>
        <v>2.5770448359803571E-5</v>
      </c>
    </row>
    <row r="277" spans="23:26">
      <c r="W277">
        <v>378.3</v>
      </c>
      <c r="X277">
        <f>'nm to eV'!$G$14/W277</f>
        <v>3.2773920280721383</v>
      </c>
      <c r="Y277">
        <v>0.54710308750000003</v>
      </c>
      <c r="Z277" s="2">
        <f t="shared" si="11"/>
        <v>2.3394657339996054E-5</v>
      </c>
    </row>
    <row r="278" spans="23:26">
      <c r="W278">
        <v>379</v>
      </c>
      <c r="X278">
        <f>'nm to eV'!$G$14/W278</f>
        <v>3.27133879741343</v>
      </c>
      <c r="Y278">
        <v>0.4966169768</v>
      </c>
      <c r="Z278" s="2">
        <f t="shared" si="11"/>
        <v>2.1235822401497176E-5</v>
      </c>
    </row>
    <row r="279" spans="23:26">
      <c r="W279">
        <v>379.7</v>
      </c>
      <c r="X279">
        <f>'nm to eV'!$G$14/W279</f>
        <v>3.2653078857510929</v>
      </c>
      <c r="Y279">
        <v>0.45074711979999998</v>
      </c>
      <c r="Z279" s="2">
        <f t="shared" si="11"/>
        <v>1.9274382937404187E-5</v>
      </c>
    </row>
    <row r="280" spans="23:26">
      <c r="W280">
        <v>380.4</v>
      </c>
      <c r="X280">
        <f>'nm to eV'!$G$14/W280</f>
        <v>3.2592991698730023</v>
      </c>
      <c r="Y280">
        <v>0.40907662500000003</v>
      </c>
      <c r="Z280" s="2">
        <f t="shared" si="11"/>
        <v>1.7492512263837416E-5</v>
      </c>
    </row>
    <row r="281" spans="23:26">
      <c r="W281">
        <v>381.1</v>
      </c>
      <c r="X281">
        <f>'nm to eV'!$G$14/W281</f>
        <v>3.2533125274722905</v>
      </c>
      <c r="Y281">
        <v>0.37122563489999999</v>
      </c>
      <c r="Z281" s="2">
        <f t="shared" si="11"/>
        <v>1.5873967306587316E-5</v>
      </c>
    </row>
    <row r="282" spans="23:26">
      <c r="W282">
        <v>381.8</v>
      </c>
      <c r="X282">
        <f>'nm to eV'!$G$14/W282</f>
        <v>3.2473478371390514</v>
      </c>
      <c r="Y282">
        <v>0.3368481076</v>
      </c>
      <c r="Z282" s="2">
        <f t="shared" si="11"/>
        <v>1.4403950979216729E-5</v>
      </c>
    </row>
    <row r="283" spans="23:26">
      <c r="W283">
        <v>382.5</v>
      </c>
      <c r="X283">
        <f>'nm to eV'!$G$14/W283</f>
        <v>3.2414049783521306</v>
      </c>
      <c r="Y283">
        <v>0.3056288694</v>
      </c>
      <c r="Z283" s="2">
        <f t="shared" si="11"/>
        <v>1.3068986149385248E-5</v>
      </c>
    </row>
    <row r="284" spans="23:26">
      <c r="W284">
        <v>383.2</v>
      </c>
      <c r="X284">
        <f>'nm to eV'!$G$14/W284</f>
        <v>3.235483831471007</v>
      </c>
      <c r="Y284">
        <v>0.27728091760000001</v>
      </c>
      <c r="Z284" s="2">
        <f t="shared" si="11"/>
        <v>1.1856800303967725E-5</v>
      </c>
    </row>
    <row r="285" spans="23:26">
      <c r="W285">
        <v>383.9</v>
      </c>
      <c r="X285">
        <f>'nm to eV'!$G$14/W285</f>
        <v>3.2295842777277675</v>
      </c>
      <c r="Y285">
        <v>0.25154295160000001</v>
      </c>
      <c r="Z285" s="2">
        <f t="shared" si="11"/>
        <v>1.0756219976501617E-5</v>
      </c>
    </row>
    <row r="286" spans="23:26">
      <c r="W286">
        <v>384.6</v>
      </c>
      <c r="X286">
        <f>'nm to eV'!$G$14/W286</f>
        <v>3.2237061992191625</v>
      </c>
      <c r="Y286">
        <v>0.2281771162</v>
      </c>
      <c r="Z286" s="2">
        <f t="shared" si="11"/>
        <v>9.7570742485116442E-6</v>
      </c>
    </row>
    <row r="287" spans="23:26">
      <c r="W287">
        <v>385.3</v>
      </c>
      <c r="X287">
        <f>'nm to eV'!$G$14/W287</f>
        <v>3.2178494788987537</v>
      </c>
      <c r="Y287">
        <v>0.20696693660000001</v>
      </c>
      <c r="Z287" s="2">
        <f t="shared" si="11"/>
        <v>8.8501064481119166E-6</v>
      </c>
    </row>
    <row r="288" spans="23:26">
      <c r="W288">
        <v>386</v>
      </c>
      <c r="X288">
        <f>'nm to eV'!$G$14/W288</f>
        <v>3.2120140005691447</v>
      </c>
      <c r="Y288">
        <v>0.1877154315</v>
      </c>
      <c r="Z288" s="2">
        <f t="shared" si="11"/>
        <v>8.0268934643363739E-6</v>
      </c>
    </row>
    <row r="289" spans="23:26">
      <c r="W289">
        <v>386.7</v>
      </c>
      <c r="X289">
        <f>'nm to eV'!$G$14/W289</f>
        <v>3.206199648874295</v>
      </c>
      <c r="Y289">
        <v>0.17024338850000001</v>
      </c>
      <c r="Z289" s="2">
        <f t="shared" si="11"/>
        <v>7.2797720015742465E-6</v>
      </c>
    </row>
    <row r="290" spans="23:26">
      <c r="W290">
        <v>387.4</v>
      </c>
      <c r="X290">
        <f>'nm to eV'!$G$14/W290</f>
        <v>3.2004063092919206</v>
      </c>
      <c r="Y290">
        <v>0.15438778859999999</v>
      </c>
      <c r="Z290" s="2">
        <f t="shared" si="11"/>
        <v>6.6017712096657629E-6</v>
      </c>
    </row>
    <row r="291" spans="23:26">
      <c r="W291">
        <v>388.1</v>
      </c>
      <c r="X291">
        <f>'nm to eV'!$G$14/W291</f>
        <v>3.1946338681259725</v>
      </c>
      <c r="Y291">
        <v>0.14000036730000001</v>
      </c>
      <c r="Z291" s="2">
        <f t="shared" si="11"/>
        <v>5.9865511551460382E-6</v>
      </c>
    </row>
    <row r="292" spans="23:26">
      <c r="W292">
        <v>388.8</v>
      </c>
      <c r="X292">
        <f>'nm to eV'!$G$14/W292</f>
        <v>3.1888822124992022</v>
      </c>
      <c r="Y292">
        <v>0.1269463005</v>
      </c>
      <c r="Z292" s="2">
        <f t="shared" si="11"/>
        <v>5.4283466290576726E-6</v>
      </c>
    </row>
    <row r="293" spans="23:26">
      <c r="W293">
        <v>389.5</v>
      </c>
      <c r="X293">
        <f>'nm to eV'!$G$14/W293</f>
        <v>3.1831512303458021</v>
      </c>
      <c r="Y293">
        <v>0.1151030051</v>
      </c>
      <c r="Z293" s="2">
        <f t="shared" si="11"/>
        <v>4.9219158594463579E-6</v>
      </c>
    </row>
    <row r="294" spans="23:26">
      <c r="W294">
        <v>390.2</v>
      </c>
      <c r="X294">
        <f>'nm to eV'!$G$14/W294</f>
        <v>3.1774408104041258</v>
      </c>
      <c r="Y294">
        <v>0.1043590444</v>
      </c>
      <c r="Z294" s="2">
        <f t="shared" si="11"/>
        <v>4.462493705205848E-6</v>
      </c>
    </row>
    <row r="295" spans="23:26">
      <c r="W295">
        <v>390.9</v>
      </c>
      <c r="X295">
        <f>'nm to eV'!$G$14/W295</f>
        <v>3.1717508422094909</v>
      </c>
      <c r="Y295">
        <v>9.4613129599999998E-2</v>
      </c>
      <c r="Z295" s="2">
        <f t="shared" si="11"/>
        <v>4.0457489592519215E-6</v>
      </c>
    </row>
    <row r="296" spans="23:26">
      <c r="W296">
        <v>391.6</v>
      </c>
      <c r="X296">
        <f>'nm to eV'!$G$14/W296</f>
        <v>3.1660812160870528</v>
      </c>
      <c r="Y296">
        <v>8.5773208500000003E-2</v>
      </c>
      <c r="Z296" s="2">
        <f t="shared" si="11"/>
        <v>3.6677453804527051E-6</v>
      </c>
    </row>
    <row r="297" spans="23:26">
      <c r="W297">
        <v>392.3</v>
      </c>
      <c r="X297">
        <f>'nm to eV'!$G$14/W297</f>
        <v>3.1604318231447612</v>
      </c>
      <c r="Y297">
        <v>7.7755635300000001E-2</v>
      </c>
      <c r="Z297" s="2">
        <f t="shared" si="11"/>
        <v>3.324906193473458E-6</v>
      </c>
    </row>
    <row r="298" spans="23:26">
      <c r="W298">
        <v>393</v>
      </c>
      <c r="X298">
        <f>'nm to eV'!$G$14/W298</f>
        <v>3.1548025552663868</v>
      </c>
      <c r="Y298">
        <v>7.0484412600000004E-2</v>
      </c>
      <c r="Z298" s="2">
        <f t="shared" si="11"/>
        <v>3.013981675963217E-6</v>
      </c>
    </row>
    <row r="299" spans="23:26">
      <c r="W299">
        <v>393.7</v>
      </c>
      <c r="X299">
        <f>'nm to eV'!$G$14/W299</f>
        <v>3.1491933051046228</v>
      </c>
      <c r="Y299">
        <v>6.3890501500000002E-2</v>
      </c>
      <c r="Z299" s="2">
        <f t="shared" si="11"/>
        <v>2.7320196577633168E-6</v>
      </c>
    </row>
    <row r="300" spans="23:26">
      <c r="W300">
        <v>394.4</v>
      </c>
      <c r="X300">
        <f>'nm to eV'!$G$14/W300</f>
        <v>3.1436039660742647</v>
      </c>
      <c r="Y300">
        <v>5.7911192299999997E-2</v>
      </c>
      <c r="Z300" s="2">
        <f t="shared" si="11"/>
        <v>2.4763386114305522E-6</v>
      </c>
    </row>
    <row r="301" spans="23:26">
      <c r="W301">
        <v>395.1</v>
      </c>
      <c r="X301">
        <f>'nm to eV'!$G$14/W301</f>
        <v>3.1380344323454565</v>
      </c>
      <c r="Y301">
        <v>5.2489531300000003E-2</v>
      </c>
      <c r="Z301" s="2">
        <f t="shared" si="11"/>
        <v>2.2445031416506083E-6</v>
      </c>
    </row>
    <row r="302" spans="23:26">
      <c r="W302">
        <v>395.8</v>
      </c>
      <c r="X302">
        <f>'nm to eV'!$G$14/W302</f>
        <v>3.1324845988370131</v>
      </c>
      <c r="Y302">
        <v>4.7573798700000003E-2</v>
      </c>
      <c r="Z302" s="2">
        <f t="shared" si="11"/>
        <v>2.0343016597369317E-6</v>
      </c>
    </row>
    <row r="303" spans="23:26">
      <c r="W303">
        <v>396.5</v>
      </c>
      <c r="X303">
        <f>'nm to eV'!$G$14/W303</f>
        <v>3.1269543612098105</v>
      </c>
      <c r="Y303">
        <v>4.3117033200000002E-2</v>
      </c>
      <c r="Z303" s="2">
        <f t="shared" si="11"/>
        <v>1.843726055066786E-6</v>
      </c>
    </row>
    <row r="304" spans="23:26">
      <c r="W304">
        <v>397.2</v>
      </c>
      <c r="X304">
        <f>'nm to eV'!$G$14/W304</f>
        <v>3.1214436158602465</v>
      </c>
      <c r="Y304">
        <v>3.9076598800000001E-2</v>
      </c>
      <c r="Z304" s="2">
        <f t="shared" si="11"/>
        <v>1.6709531710301324E-6</v>
      </c>
    </row>
    <row r="305" spans="23:26">
      <c r="W305">
        <v>397.9</v>
      </c>
      <c r="X305">
        <f>'nm to eV'!$G$14/W305</f>
        <v>3.1159522599137723</v>
      </c>
      <c r="Y305">
        <v>3.5413791E-2</v>
      </c>
      <c r="Z305" s="2">
        <f t="shared" si="11"/>
        <v>1.5143279657606324E-6</v>
      </c>
    </row>
    <row r="306" spans="23:26">
      <c r="W306">
        <v>398.6</v>
      </c>
      <c r="X306">
        <f>'nm to eV'!$G$14/W306</f>
        <v>3.1104801912184894</v>
      </c>
      <c r="Y306">
        <v>3.2093477600000003E-2</v>
      </c>
      <c r="Z306" s="2">
        <f t="shared" si="11"/>
        <v>1.3723481523961223E-6</v>
      </c>
    </row>
    <row r="307" spans="23:26">
      <c r="W307">
        <v>399.3</v>
      </c>
      <c r="X307">
        <f>'nm to eV'!$G$14/W307</f>
        <v>3.1050273083388178</v>
      </c>
      <c r="Y307">
        <v>2.9083772500000001E-2</v>
      </c>
      <c r="Z307" s="2">
        <f t="shared" si="11"/>
        <v>1.2436502504510184E-6</v>
      </c>
    </row>
    <row r="308" spans="23:26">
      <c r="W308">
        <v>400</v>
      </c>
      <c r="X308">
        <f>'nm to eV'!$G$14/W308</f>
        <v>3.0995935105492247</v>
      </c>
      <c r="Y308">
        <v>2.6355738699999999E-2</v>
      </c>
      <c r="Z308" s="2">
        <f t="shared" si="11"/>
        <v>1.1269968858089711E-6</v>
      </c>
    </row>
  </sheetData>
  <mergeCells count="5">
    <mergeCell ref="O5:Q5"/>
    <mergeCell ref="E2:I3"/>
    <mergeCell ref="S2:U3"/>
    <mergeCell ref="L2:N3"/>
    <mergeCell ref="W2:Z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5793-BD8A-4CA3-BB23-DA76AA354C5E}">
  <sheetPr>
    <tabColor theme="7" tint="0.39997558519241921"/>
  </sheetPr>
  <dimension ref="A1"/>
  <sheetViews>
    <sheetView showGridLines="0" zoomScale="85" zoomScaleNormal="85" workbookViewId="0">
      <selection activeCell="L22" sqref="L22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551-8E3F-4485-9FBF-35D5BE33AD87}">
  <dimension ref="A1:CV924"/>
  <sheetViews>
    <sheetView topLeftCell="O130" zoomScaleNormal="100" workbookViewId="0">
      <selection activeCell="T162" sqref="T162"/>
    </sheetView>
  </sheetViews>
  <sheetFormatPr defaultRowHeight="15"/>
  <cols>
    <col min="2" max="2" width="16.5703125" bestFit="1" customWidth="1"/>
    <col min="3" max="3" width="12.7109375" bestFit="1" customWidth="1"/>
    <col min="4" max="4" width="14" bestFit="1" customWidth="1"/>
    <col min="5" max="5" width="19.85546875" customWidth="1"/>
    <col min="6" max="6" width="35" bestFit="1" customWidth="1"/>
    <col min="8" max="8" width="14.85546875" bestFit="1" customWidth="1"/>
    <col min="9" max="9" width="12.28515625" bestFit="1" customWidth="1"/>
    <col min="10" max="10" width="14" bestFit="1" customWidth="1"/>
    <col min="11" max="11" width="18.28515625" bestFit="1" customWidth="1"/>
    <col min="12" max="12" width="36.7109375" bestFit="1" customWidth="1"/>
    <col min="14" max="15" width="14.85546875" bestFit="1" customWidth="1"/>
    <col min="16" max="16" width="14" bestFit="1" customWidth="1"/>
    <col min="17" max="17" width="18.85546875" bestFit="1" customWidth="1"/>
    <col min="18" max="18" width="18.85546875" customWidth="1"/>
    <col min="20" max="21" width="14.85546875" bestFit="1" customWidth="1"/>
    <col min="22" max="22" width="11.7109375" bestFit="1" customWidth="1"/>
    <col min="23" max="23" width="18.85546875" bestFit="1" customWidth="1"/>
    <col min="24" max="24" width="15.85546875" bestFit="1" customWidth="1"/>
    <col min="26" max="27" width="14.85546875" bestFit="1" customWidth="1"/>
    <col min="28" max="28" width="11.7109375" bestFit="1" customWidth="1"/>
    <col min="29" max="29" width="18.85546875" bestFit="1" customWidth="1"/>
    <col min="30" max="30" width="15.85546875" bestFit="1" customWidth="1"/>
    <col min="33" max="33" width="14.85546875" bestFit="1" customWidth="1"/>
    <col min="34" max="34" width="15.85546875" bestFit="1" customWidth="1"/>
    <col min="35" max="35" width="14" bestFit="1" customWidth="1"/>
    <col min="36" max="36" width="18.85546875" bestFit="1" customWidth="1"/>
    <col min="39" max="39" width="14.85546875" bestFit="1" customWidth="1"/>
    <col min="40" max="40" width="15.85546875" bestFit="1" customWidth="1"/>
    <col min="41" max="41" width="14" bestFit="1" customWidth="1"/>
    <col min="42" max="42" width="18.85546875" bestFit="1" customWidth="1"/>
    <col min="46" max="46" width="14.85546875" bestFit="1" customWidth="1"/>
    <col min="47" max="47" width="15.85546875" bestFit="1" customWidth="1"/>
    <col min="48" max="48" width="14" bestFit="1" customWidth="1"/>
    <col min="49" max="49" width="18.85546875" bestFit="1" customWidth="1"/>
    <col min="52" max="52" width="14.85546875" bestFit="1" customWidth="1"/>
    <col min="53" max="53" width="15.85546875" bestFit="1" customWidth="1"/>
    <col min="54" max="54" width="14" bestFit="1" customWidth="1"/>
    <col min="55" max="55" width="18.85546875" bestFit="1" customWidth="1"/>
    <col min="58" max="58" width="14.85546875" bestFit="1" customWidth="1"/>
    <col min="59" max="59" width="15.85546875" bestFit="1" customWidth="1"/>
    <col min="60" max="60" width="14" bestFit="1" customWidth="1"/>
    <col min="61" max="61" width="18.85546875" bestFit="1" customWidth="1"/>
    <col min="65" max="65" width="14.85546875" bestFit="1" customWidth="1"/>
    <col min="66" max="66" width="15.85546875" bestFit="1" customWidth="1"/>
    <col min="67" max="67" width="14" bestFit="1" customWidth="1"/>
    <col min="68" max="68" width="18.85546875" bestFit="1" customWidth="1"/>
    <col min="72" max="72" width="14.85546875" bestFit="1" customWidth="1"/>
    <col min="73" max="73" width="15.85546875" bestFit="1" customWidth="1"/>
    <col min="74" max="74" width="14" bestFit="1" customWidth="1"/>
    <col min="75" max="75" width="18.85546875" bestFit="1" customWidth="1"/>
    <col min="79" max="79" width="24.42578125" customWidth="1"/>
    <col min="81" max="81" width="11.28515625" bestFit="1" customWidth="1"/>
    <col min="87" max="87" width="19.42578125" bestFit="1" customWidth="1"/>
    <col min="88" max="88" width="19.42578125" customWidth="1"/>
  </cols>
  <sheetData>
    <row r="1" spans="1:100">
      <c r="B1" s="119" t="s">
        <v>59</v>
      </c>
      <c r="C1" s="120"/>
      <c r="D1" s="120"/>
      <c r="E1" s="120"/>
      <c r="F1" s="120"/>
      <c r="G1" s="120"/>
      <c r="H1" s="120"/>
      <c r="I1" s="120"/>
      <c r="J1" s="120"/>
      <c r="K1" s="120"/>
    </row>
    <row r="2" spans="1:100">
      <c r="B2" s="119"/>
      <c r="C2" s="120"/>
      <c r="D2" s="120"/>
      <c r="E2" s="120"/>
      <c r="F2" s="120"/>
      <c r="G2" s="120"/>
      <c r="H2" s="120"/>
      <c r="I2" s="120"/>
      <c r="J2" s="120"/>
      <c r="K2" s="120"/>
    </row>
    <row r="3" spans="1:100" ht="15" customHeight="1"/>
    <row r="4" spans="1:100" ht="15" customHeight="1"/>
    <row r="5" spans="1:100" ht="15" customHeight="1">
      <c r="B5" s="99"/>
      <c r="C5" s="99"/>
      <c r="D5" s="99"/>
      <c r="E5" s="99"/>
      <c r="F5" s="99"/>
    </row>
    <row r="6" spans="1:100" ht="15" customHeight="1">
      <c r="B6" s="109" t="s">
        <v>60</v>
      </c>
      <c r="C6" s="110"/>
      <c r="D6" s="110"/>
      <c r="E6" s="111"/>
      <c r="F6" t="s">
        <v>61</v>
      </c>
      <c r="H6" s="109" t="s">
        <v>54</v>
      </c>
      <c r="I6" s="110"/>
      <c r="J6" s="110"/>
      <c r="K6" s="111"/>
      <c r="L6" t="s">
        <v>42</v>
      </c>
      <c r="N6" s="109" t="s">
        <v>57</v>
      </c>
      <c r="O6" s="110"/>
      <c r="P6" s="110"/>
      <c r="Q6" s="111"/>
      <c r="R6" t="s">
        <v>42</v>
      </c>
      <c r="T6" s="109" t="s">
        <v>41</v>
      </c>
      <c r="U6" s="110"/>
      <c r="V6" s="110"/>
      <c r="W6" s="111"/>
      <c r="X6" t="s">
        <v>42</v>
      </c>
      <c r="Z6" s="109" t="s">
        <v>53</v>
      </c>
      <c r="AA6" s="110"/>
      <c r="AB6" s="110"/>
      <c r="AC6" s="111"/>
      <c r="AD6" t="s">
        <v>42</v>
      </c>
      <c r="AG6" s="109" t="s">
        <v>55</v>
      </c>
      <c r="AH6" s="110"/>
      <c r="AI6" s="110"/>
      <c r="AJ6" s="111"/>
      <c r="AK6" t="s">
        <v>42</v>
      </c>
      <c r="AM6" s="109" t="s">
        <v>56</v>
      </c>
      <c r="AN6" s="110"/>
      <c r="AO6" s="110"/>
      <c r="AP6" s="111"/>
      <c r="AQ6" t="s">
        <v>42</v>
      </c>
      <c r="AT6" s="109" t="s">
        <v>58</v>
      </c>
      <c r="AU6" s="110"/>
      <c r="AV6" s="110"/>
      <c r="AW6" s="111"/>
      <c r="AX6" t="s">
        <v>42</v>
      </c>
      <c r="AZ6" s="109" t="s">
        <v>52</v>
      </c>
      <c r="BA6" s="110"/>
      <c r="BB6" s="110"/>
      <c r="BC6" s="111"/>
      <c r="BD6" t="s">
        <v>42</v>
      </c>
      <c r="BF6" s="109" t="s">
        <v>45</v>
      </c>
      <c r="BG6" s="110"/>
      <c r="BH6" s="110"/>
      <c r="BI6" s="111"/>
      <c r="BJ6" t="s">
        <v>42</v>
      </c>
      <c r="BM6" s="109" t="s">
        <v>62</v>
      </c>
      <c r="BN6" s="110"/>
      <c r="BO6" s="110"/>
      <c r="BP6" s="111"/>
      <c r="BQ6" t="s">
        <v>42</v>
      </c>
      <c r="BT6" s="109" t="s">
        <v>72</v>
      </c>
      <c r="BU6" s="110"/>
      <c r="BV6" s="110"/>
      <c r="BW6" s="111"/>
      <c r="BX6" t="s">
        <v>42</v>
      </c>
      <c r="CA6" s="109" t="s">
        <v>85</v>
      </c>
      <c r="CB6" s="110"/>
      <c r="CC6" s="110"/>
      <c r="CF6" s="109" t="s">
        <v>87</v>
      </c>
      <c r="CG6" s="110"/>
      <c r="CH6" s="110"/>
      <c r="CI6" s="111"/>
      <c r="CJ6" t="s">
        <v>42</v>
      </c>
      <c r="CL6" s="109" t="s">
        <v>80</v>
      </c>
      <c r="CM6" s="110"/>
      <c r="CN6" s="110"/>
      <c r="CO6" s="111"/>
      <c r="CP6" t="s">
        <v>42</v>
      </c>
      <c r="CR6" s="109" t="s">
        <v>83</v>
      </c>
      <c r="CS6" s="110"/>
      <c r="CT6" s="110"/>
      <c r="CU6" s="111"/>
      <c r="CV6" t="s">
        <v>42</v>
      </c>
    </row>
    <row r="7" spans="1:100" ht="15" customHeight="1">
      <c r="B7" s="112"/>
      <c r="C7" s="113"/>
      <c r="D7" s="113"/>
      <c r="E7" s="114"/>
      <c r="F7">
        <f>LARGE(C11:C330,1)</f>
        <v>0.44161658190784397</v>
      </c>
      <c r="H7" s="112"/>
      <c r="I7" s="113"/>
      <c r="J7" s="113"/>
      <c r="K7" s="114"/>
      <c r="L7">
        <f>LARGE(I11:I91,1)</f>
        <v>0.40860378132099101</v>
      </c>
      <c r="N7" s="112"/>
      <c r="O7" s="113"/>
      <c r="P7" s="113"/>
      <c r="Q7" s="114"/>
      <c r="R7">
        <f>LARGE(O11:O121,1)</f>
        <v>0.64051542338349299</v>
      </c>
      <c r="T7" s="112"/>
      <c r="U7" s="113"/>
      <c r="V7" s="113"/>
      <c r="W7" s="114"/>
      <c r="Z7" s="112"/>
      <c r="AA7" s="113"/>
      <c r="AB7" s="113"/>
      <c r="AC7" s="114"/>
      <c r="AD7">
        <f>LARGE(AA11:AA174,1)</f>
        <v>0.34274514374514298</v>
      </c>
      <c r="AG7" s="112"/>
      <c r="AH7" s="113"/>
      <c r="AI7" s="113"/>
      <c r="AJ7" s="114"/>
      <c r="AK7">
        <f>LARGE(AH11:AH330,1)</f>
        <v>0.74382672781982695</v>
      </c>
      <c r="AM7" s="112"/>
      <c r="AN7" s="113"/>
      <c r="AO7" s="113"/>
      <c r="AP7" s="114"/>
      <c r="AQ7">
        <f>LARGE($AN$11:$AN$924,1)</f>
        <v>0.41504908799822599</v>
      </c>
      <c r="AT7" s="112"/>
      <c r="AU7" s="113"/>
      <c r="AV7" s="113"/>
      <c r="AW7" s="114"/>
      <c r="AX7">
        <f>LARGE(AU11:AU330,1)</f>
        <v>0.54256653417012302</v>
      </c>
      <c r="AZ7" s="112"/>
      <c r="BA7" s="113"/>
      <c r="BB7" s="113"/>
      <c r="BC7" s="114"/>
      <c r="BD7">
        <f>LARGE(BA11:BA330,1)</f>
        <v>0.359436679126729</v>
      </c>
      <c r="BF7" s="112"/>
      <c r="BG7" s="113"/>
      <c r="BH7" s="113"/>
      <c r="BI7" s="114"/>
      <c r="BJ7">
        <f>LARGE(BG11:BG330,1)</f>
        <v>0.62025857596783096</v>
      </c>
      <c r="BM7" s="112"/>
      <c r="BN7" s="113"/>
      <c r="BO7" s="113"/>
      <c r="BP7" s="114"/>
      <c r="BQ7">
        <f>LARGE(BN11:BN330,1)</f>
        <v>0.46066105347688002</v>
      </c>
      <c r="BT7" s="112"/>
      <c r="BU7" s="113"/>
      <c r="BV7" s="113"/>
      <c r="BW7" s="114"/>
      <c r="BX7">
        <f>LARGE(BU11:BU330,1)</f>
        <v>0.47971420390313002</v>
      </c>
      <c r="CA7" s="112"/>
      <c r="CB7" s="113"/>
      <c r="CC7" s="113"/>
      <c r="CF7" s="112"/>
      <c r="CG7" s="113"/>
      <c r="CH7" s="113"/>
      <c r="CI7" s="114"/>
      <c r="CJ7">
        <f>LARGE(CG11:CG294,1)</f>
        <v>0.76287995158962896</v>
      </c>
      <c r="CL7" s="112"/>
      <c r="CM7" s="113"/>
      <c r="CN7" s="113"/>
      <c r="CO7" s="114"/>
      <c r="CP7">
        <f>LARGE(CM11:CM330,1)</f>
        <v>0.47424677637114299</v>
      </c>
      <c r="CR7" s="112"/>
      <c r="CS7" s="113"/>
      <c r="CT7" s="113"/>
      <c r="CU7" s="114"/>
      <c r="CV7">
        <f>LARGE(CS11:CS330,1)</f>
        <v>0.48994210850117498</v>
      </c>
    </row>
    <row r="8" spans="1:100" ht="28.5">
      <c r="B8" s="107" t="s">
        <v>43</v>
      </c>
      <c r="C8" s="108"/>
      <c r="D8" s="22">
        <v>10.416</v>
      </c>
      <c r="E8" s="23" t="s">
        <v>14</v>
      </c>
      <c r="F8" s="31">
        <f ca="1">OFFSET(A1,MATCH(_xlfn.MAXIFS(C11:C41,C11:C41,"&gt;="&amp;0,C11:C41,"&lt;"&amp;1.55),C:C,0)-1,1,1,1)</f>
        <v>4.4323251823251804</v>
      </c>
      <c r="H8" s="107" t="s">
        <v>43</v>
      </c>
      <c r="I8" s="108"/>
      <c r="J8" s="22">
        <v>10.372999999999999</v>
      </c>
      <c r="K8" s="23" t="s">
        <v>14</v>
      </c>
      <c r="N8" s="107" t="s">
        <v>43</v>
      </c>
      <c r="O8" s="108"/>
      <c r="P8" s="22">
        <v>10.201000000000001</v>
      </c>
      <c r="Q8" s="23" t="s">
        <v>14</v>
      </c>
      <c r="T8" s="118" t="s">
        <v>43</v>
      </c>
      <c r="U8" s="118"/>
      <c r="V8" s="19">
        <v>9.9879999999999995</v>
      </c>
      <c r="W8" s="20" t="s">
        <v>14</v>
      </c>
      <c r="Z8" s="107" t="s">
        <v>43</v>
      </c>
      <c r="AA8" s="108"/>
      <c r="AB8" s="22">
        <v>9.9489999999999998</v>
      </c>
      <c r="AC8" s="23" t="s">
        <v>14</v>
      </c>
      <c r="AG8" s="107" t="s">
        <v>43</v>
      </c>
      <c r="AH8" s="108"/>
      <c r="AI8" s="22">
        <v>10.509</v>
      </c>
      <c r="AJ8" s="23" t="s">
        <v>14</v>
      </c>
      <c r="AM8" s="107" t="s">
        <v>43</v>
      </c>
      <c r="AN8" s="108"/>
      <c r="AO8" s="22">
        <v>10.224</v>
      </c>
      <c r="AP8" s="23" t="s">
        <v>14</v>
      </c>
      <c r="AT8" s="107" t="s">
        <v>43</v>
      </c>
      <c r="AU8" s="108"/>
      <c r="AV8" s="22">
        <v>10.1</v>
      </c>
      <c r="AW8" s="23" t="s">
        <v>14</v>
      </c>
      <c r="AZ8" s="107" t="s">
        <v>43</v>
      </c>
      <c r="BA8" s="108"/>
      <c r="BB8" s="22">
        <v>9.9190000000000005</v>
      </c>
      <c r="BC8" s="23" t="s">
        <v>14</v>
      </c>
      <c r="BF8" s="107" t="s">
        <v>43</v>
      </c>
      <c r="BG8" s="108"/>
      <c r="BH8" s="22">
        <v>10.305</v>
      </c>
      <c r="BI8" s="23" t="s">
        <v>14</v>
      </c>
      <c r="BM8" s="107" t="s">
        <v>43</v>
      </c>
      <c r="BN8" s="108"/>
      <c r="BO8" s="22">
        <v>10.593999999999999</v>
      </c>
      <c r="BP8" s="23" t="s">
        <v>14</v>
      </c>
      <c r="BT8" s="107" t="s">
        <v>43</v>
      </c>
      <c r="BU8" s="108"/>
      <c r="BV8" s="22">
        <v>10.254</v>
      </c>
      <c r="BW8" s="23" t="s">
        <v>14</v>
      </c>
      <c r="CA8" s="39" t="s">
        <v>43</v>
      </c>
      <c r="CB8" s="40">
        <v>10.334</v>
      </c>
      <c r="CC8" s="22" t="s">
        <v>14</v>
      </c>
      <c r="CD8">
        <f>LARGE(CB11:CB1048576,1)</f>
        <v>0.50402502528249205</v>
      </c>
      <c r="CF8" s="107" t="s">
        <v>43</v>
      </c>
      <c r="CG8" s="108"/>
      <c r="CH8" s="22"/>
      <c r="CI8" s="23" t="s">
        <v>14</v>
      </c>
      <c r="CJ8" s="20"/>
      <c r="CL8" s="107" t="s">
        <v>43</v>
      </c>
      <c r="CM8" s="108"/>
      <c r="CN8" s="22"/>
      <c r="CO8" s="23" t="s">
        <v>14</v>
      </c>
      <c r="CR8" s="107" t="s">
        <v>43</v>
      </c>
      <c r="CS8" s="108"/>
      <c r="CT8" s="22"/>
      <c r="CU8" s="23" t="s">
        <v>14</v>
      </c>
    </row>
    <row r="9" spans="1:100" ht="28.5">
      <c r="C9" s="21"/>
      <c r="D9" s="21"/>
      <c r="E9" s="21"/>
      <c r="H9" s="21"/>
      <c r="I9" s="21"/>
      <c r="J9" s="21"/>
      <c r="K9" s="21"/>
      <c r="N9" s="21"/>
      <c r="O9" s="21"/>
      <c r="P9" s="21"/>
      <c r="Q9" s="21"/>
      <c r="T9" s="21"/>
      <c r="U9" s="21"/>
      <c r="V9" s="21"/>
      <c r="W9" s="21"/>
      <c r="Z9" s="21"/>
      <c r="AA9" s="21"/>
      <c r="AB9" s="21"/>
      <c r="AC9" s="21"/>
      <c r="AG9" s="21"/>
      <c r="AH9" s="21"/>
      <c r="AI9" s="21"/>
      <c r="AJ9" s="21"/>
      <c r="AM9" s="21"/>
      <c r="AN9" s="21"/>
      <c r="AO9" s="21"/>
      <c r="AP9" s="21"/>
      <c r="AT9" s="21"/>
      <c r="AU9" s="21"/>
      <c r="AV9" s="21"/>
      <c r="AW9" s="21"/>
      <c r="AZ9" s="21"/>
      <c r="BA9" s="21"/>
      <c r="BB9" s="21"/>
      <c r="BC9" s="21"/>
      <c r="BF9" s="21"/>
      <c r="BG9" s="21"/>
      <c r="BH9" s="21"/>
      <c r="BI9" s="21"/>
      <c r="BM9" s="21"/>
      <c r="BN9" s="21"/>
      <c r="BO9" s="21"/>
      <c r="BP9" s="21"/>
      <c r="BT9" s="21"/>
      <c r="BU9" s="21"/>
      <c r="BV9" s="21"/>
      <c r="BW9" s="21"/>
      <c r="CA9" s="42"/>
      <c r="CB9" s="42"/>
      <c r="CC9" s="19"/>
      <c r="CF9" s="21"/>
      <c r="CG9" s="21"/>
      <c r="CH9" s="21"/>
      <c r="CI9" s="21"/>
      <c r="CJ9" s="21"/>
      <c r="CL9" s="21"/>
      <c r="CM9" s="21"/>
      <c r="CN9" s="21"/>
      <c r="CO9" s="21"/>
      <c r="CR9" s="21"/>
      <c r="CS9" s="21"/>
      <c r="CT9" s="21"/>
      <c r="CU9" s="21"/>
    </row>
    <row r="10" spans="1:100" ht="15" customHeight="1">
      <c r="B10" t="s">
        <v>44</v>
      </c>
      <c r="C10" t="s">
        <v>6</v>
      </c>
      <c r="E10" t="s">
        <v>63</v>
      </c>
      <c r="H10" t="s">
        <v>44</v>
      </c>
      <c r="I10" t="s">
        <v>6</v>
      </c>
      <c r="K10" t="s">
        <v>2</v>
      </c>
      <c r="N10" t="s">
        <v>44</v>
      </c>
      <c r="O10" t="s">
        <v>6</v>
      </c>
      <c r="Q10" t="s">
        <v>2</v>
      </c>
      <c r="T10" t="s">
        <v>44</v>
      </c>
      <c r="U10" t="s">
        <v>6</v>
      </c>
      <c r="W10" t="s">
        <v>2</v>
      </c>
      <c r="Z10" t="s">
        <v>44</v>
      </c>
      <c r="AA10" t="s">
        <v>6</v>
      </c>
      <c r="AC10" t="s">
        <v>2</v>
      </c>
      <c r="AG10" t="s">
        <v>44</v>
      </c>
      <c r="AH10" t="s">
        <v>6</v>
      </c>
      <c r="AJ10" t="s">
        <v>2</v>
      </c>
      <c r="AM10" t="s">
        <v>44</v>
      </c>
      <c r="AN10" t="s">
        <v>6</v>
      </c>
      <c r="AP10" t="s">
        <v>2</v>
      </c>
      <c r="AT10" t="s">
        <v>44</v>
      </c>
      <c r="AU10" t="s">
        <v>6</v>
      </c>
      <c r="AW10" t="s">
        <v>2</v>
      </c>
      <c r="AZ10" t="s">
        <v>44</v>
      </c>
      <c r="BA10" t="s">
        <v>6</v>
      </c>
      <c r="BC10" t="s">
        <v>2</v>
      </c>
      <c r="BF10" t="s">
        <v>44</v>
      </c>
      <c r="BG10" t="s">
        <v>6</v>
      </c>
      <c r="BI10" t="s">
        <v>2</v>
      </c>
      <c r="BM10" t="s">
        <v>44</v>
      </c>
      <c r="BN10" t="s">
        <v>6</v>
      </c>
      <c r="BP10" t="s">
        <v>2</v>
      </c>
      <c r="BT10" t="s">
        <v>44</v>
      </c>
      <c r="BU10" t="s">
        <v>6</v>
      </c>
      <c r="BW10" t="s">
        <v>2</v>
      </c>
      <c r="CA10" t="s">
        <v>44</v>
      </c>
      <c r="CB10" t="s">
        <v>6</v>
      </c>
      <c r="CC10" t="s">
        <v>2</v>
      </c>
      <c r="CF10" t="s">
        <v>44</v>
      </c>
      <c r="CG10" t="s">
        <v>6</v>
      </c>
      <c r="CI10" t="s">
        <v>2</v>
      </c>
      <c r="CL10" t="s">
        <v>44</v>
      </c>
      <c r="CM10" t="s">
        <v>6</v>
      </c>
      <c r="CO10" t="s">
        <v>2</v>
      </c>
      <c r="CR10" t="s">
        <v>44</v>
      </c>
      <c r="CS10" t="s">
        <v>6</v>
      </c>
      <c r="CT10" t="s">
        <v>2</v>
      </c>
    </row>
    <row r="11" spans="1:100">
      <c r="A11" s="1"/>
      <c r="B11" s="46">
        <v>3.00589875589875</v>
      </c>
      <c r="C11" s="46">
        <v>8.7070426876245601E-4</v>
      </c>
      <c r="D11" s="76"/>
      <c r="E11" s="46">
        <f>C11/$F$7</f>
        <v>1.9716294732432704E-3</v>
      </c>
      <c r="F11" s="1"/>
      <c r="G11" s="1"/>
      <c r="H11" s="1">
        <v>2.9771231921409198</v>
      </c>
      <c r="I11" s="1">
        <v>1.1417394185305699E-3</v>
      </c>
      <c r="J11" s="1"/>
      <c r="K11" s="1">
        <f>I11/$L$7</f>
        <v>2.7942458457907468E-3</v>
      </c>
      <c r="L11" s="1"/>
      <c r="M11" s="1"/>
      <c r="N11" s="1">
        <v>3.0350187398435602</v>
      </c>
      <c r="O11" s="1">
        <v>4.7699896343423804E-3</v>
      </c>
      <c r="P11" s="1"/>
      <c r="Q11" s="1">
        <f>O11/$R$7</f>
        <v>7.4471112797645555E-3</v>
      </c>
      <c r="R11" s="1"/>
      <c r="S11" s="1"/>
      <c r="T11">
        <v>2.7741062990096101</v>
      </c>
      <c r="U11">
        <v>-6.96658097686375E-4</v>
      </c>
      <c r="W11">
        <f>U11/LARGE($U$11:$U$822,1)</f>
        <v>-1.6124154002528715E-3</v>
      </c>
      <c r="X11" s="1"/>
      <c r="Y11" s="1"/>
      <c r="Z11" s="1">
        <v>2.7146931977559601</v>
      </c>
      <c r="AA11" s="1">
        <v>8.9277389277386799E-4</v>
      </c>
      <c r="AB11" s="1"/>
      <c r="AC11" s="1">
        <f>AA11/$AD$7</f>
        <v>2.6047747402592322E-3</v>
      </c>
      <c r="AD11" s="1"/>
      <c r="AE11" s="1"/>
      <c r="AF11" s="1"/>
      <c r="AG11" s="1">
        <v>2.86444871083396</v>
      </c>
      <c r="AH11" s="1">
        <v>-1.8370237404397E-4</v>
      </c>
      <c r="AI11" s="1"/>
      <c r="AJ11" s="1">
        <f>AH11/$AK$7</f>
        <v>-2.4696931042314898E-4</v>
      </c>
      <c r="AK11" s="1"/>
      <c r="AL11" s="1"/>
      <c r="AM11" s="1">
        <v>2.9818553057349901</v>
      </c>
      <c r="AN11" s="1">
        <v>8.0583079532292601E-5</v>
      </c>
      <c r="AO11" s="1"/>
      <c r="AP11" s="1">
        <f>AN11/LARGE($AN$11:$AN$924,1)</f>
        <v>1.9415312998504174E-4</v>
      </c>
      <c r="AQ11" s="1"/>
      <c r="AR11" s="1"/>
      <c r="AS11" s="1"/>
      <c r="AT11" s="1">
        <v>2.9581608404266002</v>
      </c>
      <c r="AU11" s="1">
        <v>8.7555886736256902E-5</v>
      </c>
      <c r="AV11" s="1"/>
      <c r="AW11" s="1">
        <f>AU11/$AX$7</f>
        <v>1.6137354816801795E-4</v>
      </c>
      <c r="AX11" s="1"/>
      <c r="AY11" s="1"/>
      <c r="AZ11" s="1">
        <v>2.72334428861538</v>
      </c>
      <c r="BA11" s="1">
        <v>2.54243451194902E-4</v>
      </c>
      <c r="BC11" s="1">
        <f>BA11/$BD$7</f>
        <v>7.0733863837324647E-4</v>
      </c>
      <c r="BD11" s="1"/>
      <c r="BE11" s="1"/>
      <c r="BF11">
        <v>2.4658464299631802</v>
      </c>
      <c r="BG11">
        <v>8.4915428987886101E-4</v>
      </c>
      <c r="BI11">
        <f>BG11/$BJ$7</f>
        <v>1.3690327272845341E-3</v>
      </c>
      <c r="BJ11" s="1"/>
      <c r="BK11" s="1"/>
      <c r="BL11" s="1"/>
      <c r="BM11">
        <v>3.0263664101972201</v>
      </c>
      <c r="BN11">
        <v>1.40634108230885E-3</v>
      </c>
      <c r="BP11">
        <f>BN11/$BQ$7</f>
        <v>3.0528760173979684E-3</v>
      </c>
      <c r="BQ11" s="1"/>
      <c r="BR11" s="1"/>
      <c r="BS11" s="1"/>
      <c r="BT11" s="1">
        <v>2.9799205306400198</v>
      </c>
      <c r="BU11" s="1">
        <v>1.09655572267641E-3</v>
      </c>
      <c r="BV11" s="1"/>
      <c r="BW11" s="1">
        <f>BU11/$BX$7</f>
        <v>2.2858521047624441E-3</v>
      </c>
      <c r="BX11" s="1"/>
      <c r="BY11" s="1"/>
      <c r="CA11">
        <v>2.9222320112934899</v>
      </c>
      <c r="CB11">
        <v>4.0119301968866101E-4</v>
      </c>
      <c r="CC11">
        <f>CB11/$CD$8</f>
        <v>7.9597837322423312E-4</v>
      </c>
      <c r="CF11" s="1">
        <v>2.71454940453058</v>
      </c>
      <c r="CG11">
        <v>1.1171624074846E-4</v>
      </c>
      <c r="CI11">
        <f>CG11/$CJ$7</f>
        <v>1.4644013191810129E-4</v>
      </c>
      <c r="CL11" s="1">
        <v>3.0657641418983701</v>
      </c>
      <c r="CM11" s="1">
        <v>8.5467744144640501E-4</v>
      </c>
      <c r="CO11" s="1">
        <f>CM11/$CP$7</f>
        <v>1.8021787053277491E-3</v>
      </c>
      <c r="CR11">
        <v>3.0118412263574301</v>
      </c>
      <c r="CS11">
        <v>7.5453096791799901E-5</v>
      </c>
      <c r="CT11">
        <f>CS11/$CV$7</f>
        <v>1.5400410677625793E-4</v>
      </c>
    </row>
    <row r="12" spans="1:100">
      <c r="A12" s="1"/>
      <c r="B12" s="1">
        <v>3.1238738738738698</v>
      </c>
      <c r="C12" s="1">
        <v>8.7070426876245601E-4</v>
      </c>
      <c r="D12" s="2"/>
      <c r="E12" s="46">
        <f t="shared" ref="E12:E57" si="0">C12/$F$7</f>
        <v>1.9716294732432704E-3</v>
      </c>
      <c r="F12" s="1"/>
      <c r="G12" s="1"/>
      <c r="H12" s="1">
        <v>3.0971923228525502</v>
      </c>
      <c r="I12" s="1">
        <v>1.0869133314476099E-3</v>
      </c>
      <c r="J12" s="1"/>
      <c r="K12" s="1">
        <f t="shared" ref="K12:K52" si="1">I12/$L$7</f>
        <v>2.660066747139945E-3</v>
      </c>
      <c r="L12" s="1"/>
      <c r="M12" s="1"/>
      <c r="N12" s="1">
        <v>3.1350687086832201</v>
      </c>
      <c r="O12" s="1">
        <v>4.7699896343423804E-3</v>
      </c>
      <c r="P12" s="1"/>
      <c r="Q12" s="1">
        <f t="shared" ref="Q12:Q61" si="2">O12/$R$7</f>
        <v>7.4471112797645555E-3</v>
      </c>
      <c r="R12" s="1"/>
      <c r="S12" s="1"/>
      <c r="T12">
        <v>2.76677564928826</v>
      </c>
      <c r="U12">
        <v>-8.5396493858896898E-3</v>
      </c>
      <c r="W12">
        <f t="shared" ref="W12:W75" si="3">U12/LARGE($U$11:$U$822,1)</f>
        <v>-1.9765021361694297E-2</v>
      </c>
      <c r="X12" s="1"/>
      <c r="Y12" s="1"/>
      <c r="Z12" s="1">
        <v>2.7813797335203301</v>
      </c>
      <c r="AA12" s="1">
        <v>7.5067987567983797E-4</v>
      </c>
      <c r="AB12" s="1"/>
      <c r="AC12" s="1">
        <f t="shared" ref="AC12:AC75" si="4">AA12/$AD$7</f>
        <v>2.1901984298806736E-3</v>
      </c>
      <c r="AD12" s="1"/>
      <c r="AE12" s="1"/>
      <c r="AF12" s="1"/>
      <c r="AG12" s="1">
        <v>2.9152261134084601</v>
      </c>
      <c r="AH12" s="1">
        <v>6.4839610320110904E-5</v>
      </c>
      <c r="AI12" s="1"/>
      <c r="AJ12" s="1">
        <f t="shared" ref="AJ12:AJ75" si="5">AH12/$AK$7</f>
        <v>8.7170315202516683E-5</v>
      </c>
      <c r="AK12" s="1"/>
      <c r="AL12" s="1"/>
      <c r="AM12" s="1">
        <v>3.02610180420064</v>
      </c>
      <c r="AN12" s="1">
        <v>4.7779908453504601E-4</v>
      </c>
      <c r="AO12" s="1"/>
      <c r="AP12" s="1">
        <f t="shared" ref="AP12:AP75" si="6">AN12/LARGE($AN$11:$AN$924,1)</f>
        <v>1.1511869278871616E-3</v>
      </c>
      <c r="AQ12" s="1"/>
      <c r="AR12" s="1"/>
      <c r="AS12" s="1"/>
      <c r="AT12" s="1">
        <v>2.99674892534909</v>
      </c>
      <c r="AU12" s="1">
        <v>-1.2130972724212401E-3</v>
      </c>
      <c r="AV12" s="1"/>
      <c r="AW12" s="1">
        <f t="shared" ref="AW12:AW75" si="7">AU12/$AX$7</f>
        <v>-2.2358497917250287E-3</v>
      </c>
      <c r="AX12" s="1"/>
      <c r="AY12" s="1"/>
      <c r="AZ12" s="1">
        <v>2.7812438152994998</v>
      </c>
      <c r="BA12" s="1">
        <v>5.8360428569731405E-4</v>
      </c>
      <c r="BC12" s="1">
        <f t="shared" ref="BC12:BC75" si="8">BA12/$BD$7</f>
        <v>1.6236636926292901E-3</v>
      </c>
      <c r="BD12" s="1"/>
      <c r="BE12" s="1"/>
      <c r="BF12">
        <v>2.5423117967972999</v>
      </c>
      <c r="BG12">
        <v>1.1789983640780801E-3</v>
      </c>
      <c r="BI12">
        <f t="shared" ref="BI12:BI75" si="9">BG12/$BJ$7</f>
        <v>1.9008175134675245E-3</v>
      </c>
      <c r="BJ12" s="1"/>
      <c r="BK12" s="1"/>
      <c r="BL12" s="1"/>
      <c r="BM12">
        <v>3.0787475468188998</v>
      </c>
      <c r="BN12">
        <v>1.9709213871239501E-3</v>
      </c>
      <c r="BP12">
        <f t="shared" ref="BP12:BP75" si="10">BN12/$BQ$7</f>
        <v>4.2784632480828292E-3</v>
      </c>
      <c r="BQ12" s="1"/>
      <c r="BR12" s="1"/>
      <c r="BS12" s="1"/>
      <c r="BT12" s="1">
        <v>3.0355047570802101</v>
      </c>
      <c r="BU12" s="1">
        <v>1.3544547697425999E-3</v>
      </c>
      <c r="BV12" s="1"/>
      <c r="BW12" s="1">
        <f t="shared" ref="BW12:BW75" si="11">BU12/$BX$7</f>
        <v>2.823461883601238E-3</v>
      </c>
      <c r="BX12" s="1"/>
      <c r="BY12" s="1"/>
      <c r="CA12">
        <v>2.9863700062856098</v>
      </c>
      <c r="CB12">
        <v>9.2813514815748201E-4</v>
      </c>
      <c r="CC12">
        <f t="shared" ref="CC12:CC75" si="12">CB12/$CD$8</f>
        <v>1.8414465584070711E-3</v>
      </c>
      <c r="CF12" s="1">
        <v>2.7649663982836801</v>
      </c>
      <c r="CG12">
        <v>3.3282130056322401E-4</v>
      </c>
      <c r="CI12">
        <f t="shared" ref="CI12:CI75" si="13">CG12/$CJ$7</f>
        <v>4.3626955967281258E-4</v>
      </c>
      <c r="CL12" s="1">
        <v>3.1186653883029698</v>
      </c>
      <c r="CM12" s="1">
        <v>8.5467744144640501E-4</v>
      </c>
      <c r="CO12" s="1">
        <f t="shared" ref="CO12:CO75" si="14">CM12/$CP$7</f>
        <v>1.8021787053277491E-3</v>
      </c>
      <c r="CR12">
        <v>3.06938027681473</v>
      </c>
      <c r="CS12">
        <v>6.0362477433417705E-4</v>
      </c>
      <c r="CT12">
        <f t="shared" ref="CT12:CT75" si="15">CS12/$CV$7</f>
        <v>1.23203285420961E-3</v>
      </c>
    </row>
    <row r="13" spans="1:100">
      <c r="A13" s="1"/>
      <c r="B13" s="46">
        <v>3.2418489918489901</v>
      </c>
      <c r="C13" s="46">
        <v>8.7070426876245601E-4</v>
      </c>
      <c r="D13" s="76"/>
      <c r="E13" s="46">
        <f t="shared" si="0"/>
        <v>1.9716294732432704E-3</v>
      </c>
      <c r="F13" s="1"/>
      <c r="G13" s="1"/>
      <c r="H13" s="1">
        <v>3.2172614535641699</v>
      </c>
      <c r="I13" s="1">
        <v>1.0320872443646499E-3</v>
      </c>
      <c r="J13" s="1"/>
      <c r="K13" s="1">
        <f t="shared" si="1"/>
        <v>2.5258876484891427E-3</v>
      </c>
      <c r="L13" s="1"/>
      <c r="M13" s="1"/>
      <c r="N13" s="1">
        <v>3.2351186775228702</v>
      </c>
      <c r="O13" s="1">
        <v>4.7699896343423804E-3</v>
      </c>
      <c r="P13" s="1"/>
      <c r="Q13" s="1">
        <f t="shared" si="2"/>
        <v>7.4471112797645555E-3</v>
      </c>
      <c r="R13" s="1"/>
      <c r="S13" s="1"/>
      <c r="T13">
        <v>2.8150418583546299</v>
      </c>
      <c r="U13">
        <v>-7.8718580405601202E-4</v>
      </c>
      <c r="W13">
        <f t="shared" si="3"/>
        <v>-1.8219418069432385E-3</v>
      </c>
      <c r="X13" s="1"/>
      <c r="Y13" s="1"/>
      <c r="Z13" s="1">
        <v>2.8480662692847099</v>
      </c>
      <c r="AA13" s="1">
        <v>1.08653846153844E-3</v>
      </c>
      <c r="AB13" s="1"/>
      <c r="AC13" s="1">
        <f t="shared" si="4"/>
        <v>3.1701060725935881E-3</v>
      </c>
      <c r="AD13" s="1"/>
      <c r="AE13" s="1"/>
      <c r="AF13" s="1"/>
      <c r="AG13" s="1">
        <v>2.9660035159829699</v>
      </c>
      <c r="AH13" s="1">
        <v>6.4839610320110904E-5</v>
      </c>
      <c r="AI13" s="1"/>
      <c r="AJ13" s="1">
        <f t="shared" si="5"/>
        <v>8.7170315202516683E-5</v>
      </c>
      <c r="AK13" s="1"/>
      <c r="AL13" s="1"/>
      <c r="AM13" s="1">
        <v>3.0703483026663001</v>
      </c>
      <c r="AN13" s="1">
        <v>4.7779908453504601E-4</v>
      </c>
      <c r="AO13" s="1"/>
      <c r="AP13" s="1">
        <f t="shared" si="6"/>
        <v>1.1511869278871616E-3</v>
      </c>
      <c r="AQ13" s="1"/>
      <c r="AR13" s="1"/>
      <c r="AS13" s="1"/>
      <c r="AT13" s="1">
        <v>3.0326103072986199</v>
      </c>
      <c r="AU13" s="1">
        <v>-1.0851641747992001E-3</v>
      </c>
      <c r="AV13" s="1"/>
      <c r="AW13" s="1">
        <f t="shared" si="7"/>
        <v>-2.0000573320634336E-3</v>
      </c>
      <c r="AX13" s="1"/>
      <c r="AY13" s="1"/>
      <c r="AZ13" s="1">
        <v>2.8440362597315798</v>
      </c>
      <c r="BA13" s="1">
        <v>8.2629121638327896E-4</v>
      </c>
      <c r="BC13" s="1">
        <f t="shared" si="8"/>
        <v>2.2988505747126267E-3</v>
      </c>
      <c r="BD13" s="1"/>
      <c r="BE13" s="1"/>
      <c r="BF13">
        <v>2.6208672200010001</v>
      </c>
      <c r="BG13">
        <v>1.20003999529338E-3</v>
      </c>
      <c r="BI13">
        <f t="shared" si="9"/>
        <v>1.9347414800688202E-3</v>
      </c>
      <c r="BJ13" s="1"/>
      <c r="BK13" s="1"/>
      <c r="BL13" s="1"/>
      <c r="BM13">
        <v>3.1349614495348401</v>
      </c>
      <c r="BN13">
        <v>1.9709213871239501E-3</v>
      </c>
      <c r="BP13">
        <f t="shared" si="10"/>
        <v>4.2784632480828292E-3</v>
      </c>
      <c r="BQ13" s="1"/>
      <c r="BR13" s="1"/>
      <c r="BS13" s="1"/>
      <c r="BT13" s="1">
        <v>3.0910889835203901</v>
      </c>
      <c r="BU13" s="1">
        <v>1.3544547697425999E-3</v>
      </c>
      <c r="BV13" s="1"/>
      <c r="BW13" s="1">
        <f t="shared" si="11"/>
        <v>2.823461883601238E-3</v>
      </c>
      <c r="BX13" s="1"/>
      <c r="BY13" s="1"/>
      <c r="CA13">
        <v>3.0451631683617202</v>
      </c>
      <c r="CB13">
        <v>1.4565533049974899E-3</v>
      </c>
      <c r="CC13">
        <f t="shared" si="12"/>
        <v>2.8898432259015952E-3</v>
      </c>
      <c r="CF13" s="1">
        <v>2.8153768318866499</v>
      </c>
      <c r="CG13">
        <v>-5.0427469782454701E-5</v>
      </c>
      <c r="CI13">
        <f t="shared" si="13"/>
        <v>-6.6101448435468686E-5</v>
      </c>
      <c r="CL13" s="1">
        <v>3.1715666347075699</v>
      </c>
      <c r="CM13" s="1">
        <v>8.5467744144640501E-4</v>
      </c>
      <c r="CO13" s="1">
        <f t="shared" si="14"/>
        <v>1.8021787053277491E-3</v>
      </c>
      <c r="CR13">
        <v>3.1334744089697</v>
      </c>
      <c r="CS13">
        <v>6.0362477433417705E-4</v>
      </c>
      <c r="CT13">
        <f t="shared" si="15"/>
        <v>1.23203285420961E-3</v>
      </c>
    </row>
    <row r="14" spans="1:100">
      <c r="A14" s="1"/>
      <c r="B14" s="1">
        <v>3.35982410982411</v>
      </c>
      <c r="C14" s="1">
        <v>8.7070426876245601E-4</v>
      </c>
      <c r="D14" s="2"/>
      <c r="E14" s="46">
        <f t="shared" si="0"/>
        <v>1.9716294732432704E-3</v>
      </c>
      <c r="F14" s="1"/>
      <c r="G14" s="1"/>
      <c r="H14" s="1">
        <v>3.3373305842757901</v>
      </c>
      <c r="I14" s="1">
        <v>9.7726115728180509E-4</v>
      </c>
      <c r="J14" s="1"/>
      <c r="K14" s="1">
        <f t="shared" si="1"/>
        <v>2.3917085498386228E-3</v>
      </c>
      <c r="L14" s="1"/>
      <c r="M14" s="1"/>
      <c r="N14" s="1">
        <v>3.3351686463625301</v>
      </c>
      <c r="O14" s="1">
        <v>4.7699896343423804E-3</v>
      </c>
      <c r="P14" s="1"/>
      <c r="Q14" s="1">
        <f t="shared" si="2"/>
        <v>7.4471112797645555E-3</v>
      </c>
      <c r="R14" s="1"/>
      <c r="S14" s="1"/>
      <c r="T14">
        <v>2.85597307148785</v>
      </c>
      <c r="U14">
        <v>-5.7321122536418902E-4</v>
      </c>
      <c r="W14">
        <f t="shared" si="3"/>
        <v>-1.3266975729479332E-3</v>
      </c>
      <c r="X14" s="1"/>
      <c r="Y14" s="1"/>
      <c r="Z14" s="1">
        <v>2.9147528050490799</v>
      </c>
      <c r="AA14" s="1">
        <v>1.08653846153844E-3</v>
      </c>
      <c r="AB14" s="1"/>
      <c r="AC14" s="1">
        <f t="shared" si="4"/>
        <v>3.1701060725935881E-3</v>
      </c>
      <c r="AD14" s="1"/>
      <c r="AE14" s="1"/>
      <c r="AF14" s="1"/>
      <c r="AG14" s="1">
        <v>3.0167809185574801</v>
      </c>
      <c r="AH14" s="1">
        <v>6.4839610320110904E-5</v>
      </c>
      <c r="AI14" s="1"/>
      <c r="AJ14" s="1">
        <f t="shared" si="5"/>
        <v>8.7170315202516683E-5</v>
      </c>
      <c r="AK14" s="1"/>
      <c r="AL14" s="1"/>
      <c r="AM14" s="1">
        <v>3.11459480113195</v>
      </c>
      <c r="AN14" s="1">
        <v>4.7779908453504601E-4</v>
      </c>
      <c r="AO14" s="1"/>
      <c r="AP14" s="1">
        <f t="shared" si="6"/>
        <v>1.1511869278871616E-3</v>
      </c>
      <c r="AQ14" s="1"/>
      <c r="AR14" s="1"/>
      <c r="AS14" s="1"/>
      <c r="AT14" s="1">
        <v>3.0684725726530901</v>
      </c>
      <c r="AU14" s="1">
        <v>-1.0851641747992001E-3</v>
      </c>
      <c r="AV14" s="1"/>
      <c r="AW14" s="1">
        <f t="shared" si="7"/>
        <v>-2.0000573320634336E-3</v>
      </c>
      <c r="AX14" s="1"/>
      <c r="AY14" s="1"/>
      <c r="AZ14" s="1">
        <v>2.9068287041636598</v>
      </c>
      <c r="BA14" s="1">
        <v>8.2629121638327896E-4</v>
      </c>
      <c r="BC14" s="1">
        <f t="shared" si="8"/>
        <v>2.2988505747126267E-3</v>
      </c>
      <c r="BD14" s="1"/>
      <c r="BE14" s="1"/>
      <c r="BF14">
        <v>2.69525155878681</v>
      </c>
      <c r="BG14">
        <v>1.2199643717538599E-3</v>
      </c>
      <c r="BI14">
        <f t="shared" si="9"/>
        <v>1.9668641741071744E-3</v>
      </c>
      <c r="BJ14" s="1"/>
      <c r="BK14" s="1"/>
      <c r="BL14" s="1"/>
      <c r="BM14">
        <v>3.19117535225078</v>
      </c>
      <c r="BN14">
        <v>1.9709213871239501E-3</v>
      </c>
      <c r="BP14">
        <f t="shared" si="10"/>
        <v>4.2784632480828292E-3</v>
      </c>
      <c r="BQ14" s="1"/>
      <c r="BR14" s="1"/>
      <c r="BS14" s="1"/>
      <c r="BT14" s="1">
        <v>3.1466732099605799</v>
      </c>
      <c r="BU14" s="1">
        <v>1.3544547697425999E-3</v>
      </c>
      <c r="BV14" s="1"/>
      <c r="BW14" s="1">
        <f t="shared" si="11"/>
        <v>2.823461883601238E-3</v>
      </c>
      <c r="BX14" s="1"/>
      <c r="BY14" s="1"/>
      <c r="CA14">
        <v>3.1039563304378199</v>
      </c>
      <c r="CB14">
        <v>1.4403169929158E-3</v>
      </c>
      <c r="CC14">
        <f t="shared" si="12"/>
        <v>2.8576299204757585E-3</v>
      </c>
      <c r="CF14" s="1">
        <v>2.8657955856800301</v>
      </c>
      <c r="CG14">
        <v>3.3282130056322401E-4</v>
      </c>
      <c r="CI14">
        <f t="shared" si="13"/>
        <v>4.3626955967281258E-4</v>
      </c>
      <c r="CL14" s="1">
        <v>3.2244678811121701</v>
      </c>
      <c r="CM14" s="1">
        <v>5.7787849734169895E-4</v>
      </c>
      <c r="CO14" s="1">
        <f t="shared" si="14"/>
        <v>1.2185185564433955E-3</v>
      </c>
      <c r="CR14">
        <v>3.1975685411246699</v>
      </c>
      <c r="CS14">
        <v>2.7437489742465599E-4</v>
      </c>
      <c r="CT14">
        <f t="shared" si="15"/>
        <v>5.6001493373170226E-4</v>
      </c>
    </row>
    <row r="15" spans="1:100">
      <c r="A15" s="1"/>
      <c r="B15" s="46">
        <v>3.47779922779922</v>
      </c>
      <c r="C15" s="46">
        <v>1.1508987237142099E-3</v>
      </c>
      <c r="D15" s="76"/>
      <c r="E15" s="46">
        <f t="shared" si="0"/>
        <v>2.6061039618172173E-3</v>
      </c>
      <c r="F15" s="1"/>
      <c r="G15" s="1"/>
      <c r="H15" s="1">
        <v>3.4573997149874098</v>
      </c>
      <c r="I15" s="1">
        <v>1.4571026962969501E-3</v>
      </c>
      <c r="J15" s="1"/>
      <c r="K15" s="1">
        <f t="shared" si="1"/>
        <v>3.5660528925753605E-3</v>
      </c>
      <c r="L15" s="1"/>
      <c r="M15" s="1"/>
      <c r="N15" s="1">
        <v>3.42838576967049</v>
      </c>
      <c r="O15" s="1">
        <v>5.5742216820958701E-3</v>
      </c>
      <c r="P15" s="1"/>
      <c r="Q15" s="1">
        <f t="shared" si="2"/>
        <v>8.7027126570197212E-3</v>
      </c>
      <c r="R15" s="1"/>
      <c r="S15" s="1"/>
      <c r="T15">
        <v>2.8969073387158502</v>
      </c>
      <c r="U15">
        <v>-5.7321122536418902E-4</v>
      </c>
      <c r="W15">
        <f t="shared" si="3"/>
        <v>-1.3266975729479332E-3</v>
      </c>
      <c r="X15" s="1"/>
      <c r="Y15" s="1"/>
      <c r="Z15" s="1">
        <v>2.9814393408134601</v>
      </c>
      <c r="AA15" s="1">
        <v>7.5067987567983797E-4</v>
      </c>
      <c r="AB15" s="1"/>
      <c r="AC15" s="1">
        <f t="shared" si="4"/>
        <v>2.1901984298806736E-3</v>
      </c>
      <c r="AD15" s="1"/>
      <c r="AE15" s="1"/>
      <c r="AF15" s="1"/>
      <c r="AG15" s="1">
        <v>3.0675583211319801</v>
      </c>
      <c r="AH15" s="1">
        <v>6.4839610320110904E-5</v>
      </c>
      <c r="AI15" s="1"/>
      <c r="AJ15" s="1">
        <f t="shared" si="5"/>
        <v>8.7170315202516683E-5</v>
      </c>
      <c r="AK15" s="1"/>
      <c r="AL15" s="1"/>
      <c r="AM15" s="1">
        <v>3.1588412995975998</v>
      </c>
      <c r="AN15" s="1">
        <v>4.7779908453504601E-4</v>
      </c>
      <c r="AO15" s="1"/>
      <c r="AP15" s="1">
        <f t="shared" si="6"/>
        <v>1.1511869278871616E-3</v>
      </c>
      <c r="AQ15" s="1"/>
      <c r="AR15" s="1"/>
      <c r="AS15" s="1"/>
      <c r="AT15" s="1">
        <v>3.1043348380075702</v>
      </c>
      <c r="AU15" s="1">
        <v>-1.0851641747992001E-3</v>
      </c>
      <c r="AV15" s="1"/>
      <c r="AW15" s="1">
        <f t="shared" si="7"/>
        <v>-2.0000573320634336E-3</v>
      </c>
      <c r="AX15" s="1"/>
      <c r="AY15" s="1"/>
      <c r="AZ15" s="1">
        <v>2.96962114859575</v>
      </c>
      <c r="BA15" s="1">
        <v>5.8360428569731405E-4</v>
      </c>
      <c r="BC15" s="1">
        <f t="shared" si="8"/>
        <v>1.6236636926292901E-3</v>
      </c>
      <c r="BD15" s="1"/>
      <c r="BE15" s="1"/>
      <c r="BF15">
        <v>2.7717268567743099</v>
      </c>
      <c r="BG15">
        <v>8.69214091158254E-4</v>
      </c>
      <c r="BI15">
        <f t="shared" si="9"/>
        <v>1.4013737573913606E-3</v>
      </c>
      <c r="BJ15" s="1"/>
      <c r="BK15" s="1"/>
      <c r="BL15" s="1"/>
      <c r="BM15">
        <v>3.24738925496673</v>
      </c>
      <c r="BN15">
        <v>1.9709213871239501E-3</v>
      </c>
      <c r="BP15">
        <f t="shared" si="10"/>
        <v>4.2784632480828292E-3</v>
      </c>
      <c r="BQ15" s="1"/>
      <c r="BR15" s="1"/>
      <c r="BS15" s="1"/>
      <c r="BT15" s="1">
        <v>3.2022574364007599</v>
      </c>
      <c r="BU15" s="1">
        <v>1.09655572267641E-3</v>
      </c>
      <c r="BV15" s="1"/>
      <c r="BW15" s="1">
        <f t="shared" si="11"/>
        <v>2.2858521047624441E-3</v>
      </c>
      <c r="BX15" s="1"/>
      <c r="BY15" s="1"/>
      <c r="CA15">
        <v>3.1627494925139299</v>
      </c>
      <c r="CB15">
        <v>1.4240806808340999E-3</v>
      </c>
      <c r="CC15">
        <f t="shared" si="12"/>
        <v>2.8254166150499019E-3</v>
      </c>
      <c r="CF15" s="1">
        <v>2.9162101793781998</v>
      </c>
      <c r="CG15">
        <v>3.3282130056322401E-4</v>
      </c>
      <c r="CI15">
        <f t="shared" si="13"/>
        <v>4.3626955967281258E-4</v>
      </c>
      <c r="CL15" s="1">
        <v>3.2773691275167698</v>
      </c>
      <c r="CM15" s="1">
        <v>8.5467744144640501E-4</v>
      </c>
      <c r="CO15" s="1">
        <f t="shared" si="14"/>
        <v>1.8021787053277491E-3</v>
      </c>
      <c r="CR15">
        <v>3.2616626732796399</v>
      </c>
      <c r="CS15">
        <v>6.0362477433417705E-4</v>
      </c>
      <c r="CT15">
        <f t="shared" si="15"/>
        <v>1.23203285420961E-3</v>
      </c>
    </row>
    <row r="16" spans="1:100">
      <c r="A16" s="1"/>
      <c r="B16" s="1">
        <v>3.5957743457743399</v>
      </c>
      <c r="C16" s="1">
        <v>5.9142044578936997E-3</v>
      </c>
      <c r="D16" s="2"/>
      <c r="E16" s="46">
        <f t="shared" si="0"/>
        <v>1.3392170267573578E-2</v>
      </c>
      <c r="F16" s="1"/>
      <c r="G16" s="1"/>
      <c r="H16" s="1">
        <v>3.57746884569903</v>
      </c>
      <c r="I16" s="1">
        <v>7.4172874028166601E-3</v>
      </c>
      <c r="J16" s="1"/>
      <c r="K16" s="1">
        <f t="shared" si="1"/>
        <v>1.8152762509531909E-2</v>
      </c>
      <c r="L16" s="1"/>
      <c r="M16" s="1"/>
      <c r="N16" s="1">
        <v>3.5352051369214301</v>
      </c>
      <c r="O16" s="1">
        <v>9.30293390349856E-3</v>
      </c>
      <c r="P16" s="1"/>
      <c r="Q16" s="1">
        <f t="shared" si="2"/>
        <v>1.4524137224293902E-2</v>
      </c>
      <c r="R16" s="1"/>
      <c r="S16" s="1"/>
      <c r="T16">
        <v>2.9378416059438499</v>
      </c>
      <c r="U16">
        <v>-5.7321122536418902E-4</v>
      </c>
      <c r="W16">
        <f t="shared" si="3"/>
        <v>-1.3266975729479332E-3</v>
      </c>
      <c r="X16" s="1"/>
      <c r="Y16" s="1"/>
      <c r="Z16" s="1">
        <v>3.0481258765778398</v>
      </c>
      <c r="AA16" s="1">
        <v>1.08653846153844E-3</v>
      </c>
      <c r="AB16" s="1"/>
      <c r="AC16" s="1">
        <f t="shared" si="4"/>
        <v>3.1701060725935881E-3</v>
      </c>
      <c r="AD16" s="1"/>
      <c r="AE16" s="1"/>
      <c r="AF16" s="1"/>
      <c r="AG16" s="1">
        <v>3.1183357237064899</v>
      </c>
      <c r="AH16" s="1">
        <v>1.0626327438079101E-4</v>
      </c>
      <c r="AI16" s="1"/>
      <c r="AJ16" s="1">
        <f t="shared" si="5"/>
        <v>1.4286025280679424E-4</v>
      </c>
      <c r="AK16" s="1"/>
      <c r="AL16" s="1"/>
      <c r="AM16" s="1">
        <v>3.2030877980632599</v>
      </c>
      <c r="AN16" s="1">
        <v>4.7779908453504601E-4</v>
      </c>
      <c r="AO16" s="1"/>
      <c r="AP16" s="1">
        <f t="shared" si="6"/>
        <v>1.1511869278871616E-3</v>
      </c>
      <c r="AQ16" s="1"/>
      <c r="AR16" s="1"/>
      <c r="AS16" s="1"/>
      <c r="AT16" s="1">
        <v>3.1401971033620399</v>
      </c>
      <c r="AU16" s="1">
        <v>-1.0851641747992001E-3</v>
      </c>
      <c r="AV16" s="1"/>
      <c r="AW16" s="1">
        <f t="shared" si="7"/>
        <v>-2.0000573320634336E-3</v>
      </c>
      <c r="AX16" s="1"/>
      <c r="AY16" s="1"/>
      <c r="AZ16" s="1">
        <v>3.03241359302783</v>
      </c>
      <c r="BA16" s="1">
        <v>8.2629121638327896E-4</v>
      </c>
      <c r="BC16" s="1">
        <f t="shared" si="8"/>
        <v>2.2988505747126267E-3</v>
      </c>
      <c r="BD16" s="1"/>
      <c r="BE16" s="1"/>
      <c r="BF16">
        <v>2.8481913207763099</v>
      </c>
      <c r="BG16">
        <v>1.26093037942964E-3</v>
      </c>
      <c r="BI16">
        <f t="shared" si="9"/>
        <v>2.0329108347468248E-3</v>
      </c>
      <c r="BJ16" s="1"/>
      <c r="BK16" s="1"/>
      <c r="BL16" s="1"/>
      <c r="BM16">
        <v>3.3036031576826699</v>
      </c>
      <c r="BN16">
        <v>1.9709213871239501E-3</v>
      </c>
      <c r="BP16">
        <f t="shared" si="10"/>
        <v>4.2784632480828292E-3</v>
      </c>
      <c r="BQ16" s="1"/>
      <c r="BR16" s="1"/>
      <c r="BS16" s="1"/>
      <c r="BT16" s="1">
        <v>3.2578416628409501</v>
      </c>
      <c r="BU16" s="1">
        <v>1.3544547697425999E-3</v>
      </c>
      <c r="BV16" s="1"/>
      <c r="BW16" s="1">
        <f t="shared" si="11"/>
        <v>2.823461883601238E-3</v>
      </c>
      <c r="BX16" s="1"/>
      <c r="BY16" s="1"/>
      <c r="CA16">
        <v>3.2215426545900399</v>
      </c>
      <c r="CB16">
        <v>1.11076011297694E-3</v>
      </c>
      <c r="CC16">
        <f t="shared" si="12"/>
        <v>2.2037796880311445E-3</v>
      </c>
      <c r="CF16" s="1">
        <v>2.9666247730763802</v>
      </c>
      <c r="CG16">
        <v>3.3282130056322401E-4</v>
      </c>
      <c r="CI16">
        <f t="shared" si="13"/>
        <v>4.3626955967281258E-4</v>
      </c>
      <c r="CL16" s="1">
        <v>3.3302703739213801</v>
      </c>
      <c r="CM16" s="1">
        <v>8.5467744144640501E-4</v>
      </c>
      <c r="CO16" s="1">
        <f t="shared" si="14"/>
        <v>1.8021787053277491E-3</v>
      </c>
      <c r="CR16">
        <v>3.3257568054346098</v>
      </c>
      <c r="CS16">
        <v>6.0362477433417705E-4</v>
      </c>
      <c r="CT16">
        <f t="shared" si="15"/>
        <v>1.23203285420961E-3</v>
      </c>
    </row>
    <row r="17" spans="1:98">
      <c r="A17" s="1"/>
      <c r="B17" s="46">
        <v>3.7137494637494601</v>
      </c>
      <c r="C17" s="46">
        <v>1.9503635523052801E-2</v>
      </c>
      <c r="D17" s="76"/>
      <c r="E17" s="46">
        <f t="shared" si="0"/>
        <v>4.4164182963407829E-2</v>
      </c>
      <c r="F17" s="1"/>
      <c r="G17" s="1"/>
      <c r="H17" s="1">
        <v>3.69753797641066</v>
      </c>
      <c r="I17" s="1">
        <v>2.2734155566051701E-2</v>
      </c>
      <c r="J17" s="1"/>
      <c r="K17" s="1">
        <f t="shared" si="1"/>
        <v>5.5638632350766722E-2</v>
      </c>
      <c r="L17" s="1"/>
      <c r="M17" s="1"/>
      <c r="N17" s="1">
        <v>3.6351179781137599</v>
      </c>
      <c r="O17" s="1">
        <v>1.90999424852231E-2</v>
      </c>
      <c r="P17" s="1"/>
      <c r="Q17" s="1">
        <f t="shared" si="2"/>
        <v>2.9819644910857167E-2</v>
      </c>
      <c r="R17" s="1"/>
      <c r="S17" s="1"/>
      <c r="T17">
        <v>2.9787758731718399</v>
      </c>
      <c r="U17">
        <v>-5.7321122536418902E-4</v>
      </c>
      <c r="W17">
        <f t="shared" si="3"/>
        <v>-1.3266975729479332E-3</v>
      </c>
      <c r="X17" s="1"/>
      <c r="Y17" s="1"/>
      <c r="Z17" s="1">
        <v>3.1148124123422098</v>
      </c>
      <c r="AA17" s="1">
        <v>1.62907925407923E-3</v>
      </c>
      <c r="AB17" s="1"/>
      <c r="AC17" s="1">
        <f t="shared" si="4"/>
        <v>4.7530338031297505E-3</v>
      </c>
      <c r="AD17" s="1"/>
      <c r="AE17" s="1"/>
      <c r="AF17" s="1"/>
      <c r="AG17" s="1">
        <v>3.1691131262810002</v>
      </c>
      <c r="AH17" s="1">
        <v>2.7195793062351198E-4</v>
      </c>
      <c r="AI17" s="1"/>
      <c r="AJ17" s="1">
        <f t="shared" si="5"/>
        <v>3.6562000322390518E-4</v>
      </c>
      <c r="AK17" s="1"/>
      <c r="AL17" s="1"/>
      <c r="AM17" s="1">
        <v>3.2473342965289098</v>
      </c>
      <c r="AN17" s="1">
        <v>4.7779908453504601E-4</v>
      </c>
      <c r="AO17" s="1"/>
      <c r="AP17" s="1">
        <f t="shared" si="6"/>
        <v>1.1511869278871616E-3</v>
      </c>
      <c r="AQ17" s="1"/>
      <c r="AR17" s="1"/>
      <c r="AS17" s="1"/>
      <c r="AT17" s="1">
        <v>3.1760593687165102</v>
      </c>
      <c r="AU17" s="1">
        <v>-1.0851641747992001E-3</v>
      </c>
      <c r="AV17" s="1"/>
      <c r="AW17" s="1">
        <f t="shared" si="7"/>
        <v>-2.0000573320634336E-3</v>
      </c>
      <c r="AX17" s="1"/>
      <c r="AY17" s="1"/>
      <c r="AZ17" s="1">
        <v>3.09520603745991</v>
      </c>
      <c r="BA17" s="1">
        <v>8.2629121638327896E-4</v>
      </c>
      <c r="BC17" s="1">
        <f t="shared" si="8"/>
        <v>2.2988505747126267E-3</v>
      </c>
      <c r="BD17" s="1"/>
      <c r="BE17" s="1"/>
      <c r="BF17">
        <v>2.9246612017710598</v>
      </c>
      <c r="BG17">
        <v>1.2814133832674799E-3</v>
      </c>
      <c r="BI17">
        <f t="shared" si="9"/>
        <v>2.0659341650665691E-3</v>
      </c>
      <c r="BJ17" s="1"/>
      <c r="BK17" s="1"/>
      <c r="BL17" s="1"/>
      <c r="BM17">
        <v>3.3598170603986102</v>
      </c>
      <c r="BN17">
        <v>1.9709213871239501E-3</v>
      </c>
      <c r="BP17">
        <f t="shared" si="10"/>
        <v>4.2784632480828292E-3</v>
      </c>
      <c r="BQ17" s="1"/>
      <c r="BR17" s="1"/>
      <c r="BS17" s="1"/>
      <c r="BT17" s="1">
        <v>3.3134258892811301</v>
      </c>
      <c r="BU17" s="1">
        <v>1.3544547697425999E-3</v>
      </c>
      <c r="BV17" s="1"/>
      <c r="BW17" s="1">
        <f t="shared" si="11"/>
        <v>2.823461883601238E-3</v>
      </c>
      <c r="BX17" s="1"/>
      <c r="BY17" s="1"/>
      <c r="CA17">
        <v>3.2803358166661498</v>
      </c>
      <c r="CB17">
        <v>1.3916080566707099E-3</v>
      </c>
      <c r="CC17">
        <f t="shared" si="12"/>
        <v>2.7609900041982087E-3</v>
      </c>
      <c r="CF17" s="1">
        <v>3.0170393667745601</v>
      </c>
      <c r="CG17">
        <v>3.3282130056322401E-4</v>
      </c>
      <c r="CI17">
        <f t="shared" si="13"/>
        <v>4.3626955967281258E-4</v>
      </c>
      <c r="CL17" s="1">
        <v>3.3831716203259798</v>
      </c>
      <c r="CM17" s="1">
        <v>8.5467744144640501E-4</v>
      </c>
      <c r="CO17" s="1">
        <f t="shared" si="14"/>
        <v>1.8021787053277491E-3</v>
      </c>
      <c r="CR17">
        <v>3.3898509375895798</v>
      </c>
      <c r="CS17">
        <v>2.7437489742465599E-4</v>
      </c>
      <c r="CT17">
        <f t="shared" si="15"/>
        <v>5.6001493373170226E-4</v>
      </c>
    </row>
    <row r="18" spans="1:98">
      <c r="A18" s="1"/>
      <c r="B18" s="1">
        <v>3.8209995709995699</v>
      </c>
      <c r="C18" s="1">
        <v>4.7102789335798999E-2</v>
      </c>
      <c r="D18" s="2"/>
      <c r="E18" s="46">
        <f t="shared" si="0"/>
        <v>0.10665992008793808</v>
      </c>
      <c r="F18" s="1"/>
      <c r="G18" s="1"/>
      <c r="H18" s="1">
        <v>3.80123404384342</v>
      </c>
      <c r="I18" s="1">
        <v>5.1492024119601701E-2</v>
      </c>
      <c r="J18" s="1"/>
      <c r="K18" s="1">
        <f t="shared" si="1"/>
        <v>0.12601945080667423</v>
      </c>
      <c r="L18" s="1"/>
      <c r="M18" s="1"/>
      <c r="N18" s="1">
        <v>3.7348425246261598</v>
      </c>
      <c r="O18" s="1">
        <v>4.2349559865733702E-2</v>
      </c>
      <c r="P18" s="1"/>
      <c r="Q18" s="1">
        <f t="shared" si="2"/>
        <v>6.6117939271507498E-2</v>
      </c>
      <c r="R18" s="1"/>
      <c r="S18" s="1"/>
      <c r="T18">
        <v>3.0197101403998401</v>
      </c>
      <c r="U18">
        <v>-5.7321122536418902E-4</v>
      </c>
      <c r="W18">
        <f t="shared" si="3"/>
        <v>-1.3266975729479332E-3</v>
      </c>
      <c r="X18" s="1"/>
      <c r="Y18" s="1"/>
      <c r="Z18" s="1">
        <v>3.1814989481065901</v>
      </c>
      <c r="AA18" s="1">
        <v>2.52039627039624E-3</v>
      </c>
      <c r="AB18" s="1"/>
      <c r="AC18" s="1">
        <f t="shared" si="4"/>
        <v>7.3535579318677255E-3</v>
      </c>
      <c r="AD18" s="1"/>
      <c r="AE18" s="1"/>
      <c r="AF18" s="1"/>
      <c r="AG18" s="1">
        <v>3.2198905288555002</v>
      </c>
      <c r="AH18" s="1">
        <v>4.7907625092691297E-4</v>
      </c>
      <c r="AI18" s="1"/>
      <c r="AJ18" s="1">
        <f t="shared" si="5"/>
        <v>6.4406969124529358E-4</v>
      </c>
      <c r="AK18" s="1"/>
      <c r="AL18" s="1"/>
      <c r="AM18" s="1">
        <v>3.2915807949945601</v>
      </c>
      <c r="AN18" s="1">
        <v>4.7779908453504601E-4</v>
      </c>
      <c r="AO18" s="1"/>
      <c r="AP18" s="1">
        <f t="shared" si="6"/>
        <v>1.1511869278871616E-3</v>
      </c>
      <c r="AQ18" s="1"/>
      <c r="AR18" s="1"/>
      <c r="AS18" s="1"/>
      <c r="AT18" s="1">
        <v>3.21192111875144</v>
      </c>
      <c r="AU18" s="1">
        <v>-1.01053653451954E-3</v>
      </c>
      <c r="AV18" s="1"/>
      <c r="AW18" s="1">
        <f t="shared" si="7"/>
        <v>-1.8625117305939181E-3</v>
      </c>
      <c r="AX18" s="1"/>
      <c r="AY18" s="1"/>
      <c r="AZ18" s="1">
        <v>3.15799848189199</v>
      </c>
      <c r="BA18" s="1">
        <v>1.0689781470692901E-3</v>
      </c>
      <c r="BC18" s="1">
        <f t="shared" si="8"/>
        <v>2.974037456796092E-3</v>
      </c>
      <c r="BD18" s="1"/>
      <c r="BE18" s="1"/>
      <c r="BF18">
        <v>3.0011286752134798</v>
      </c>
      <c r="BG18">
        <v>1.4668889579648699E-3</v>
      </c>
      <c r="BI18">
        <f t="shared" si="9"/>
        <v>2.3649636051802829E-3</v>
      </c>
      <c r="BJ18" s="1"/>
      <c r="BK18" s="1"/>
      <c r="BL18" s="1"/>
      <c r="BM18">
        <v>3.4160309631145598</v>
      </c>
      <c r="BN18">
        <v>1.6971854817591199E-3</v>
      </c>
      <c r="BP18">
        <f t="shared" si="10"/>
        <v>3.6842391362357694E-3</v>
      </c>
      <c r="BQ18" s="1"/>
      <c r="BR18" s="1"/>
      <c r="BS18" s="1"/>
      <c r="BT18" s="1">
        <v>3.3690101157213102</v>
      </c>
      <c r="BU18" s="1">
        <v>1.5693706422978901E-3</v>
      </c>
      <c r="BV18" s="1"/>
      <c r="BW18" s="1">
        <f t="shared" si="11"/>
        <v>3.2714700326338417E-3</v>
      </c>
      <c r="BX18" s="1"/>
      <c r="BY18" s="1"/>
      <c r="CA18">
        <v>3.33912897874225</v>
      </c>
      <c r="CB18">
        <v>1.37537174458912E-3</v>
      </c>
      <c r="CC18">
        <f t="shared" si="12"/>
        <v>2.7287766987725702E-3</v>
      </c>
      <c r="CF18" s="1">
        <v>3.0674539604727298</v>
      </c>
      <c r="CG18">
        <v>3.3282130056322401E-4</v>
      </c>
      <c r="CI18">
        <f t="shared" si="13"/>
        <v>4.3626955967281258E-4</v>
      </c>
      <c r="CL18" s="1">
        <v>3.43607286673058</v>
      </c>
      <c r="CM18" s="1">
        <v>1.17760954290202E-3</v>
      </c>
      <c r="CO18" s="1">
        <f t="shared" si="14"/>
        <v>2.4831155456930911E-3</v>
      </c>
      <c r="CR18">
        <v>3.45394506974454</v>
      </c>
      <c r="CS18">
        <v>7.6824971278888199E-4</v>
      </c>
      <c r="CT18">
        <f t="shared" si="15"/>
        <v>1.5680418144484504E-3</v>
      </c>
    </row>
    <row r="19" spans="1:98">
      <c r="A19" s="1"/>
      <c r="B19" s="46">
        <v>3.90143715143715</v>
      </c>
      <c r="C19" s="46">
        <v>8.2290542970154507E-2</v>
      </c>
      <c r="D19" s="76"/>
      <c r="E19" s="46">
        <f t="shared" si="0"/>
        <v>0.18633934127801116</v>
      </c>
      <c r="F19" s="1"/>
      <c r="G19" s="1"/>
      <c r="H19" s="1">
        <v>3.8776416724780902</v>
      </c>
      <c r="I19" s="1">
        <v>8.6255086123337404E-2</v>
      </c>
      <c r="J19" s="1"/>
      <c r="K19" s="1">
        <f t="shared" si="1"/>
        <v>0.21109713141782485</v>
      </c>
      <c r="L19" s="1"/>
      <c r="M19" s="1"/>
      <c r="N19" s="1">
        <v>3.8162273447441</v>
      </c>
      <c r="O19" s="1">
        <v>7.6231751591868693E-2</v>
      </c>
      <c r="P19" s="1"/>
      <c r="Q19" s="1">
        <f t="shared" si="2"/>
        <v>0.11901626223015521</v>
      </c>
      <c r="R19" s="1"/>
      <c r="S19" s="1"/>
      <c r="T19">
        <v>3.0606444076278398</v>
      </c>
      <c r="U19">
        <v>-5.7321122536418902E-4</v>
      </c>
      <c r="W19">
        <f t="shared" si="3"/>
        <v>-1.3266975729479332E-3</v>
      </c>
      <c r="X19" s="1"/>
      <c r="Y19" s="1"/>
      <c r="Z19" s="1">
        <v>3.2481854838709601</v>
      </c>
      <c r="AA19" s="1">
        <v>5.2331002331001903E-3</v>
      </c>
      <c r="AB19" s="1"/>
      <c r="AC19" s="1">
        <f t="shared" si="4"/>
        <v>1.5268196584548539E-2</v>
      </c>
      <c r="AD19" s="1"/>
      <c r="AE19" s="1"/>
      <c r="AF19" s="1"/>
      <c r="AG19" s="1">
        <v>3.27066793143001</v>
      </c>
      <c r="AH19" s="1">
        <v>4.7907625092691297E-4</v>
      </c>
      <c r="AI19" s="1"/>
      <c r="AJ19" s="1">
        <f t="shared" si="5"/>
        <v>6.4406969124529358E-4</v>
      </c>
      <c r="AK19" s="1"/>
      <c r="AL19" s="1"/>
      <c r="AM19" s="1">
        <v>3.3358272934602198</v>
      </c>
      <c r="AN19" s="1">
        <v>5.3890923915089696E-4</v>
      </c>
      <c r="AO19" s="1"/>
      <c r="AP19" s="1">
        <f t="shared" si="6"/>
        <v>1.298422896795283E-3</v>
      </c>
      <c r="AQ19" s="1"/>
      <c r="AR19" s="1"/>
      <c r="AS19" s="1"/>
      <c r="AT19" s="1">
        <v>3.2477828687863601</v>
      </c>
      <c r="AU19" s="1">
        <v>-9.3590889424011105E-4</v>
      </c>
      <c r="AV19" s="1"/>
      <c r="AW19" s="1">
        <f t="shared" si="7"/>
        <v>-1.7249661291248283E-3</v>
      </c>
      <c r="AX19" s="1"/>
      <c r="AY19" s="1"/>
      <c r="AZ19" s="1">
        <v>3.2207909263240699</v>
      </c>
      <c r="BA19" s="1">
        <v>1.8240041536479699E-3</v>
      </c>
      <c r="BC19" s="1">
        <f t="shared" si="8"/>
        <v>5.0746188677223691E-3</v>
      </c>
      <c r="BD19" s="1"/>
      <c r="BE19" s="1"/>
      <c r="BF19">
        <v>3.0775738787968101</v>
      </c>
      <c r="BG19">
        <v>3.1785458131114901E-3</v>
      </c>
      <c r="BI19">
        <f t="shared" si="9"/>
        <v>5.1245495608856235E-3</v>
      </c>
      <c r="BJ19" s="1"/>
      <c r="BK19" s="1"/>
      <c r="BL19" s="1"/>
      <c r="BM19">
        <v>3.4722448658305001</v>
      </c>
      <c r="BN19">
        <v>2.1077893398063702E-3</v>
      </c>
      <c r="BP19">
        <f t="shared" si="10"/>
        <v>4.5755753040063706E-3</v>
      </c>
      <c r="BQ19" s="1"/>
      <c r="BR19" s="1"/>
      <c r="BS19" s="1"/>
      <c r="BT19" s="1">
        <v>3.4245943421614999</v>
      </c>
      <c r="BU19" s="1">
        <v>2.1138241861045001E-3</v>
      </c>
      <c r="BV19" s="1"/>
      <c r="BW19" s="1">
        <f t="shared" si="11"/>
        <v>4.4064240101828432E-3</v>
      </c>
      <c r="BX19" s="1"/>
      <c r="BY19" s="1"/>
      <c r="CA19">
        <v>3.39792214081836</v>
      </c>
      <c r="CB19">
        <v>1.49117287951849E-3</v>
      </c>
      <c r="CC19">
        <f t="shared" si="12"/>
        <v>2.958529447387516E-3</v>
      </c>
      <c r="CF19" s="1">
        <v>3.11787047421485</v>
      </c>
      <c r="CG19">
        <v>5.0970534841498995E-4</v>
      </c>
      <c r="CI19">
        <f t="shared" si="13"/>
        <v>6.6813310187652231E-4</v>
      </c>
      <c r="CL19" s="1">
        <v>3.4889741131351801</v>
      </c>
      <c r="CM19" s="1">
        <v>2.14640584726877E-3</v>
      </c>
      <c r="CO19" s="1">
        <f t="shared" si="14"/>
        <v>4.5259260667889168E-3</v>
      </c>
      <c r="CR19">
        <v>3.5180392018995099</v>
      </c>
      <c r="CS19">
        <v>1.70112436403246E-3</v>
      </c>
      <c r="CT19">
        <f t="shared" si="15"/>
        <v>3.4720925891357233E-3</v>
      </c>
    </row>
    <row r="20" spans="1:98">
      <c r="A20" s="1"/>
      <c r="B20" s="1">
        <v>3.9604247104247099</v>
      </c>
      <c r="C20" s="1">
        <v>0.118608414239482</v>
      </c>
      <c r="D20" s="2"/>
      <c r="E20" s="46">
        <f t="shared" si="0"/>
        <v>0.26857780957199895</v>
      </c>
      <c r="F20" s="1"/>
      <c r="G20" s="1"/>
      <c r="H20" s="1">
        <v>3.9376762378338999</v>
      </c>
      <c r="I20" s="1">
        <v>0.12274101637873901</v>
      </c>
      <c r="J20" s="1"/>
      <c r="K20" s="1">
        <f t="shared" si="1"/>
        <v>0.30039128855324054</v>
      </c>
      <c r="L20" s="1"/>
      <c r="M20" s="1"/>
      <c r="N20" s="1">
        <v>3.87485087589444</v>
      </c>
      <c r="O20" s="1">
        <v>0.111732851985559</v>
      </c>
      <c r="P20" s="1"/>
      <c r="Q20" s="1">
        <f t="shared" si="2"/>
        <v>0.17444209445470554</v>
      </c>
      <c r="R20" s="1"/>
      <c r="S20" s="1"/>
      <c r="T20">
        <v>3.1015786748558298</v>
      </c>
      <c r="U20">
        <v>-5.7321122536418902E-4</v>
      </c>
      <c r="W20">
        <f t="shared" si="3"/>
        <v>-1.3266975729479332E-3</v>
      </c>
      <c r="X20" s="1"/>
      <c r="Y20" s="1"/>
      <c r="Z20" s="1">
        <v>3.3148720196353398</v>
      </c>
      <c r="AA20" s="1">
        <v>9.84469696969692E-3</v>
      </c>
      <c r="AB20" s="1"/>
      <c r="AC20" s="1">
        <f t="shared" si="4"/>
        <v>2.8723082294105966E-2</v>
      </c>
      <c r="AD20" s="1"/>
      <c r="AE20" s="1"/>
      <c r="AF20" s="1"/>
      <c r="AG20" s="1">
        <v>3.3214453340045198</v>
      </c>
      <c r="AH20" s="1">
        <v>5.2049991498759297E-4</v>
      </c>
      <c r="AI20" s="1"/>
      <c r="AJ20" s="1">
        <f t="shared" si="5"/>
        <v>6.9975962884957104E-4</v>
      </c>
      <c r="AK20" s="1"/>
      <c r="AL20" s="1"/>
      <c r="AM20" s="1">
        <v>3.3800737919258701</v>
      </c>
      <c r="AN20" s="1">
        <v>1.02779047607737E-3</v>
      </c>
      <c r="AO20" s="1"/>
      <c r="AP20" s="1">
        <f t="shared" si="6"/>
        <v>2.4763106480594483E-3</v>
      </c>
      <c r="AQ20" s="1"/>
      <c r="AR20" s="1"/>
      <c r="AS20" s="1"/>
      <c r="AT20" s="1">
        <v>3.28364152690399</v>
      </c>
      <c r="AU20" s="1">
        <v>-4.1351541228340499E-4</v>
      </c>
      <c r="AV20" s="1"/>
      <c r="AW20" s="1">
        <f t="shared" si="7"/>
        <v>-7.6214691883990445E-4</v>
      </c>
      <c r="AX20" s="1"/>
      <c r="AY20" s="1"/>
      <c r="AZ20" s="1">
        <v>3.2835833707561499</v>
      </c>
      <c r="BA20" s="1">
        <v>3.7385343846152901E-3</v>
      </c>
      <c r="BC20" s="1">
        <f t="shared" si="8"/>
        <v>1.0401093159713871E-2</v>
      </c>
      <c r="BD20" s="1"/>
      <c r="BE20" s="1"/>
      <c r="BF20">
        <v>3.1540103550029301</v>
      </c>
      <c r="BG20">
        <v>5.4883007376235098E-3</v>
      </c>
      <c r="BI20">
        <f t="shared" si="9"/>
        <v>8.8484076645933465E-3</v>
      </c>
      <c r="BJ20" s="1"/>
      <c r="BK20" s="1"/>
      <c r="BL20" s="1"/>
      <c r="BM20">
        <v>3.5284587685464399</v>
      </c>
      <c r="BN20">
        <v>2.8377517541128198E-3</v>
      </c>
      <c r="BP20">
        <f t="shared" si="10"/>
        <v>6.1601729355990429E-3</v>
      </c>
      <c r="BQ20" s="1"/>
      <c r="BR20" s="1"/>
      <c r="BS20" s="1"/>
      <c r="BT20" s="1">
        <v>3.48017856860168</v>
      </c>
      <c r="BU20" s="1">
        <v>3.6755461933389798E-3</v>
      </c>
      <c r="BV20" s="1"/>
      <c r="BW20" s="1">
        <f t="shared" si="11"/>
        <v>7.6619498931517829E-3</v>
      </c>
      <c r="BX20" s="1"/>
      <c r="BY20" s="1"/>
      <c r="CA20">
        <v>3.4567153028944699</v>
      </c>
      <c r="CB20">
        <v>2.8283203993026899E-3</v>
      </c>
      <c r="CC20">
        <f t="shared" si="12"/>
        <v>5.6114681958847083E-3</v>
      </c>
      <c r="CF20" s="1">
        <v>3.1682884279899199</v>
      </c>
      <c r="CG20">
        <v>8.1925243215563704E-4</v>
      </c>
      <c r="CI20">
        <f t="shared" si="13"/>
        <v>1.0738943007330885E-3</v>
      </c>
      <c r="CL20" s="1">
        <v>3.5418753595397798</v>
      </c>
      <c r="CM20" s="1">
        <v>3.76106635454676E-3</v>
      </c>
      <c r="CO20" s="1">
        <f t="shared" si="14"/>
        <v>7.930610268615447E-3</v>
      </c>
      <c r="CR20">
        <v>3.5821333340544799</v>
      </c>
      <c r="CS20">
        <v>3.5668736665197499E-3</v>
      </c>
      <c r="CT20">
        <f t="shared" si="15"/>
        <v>7.2801941385105418E-3</v>
      </c>
    </row>
    <row r="21" spans="1:98">
      <c r="A21" s="1"/>
      <c r="B21" s="46">
        <v>4.0086872586872504</v>
      </c>
      <c r="C21" s="46">
        <v>0.15459238711665799</v>
      </c>
      <c r="D21" s="76"/>
      <c r="E21" s="46">
        <f t="shared" si="0"/>
        <v>0.35006019576710129</v>
      </c>
      <c r="F21" s="1"/>
      <c r="G21" s="1"/>
      <c r="H21" s="1">
        <v>3.98679542767047</v>
      </c>
      <c r="I21" s="1">
        <v>0.15837423484034399</v>
      </c>
      <c r="J21" s="1"/>
      <c r="K21" s="1">
        <f t="shared" si="1"/>
        <v>0.38759855410131006</v>
      </c>
      <c r="L21" s="1"/>
      <c r="M21" s="1"/>
      <c r="N21" s="1">
        <v>3.92434229049845</v>
      </c>
      <c r="O21" s="1">
        <v>0.14985345104907499</v>
      </c>
      <c r="P21" s="1"/>
      <c r="Q21" s="1">
        <f t="shared" si="2"/>
        <v>0.23395759973660132</v>
      </c>
      <c r="R21" s="1"/>
      <c r="S21" s="1"/>
      <c r="T21">
        <v>3.1425090657327699</v>
      </c>
      <c r="U21">
        <v>-3.0162810625533598E-4</v>
      </c>
      <c r="W21">
        <f t="shared" si="3"/>
        <v>-6.9811835287696697E-4</v>
      </c>
      <c r="X21" s="1"/>
      <c r="Y21" s="1"/>
      <c r="Z21" s="1">
        <v>3.3785273492286101</v>
      </c>
      <c r="AA21" s="1">
        <v>1.7370512820512801E-2</v>
      </c>
      <c r="AB21" s="1"/>
      <c r="AC21" s="1">
        <f t="shared" si="4"/>
        <v>5.0680551241972072E-2</v>
      </c>
      <c r="AD21" s="1"/>
      <c r="AE21" s="1"/>
      <c r="AF21" s="1"/>
      <c r="AG21" s="1">
        <v>3.3722227365790198</v>
      </c>
      <c r="AH21" s="1">
        <v>1.2247022040191499E-3</v>
      </c>
      <c r="AI21" s="1"/>
      <c r="AJ21" s="1">
        <f t="shared" si="5"/>
        <v>1.6464885681222829E-3</v>
      </c>
      <c r="AK21" s="1"/>
      <c r="AL21" s="1"/>
      <c r="AM21" s="1">
        <v>3.42432029039152</v>
      </c>
      <c r="AN21" s="1">
        <v>1.3944514037723601E-3</v>
      </c>
      <c r="AO21" s="1"/>
      <c r="AP21" s="1">
        <f t="shared" si="6"/>
        <v>3.3597264615078982E-3</v>
      </c>
      <c r="AQ21" s="1"/>
      <c r="AR21" s="1"/>
      <c r="AS21" s="1"/>
      <c r="AT21" s="1">
        <v>3.31950276161936</v>
      </c>
      <c r="AU21" s="1">
        <v>-2.6426013172431401E-4</v>
      </c>
      <c r="AV21" s="1"/>
      <c r="AW21" s="1">
        <f t="shared" si="7"/>
        <v>-4.8705571590129557E-4</v>
      </c>
      <c r="AX21" s="1"/>
      <c r="AY21" s="1"/>
      <c r="AZ21" s="1">
        <v>3.3463758151882299</v>
      </c>
      <c r="BA21" s="1">
        <v>7.1361514142192998E-3</v>
      </c>
      <c r="BC21" s="1">
        <f t="shared" si="8"/>
        <v>1.9853709508881979E-2</v>
      </c>
      <c r="BD21" s="1"/>
      <c r="BE21" s="1"/>
      <c r="BF21">
        <v>3.23041884341318</v>
      </c>
      <c r="BG21">
        <v>9.71609429837594E-3</v>
      </c>
      <c r="BI21">
        <f t="shared" si="9"/>
        <v>1.566458679465297E-2</v>
      </c>
      <c r="BJ21" s="1"/>
      <c r="BK21" s="1"/>
      <c r="BL21" s="1"/>
      <c r="BM21">
        <v>3.58467267126239</v>
      </c>
      <c r="BN21">
        <v>3.8110349731879101E-3</v>
      </c>
      <c r="BP21">
        <f t="shared" si="10"/>
        <v>8.272969777722225E-3</v>
      </c>
      <c r="BQ21" s="1"/>
      <c r="BR21" s="1"/>
      <c r="BS21" s="1"/>
      <c r="BT21" s="1">
        <v>3.5357627950418702</v>
      </c>
      <c r="BU21" s="1">
        <v>6.1255871404682898E-3</v>
      </c>
      <c r="BV21" s="1"/>
      <c r="BW21" s="1">
        <f t="shared" si="11"/>
        <v>1.2769242792121382E-2</v>
      </c>
      <c r="BX21" s="1"/>
      <c r="BY21" s="1"/>
      <c r="CA21">
        <v>3.5155084649705799</v>
      </c>
      <c r="CB21">
        <v>4.6441036645025104E-3</v>
      </c>
      <c r="CC21">
        <f t="shared" si="12"/>
        <v>9.2140338902807831E-3</v>
      </c>
      <c r="CF21" s="1">
        <v>3.2187052617393501</v>
      </c>
      <c r="CG21">
        <v>1.0256171546494299E-3</v>
      </c>
      <c r="CI21">
        <f t="shared" si="13"/>
        <v>1.3444017666375029E-3</v>
      </c>
      <c r="CL21" s="1">
        <v>3.5947766059443902</v>
      </c>
      <c r="CM21" s="1">
        <v>6.6213221102961999E-3</v>
      </c>
      <c r="CO21" s="1">
        <f t="shared" si="14"/>
        <v>1.3961765140422144E-2</v>
      </c>
      <c r="CR21">
        <v>3.6462274662094498</v>
      </c>
      <c r="CS21">
        <v>7.1886223125243696E-3</v>
      </c>
      <c r="CT21">
        <f t="shared" si="15"/>
        <v>1.4672391263767298E-2</v>
      </c>
    </row>
    <row r="22" spans="1:98">
      <c r="A22" s="1"/>
      <c r="B22" s="1">
        <v>4.0515873015872996</v>
      </c>
      <c r="C22" s="1">
        <v>0.19042225304361199</v>
      </c>
      <c r="D22" s="2"/>
      <c r="E22" s="46">
        <f t="shared" si="0"/>
        <v>0.43119362099349129</v>
      </c>
      <c r="F22" s="1"/>
      <c r="G22" s="1"/>
      <c r="H22" s="1">
        <v>4.0304569297474302</v>
      </c>
      <c r="I22" s="1">
        <v>0.19474511338270101</v>
      </c>
      <c r="J22" s="1"/>
      <c r="K22" s="1">
        <f t="shared" si="1"/>
        <v>0.47661113843122543</v>
      </c>
      <c r="L22" s="1"/>
      <c r="M22" s="1"/>
      <c r="N22" s="1">
        <v>3.9647641439082499</v>
      </c>
      <c r="O22" s="1">
        <v>0.186124316402759</v>
      </c>
      <c r="P22" s="1"/>
      <c r="Q22" s="1">
        <f t="shared" si="2"/>
        <v>0.29058522185081187</v>
      </c>
      <c r="R22" s="1"/>
      <c r="S22" s="1"/>
      <c r="T22">
        <v>3.1834415709830099</v>
      </c>
      <c r="U22">
        <v>-1.7818123393315E-4</v>
      </c>
      <c r="W22">
        <f t="shared" si="3"/>
        <v>-4.1240052557202844E-4</v>
      </c>
      <c r="X22" s="1"/>
      <c r="Y22" s="1"/>
      <c r="Z22" s="1">
        <v>3.43005785413744</v>
      </c>
      <c r="AA22" s="1">
        <v>2.66634615384614E-2</v>
      </c>
      <c r="AB22" s="1"/>
      <c r="AC22" s="1">
        <f t="shared" si="4"/>
        <v>7.7793841940726971E-2</v>
      </c>
      <c r="AD22" s="1"/>
      <c r="AE22" s="1"/>
      <c r="AF22" s="1"/>
      <c r="AG22" s="1">
        <v>3.4230001391535301</v>
      </c>
      <c r="AH22" s="1">
        <v>1.9703281571114002E-3</v>
      </c>
      <c r="AI22" s="1"/>
      <c r="AJ22" s="1">
        <f t="shared" si="5"/>
        <v>2.6489074449992903E-3</v>
      </c>
      <c r="AK22" s="1"/>
      <c r="AL22" s="1"/>
      <c r="AM22" s="1">
        <v>3.4685667888571801</v>
      </c>
      <c r="AN22" s="1">
        <v>2.2499935683937202E-3</v>
      </c>
      <c r="AO22" s="1"/>
      <c r="AP22" s="1">
        <f t="shared" si="6"/>
        <v>5.421030026220265E-3</v>
      </c>
      <c r="AQ22" s="1"/>
      <c r="AR22" s="1"/>
      <c r="AS22" s="1"/>
      <c r="AT22" s="1">
        <v>3.3553653214421502</v>
      </c>
      <c r="AU22" s="1">
        <v>-3.0690449759829199E-4</v>
      </c>
      <c r="AV22" s="1"/>
      <c r="AW22" s="1">
        <f t="shared" si="7"/>
        <v>-5.6565320245509528E-4</v>
      </c>
      <c r="AX22" s="1"/>
      <c r="AY22" s="1"/>
      <c r="AZ22" s="1">
        <v>3.4091682596203099</v>
      </c>
      <c r="BA22" s="1">
        <v>1.28797421071212E-2</v>
      </c>
      <c r="BC22" s="1">
        <f t="shared" si="8"/>
        <v>3.5833132384856317E-2</v>
      </c>
      <c r="BD22" s="1"/>
      <c r="BE22" s="1"/>
      <c r="BF22">
        <v>3.30679212137054</v>
      </c>
      <c r="BG22">
        <v>1.6356904207947099E-2</v>
      </c>
      <c r="BI22">
        <f t="shared" si="9"/>
        <v>2.6371105280445863E-2</v>
      </c>
      <c r="BJ22" s="1"/>
      <c r="BK22" s="1"/>
      <c r="BL22" s="1"/>
      <c r="BM22">
        <v>3.6408865739783298</v>
      </c>
      <c r="BN22">
        <v>6.21382792027969E-3</v>
      </c>
      <c r="BP22">
        <f t="shared" si="10"/>
        <v>1.3488936981714158E-2</v>
      </c>
      <c r="BQ22" s="1"/>
      <c r="BR22" s="1"/>
      <c r="BS22" s="1"/>
      <c r="BT22" s="1">
        <v>3.5913470214820502</v>
      </c>
      <c r="BU22" s="1">
        <v>1.02949550680394E-2</v>
      </c>
      <c r="BV22" s="1"/>
      <c r="BW22" s="1">
        <f t="shared" si="11"/>
        <v>2.1460600883350722E-2</v>
      </c>
      <c r="BX22" s="1"/>
      <c r="BY22" s="1"/>
      <c r="CA22">
        <v>3.5743016270466801</v>
      </c>
      <c r="CB22">
        <v>7.9453082085795199E-3</v>
      </c>
      <c r="CC22">
        <f t="shared" si="12"/>
        <v>1.5763717692641146E-2</v>
      </c>
      <c r="CF22" s="1">
        <v>3.2691320157158099</v>
      </c>
      <c r="CG22">
        <v>2.1458827910441E-3</v>
      </c>
      <c r="CI22">
        <f t="shared" si="13"/>
        <v>2.8128708672611976E-3</v>
      </c>
      <c r="CL22" s="1">
        <v>3.6476778523489899</v>
      </c>
      <c r="CM22" s="1">
        <v>1.13269041600777E-2</v>
      </c>
      <c r="CO22" s="1">
        <f t="shared" si="14"/>
        <v>2.3883987671459311E-2</v>
      </c>
      <c r="CR22">
        <v>3.7103215983644202</v>
      </c>
      <c r="CS22">
        <v>1.32797450353501E-2</v>
      </c>
      <c r="CT22">
        <f t="shared" si="15"/>
        <v>2.7104722792607758E-2</v>
      </c>
    </row>
    <row r="23" spans="1:98">
      <c r="A23" s="1"/>
      <c r="B23" s="46">
        <v>4.09448734448734</v>
      </c>
      <c r="C23" s="46">
        <v>0.22971952535059301</v>
      </c>
      <c r="D23" s="76"/>
      <c r="E23" s="46">
        <f t="shared" si="0"/>
        <v>0.52017866801598178</v>
      </c>
      <c r="F23" s="1"/>
      <c r="G23" s="1"/>
      <c r="H23" s="1">
        <v>4.0741184318243802</v>
      </c>
      <c r="I23" s="1">
        <v>0.232218743903886</v>
      </c>
      <c r="J23" s="1"/>
      <c r="K23" s="1">
        <f t="shared" si="1"/>
        <v>0.5683225523590042</v>
      </c>
      <c r="L23" s="1"/>
      <c r="M23" s="1"/>
      <c r="N23" s="1">
        <v>4.0006562822571796</v>
      </c>
      <c r="O23" s="1">
        <v>0.22110841048003699</v>
      </c>
      <c r="P23" s="1"/>
      <c r="Q23" s="1">
        <f t="shared" si="2"/>
        <v>0.34520388176141342</v>
      </c>
      <c r="R23" s="1"/>
      <c r="S23" s="1"/>
      <c r="T23">
        <v>3.2243684379044302</v>
      </c>
      <c r="U23">
        <v>3.4029562982001901E-4</v>
      </c>
      <c r="W23">
        <f t="shared" si="3"/>
        <v>7.8761434910868506E-4</v>
      </c>
      <c r="X23" s="1"/>
      <c r="Y23" s="1"/>
      <c r="Z23" s="1">
        <v>3.4694635343618501</v>
      </c>
      <c r="AA23" s="1">
        <v>3.6467948717948603E-2</v>
      </c>
      <c r="AB23" s="1"/>
      <c r="AC23" s="1">
        <f t="shared" si="4"/>
        <v>0.10639960735684498</v>
      </c>
      <c r="AD23" s="1"/>
      <c r="AE23" s="1"/>
      <c r="AF23" s="1"/>
      <c r="AG23" s="1">
        <v>3.4737775417280399</v>
      </c>
      <c r="AH23" s="1">
        <v>3.29588540705316E-3</v>
      </c>
      <c r="AI23" s="1"/>
      <c r="AJ23" s="1">
        <f t="shared" si="5"/>
        <v>4.4309854483361669E-3</v>
      </c>
      <c r="AK23" s="1"/>
      <c r="AL23" s="1"/>
      <c r="AM23" s="1">
        <v>3.5128132873228299</v>
      </c>
      <c r="AN23" s="1">
        <v>3.5027517380179498E-3</v>
      </c>
      <c r="AO23" s="1"/>
      <c r="AP23" s="1">
        <f t="shared" si="6"/>
        <v>8.4393673888350316E-3</v>
      </c>
      <c r="AQ23" s="1"/>
      <c r="AR23" s="1"/>
      <c r="AS23" s="1"/>
      <c r="AT23" s="1">
        <v>3.3912281757332501</v>
      </c>
      <c r="AU23" s="1">
        <v>-3.92193229346471E-4</v>
      </c>
      <c r="AV23" s="1"/>
      <c r="AW23" s="1">
        <f t="shared" si="7"/>
        <v>-7.2284817556310594E-4</v>
      </c>
      <c r="AX23" s="1"/>
      <c r="AY23" s="1"/>
      <c r="AZ23" s="1">
        <v>3.4662523000131098</v>
      </c>
      <c r="BA23" s="1">
        <v>2.14411977174329E-2</v>
      </c>
      <c r="BC23" s="1">
        <f t="shared" si="8"/>
        <v>5.9652225169466451E-2</v>
      </c>
      <c r="BD23" s="1"/>
      <c r="BE23" s="1"/>
      <c r="BF23">
        <v>3.38312206338591</v>
      </c>
      <c r="BG23">
        <v>2.5967580392987299E-2</v>
      </c>
      <c r="BI23">
        <f t="shared" si="9"/>
        <v>4.1865733742525599E-2</v>
      </c>
      <c r="BJ23" s="1"/>
      <c r="BK23" s="1"/>
      <c r="BL23" s="1"/>
      <c r="BM23">
        <v>3.6971004766942701</v>
      </c>
      <c r="BN23">
        <v>9.9092626427055297E-3</v>
      </c>
      <c r="BP23">
        <f t="shared" si="10"/>
        <v>2.1510962491650843E-2</v>
      </c>
      <c r="BQ23" s="1"/>
      <c r="BR23" s="1"/>
      <c r="BS23" s="1"/>
      <c r="BT23" s="1">
        <v>3.64693124792224</v>
      </c>
      <c r="BU23" s="1">
        <v>1.67424312446957E-2</v>
      </c>
      <c r="BV23" s="1"/>
      <c r="BW23" s="1">
        <f t="shared" si="11"/>
        <v>3.4900845354323806E-2</v>
      </c>
      <c r="BX23" s="1"/>
      <c r="BY23" s="1"/>
      <c r="CA23">
        <v>3.63309478912279</v>
      </c>
      <c r="CB23">
        <v>1.37222148841181E-2</v>
      </c>
      <c r="CC23">
        <f t="shared" si="12"/>
        <v>2.7225265008274498E-2</v>
      </c>
      <c r="CF23" s="1">
        <v>3.3195600497215501</v>
      </c>
      <c r="CG23">
        <v>3.38407112600658E-3</v>
      </c>
      <c r="CI23">
        <f t="shared" si="13"/>
        <v>4.4359156626873203E-3</v>
      </c>
      <c r="CL23" s="1">
        <v>3.70057909875359</v>
      </c>
      <c r="CM23" s="1">
        <v>1.89850082803103E-2</v>
      </c>
      <c r="CO23" s="1">
        <f t="shared" si="14"/>
        <v>4.0031918457264823E-2</v>
      </c>
      <c r="CR23">
        <v>3.7744157305193902</v>
      </c>
      <c r="CS23">
        <v>2.3815741096454401E-2</v>
      </c>
      <c r="CT23">
        <f t="shared" si="15"/>
        <v>4.8609296247900044E-2</v>
      </c>
    </row>
    <row r="24" spans="1:98">
      <c r="A24" s="1"/>
      <c r="B24" s="1">
        <v>4.1373873873873803</v>
      </c>
      <c r="C24" s="1">
        <v>0.27055786715980801</v>
      </c>
      <c r="D24" s="2"/>
      <c r="E24" s="46">
        <f t="shared" si="0"/>
        <v>0.6126533247256275</v>
      </c>
      <c r="F24" s="1"/>
      <c r="G24" s="1"/>
      <c r="H24" s="1">
        <v>4.1177799339013301</v>
      </c>
      <c r="I24" s="1">
        <v>0.27116271039683898</v>
      </c>
      <c r="J24" s="1"/>
      <c r="K24" s="1">
        <f t="shared" si="1"/>
        <v>0.66363240575059423</v>
      </c>
      <c r="L24" s="1"/>
      <c r="M24" s="1"/>
      <c r="N24" s="1">
        <v>4.0365259071117601</v>
      </c>
      <c r="O24" s="1">
        <v>0.25770096865282099</v>
      </c>
      <c r="P24" s="1"/>
      <c r="Q24" s="1">
        <f t="shared" si="2"/>
        <v>0.40233374442652386</v>
      </c>
      <c r="R24" s="1"/>
      <c r="S24" s="1"/>
      <c r="T24">
        <v>3.2652935428481</v>
      </c>
      <c r="U24" s="2">
        <v>9.8221936589548697E-4</v>
      </c>
      <c r="W24">
        <f t="shared" si="3"/>
        <v>2.2733470510945984E-3</v>
      </c>
      <c r="X24" s="1"/>
      <c r="Y24" s="1"/>
      <c r="Z24" s="1">
        <v>3.50280680224403</v>
      </c>
      <c r="AA24" s="1">
        <v>4.6613461538461402E-2</v>
      </c>
      <c r="AB24" s="1"/>
      <c r="AC24" s="1">
        <f t="shared" si="4"/>
        <v>0.1360003559178713</v>
      </c>
      <c r="AD24" s="1"/>
      <c r="AE24" s="1"/>
      <c r="AF24" s="1"/>
      <c r="AG24" s="1">
        <v>3.5245549443025399</v>
      </c>
      <c r="AH24" s="1">
        <v>5.4084922741477401E-3</v>
      </c>
      <c r="AI24" s="1"/>
      <c r="AJ24" s="1">
        <f t="shared" si="5"/>
        <v>7.2711722661541805E-3</v>
      </c>
      <c r="AK24" s="1"/>
      <c r="AL24" s="1"/>
      <c r="AM24" s="1">
        <v>3.5570597857884798</v>
      </c>
      <c r="AN24" s="1">
        <v>5.5499419176477903E-3</v>
      </c>
      <c r="AO24" s="1"/>
      <c r="AP24" s="1">
        <f t="shared" si="6"/>
        <v>1.3371772347254288E-2</v>
      </c>
      <c r="AQ24" s="1"/>
      <c r="AR24" s="1"/>
      <c r="AS24" s="1"/>
      <c r="AT24" s="1">
        <v>3.4270878644899798</v>
      </c>
      <c r="AU24" s="1">
        <v>-1.9055027948633401E-5</v>
      </c>
      <c r="AV24" s="1"/>
      <c r="AW24" s="1">
        <f t="shared" si="7"/>
        <v>-3.5120168216380728E-5</v>
      </c>
      <c r="AX24" s="1"/>
      <c r="AY24" s="1"/>
      <c r="AZ24" s="1">
        <v>3.51191953232735</v>
      </c>
      <c r="BA24" s="1">
        <v>3.1208383634168599E-2</v>
      </c>
      <c r="BC24" s="1">
        <f t="shared" si="8"/>
        <v>8.6825817860300372E-2</v>
      </c>
      <c r="BD24" s="1"/>
      <c r="BE24" s="1"/>
      <c r="BF24">
        <v>3.4594041552986399</v>
      </c>
      <c r="BG24">
        <v>3.8857483923857898E-2</v>
      </c>
      <c r="BI24">
        <f t="shared" si="9"/>
        <v>6.2647233636755395E-2</v>
      </c>
      <c r="BJ24" s="1"/>
      <c r="BK24" s="1"/>
      <c r="BL24" s="1"/>
      <c r="BM24">
        <v>3.7533143794102202</v>
      </c>
      <c r="BN24">
        <v>1.57945846080506E-2</v>
      </c>
      <c r="BP24">
        <f t="shared" si="10"/>
        <v>3.428678089636529E-2</v>
      </c>
      <c r="BQ24" s="1"/>
      <c r="BR24" s="1"/>
      <c r="BS24" s="1"/>
      <c r="BT24" s="1">
        <v>3.69746236286786</v>
      </c>
      <c r="BU24" s="1">
        <v>2.5835760607920699E-2</v>
      </c>
      <c r="BV24" s="1"/>
      <c r="BW24" s="1">
        <f t="shared" si="11"/>
        <v>5.3856567926718682E-2</v>
      </c>
      <c r="BX24" s="1"/>
      <c r="BY24" s="1"/>
      <c r="CA24">
        <v>3.6918879511989</v>
      </c>
      <c r="CB24">
        <v>2.29155905010738E-2</v>
      </c>
      <c r="CC24">
        <f t="shared" si="12"/>
        <v>4.5465183972224883E-2</v>
      </c>
      <c r="CF24" s="1">
        <v>3.3699981639579799</v>
      </c>
      <c r="CG24">
        <v>5.5509007121909903E-3</v>
      </c>
      <c r="CI24">
        <f t="shared" si="13"/>
        <v>7.2762440546831281E-3</v>
      </c>
      <c r="CL24" s="1">
        <v>3.7486711409395901</v>
      </c>
      <c r="CM24" s="1">
        <v>2.9329087339633901E-2</v>
      </c>
      <c r="CO24" s="1">
        <f t="shared" si="14"/>
        <v>6.1843514391505559E-2</v>
      </c>
      <c r="CR24">
        <v>3.8268563841007301</v>
      </c>
      <c r="CS24">
        <v>3.6476182791903303E-2</v>
      </c>
      <c r="CT24">
        <f t="shared" si="15"/>
        <v>7.4449985332942295E-2</v>
      </c>
    </row>
    <row r="25" spans="1:98">
      <c r="A25" s="1"/>
      <c r="B25" s="46">
        <v>4.1802874302874304</v>
      </c>
      <c r="C25" s="46">
        <v>0.31101094159346498</v>
      </c>
      <c r="D25" s="76"/>
      <c r="E25" s="46">
        <f t="shared" si="0"/>
        <v>0.70425557901348546</v>
      </c>
      <c r="F25" s="1"/>
      <c r="G25" s="1"/>
      <c r="H25" s="1">
        <v>4.1614414359782899</v>
      </c>
      <c r="I25" s="1">
        <v>0.30937150890390802</v>
      </c>
      <c r="J25" s="1"/>
      <c r="K25" s="1">
        <f t="shared" si="1"/>
        <v>0.75714303941027872</v>
      </c>
      <c r="L25" s="1"/>
      <c r="M25" s="1"/>
      <c r="N25" s="1">
        <v>4.0723955319663503</v>
      </c>
      <c r="O25" s="1">
        <v>0.294293526825606</v>
      </c>
      <c r="P25" s="1"/>
      <c r="Q25" s="1">
        <f t="shared" si="2"/>
        <v>0.45946360709163586</v>
      </c>
      <c r="R25" s="1"/>
      <c r="S25" s="1"/>
      <c r="T25">
        <v>3.3062133618584899</v>
      </c>
      <c r="U25" s="2">
        <v>1.99448371893745E-3</v>
      </c>
      <c r="W25">
        <f t="shared" si="3"/>
        <v>4.6162332349951813E-3</v>
      </c>
      <c r="X25" s="1"/>
      <c r="Y25" s="1"/>
      <c r="Z25" s="1">
        <v>3.5300876577840099</v>
      </c>
      <c r="AA25" s="1">
        <v>5.6609775641025498E-2</v>
      </c>
      <c r="AB25" s="1"/>
      <c r="AC25" s="1">
        <f t="shared" si="4"/>
        <v>0.16516579935300021</v>
      </c>
      <c r="AD25" s="1"/>
      <c r="AE25" s="1"/>
      <c r="AF25" s="1"/>
      <c r="AG25" s="1">
        <v>3.5753323468770501</v>
      </c>
      <c r="AH25" s="1">
        <v>8.6395380708809092E-3</v>
      </c>
      <c r="AI25" s="1"/>
      <c r="AJ25" s="1">
        <f t="shared" si="5"/>
        <v>1.1614987399287992E-2</v>
      </c>
      <c r="AK25" s="1"/>
      <c r="AL25" s="1"/>
      <c r="AM25" s="1">
        <v>3.6013062842541399</v>
      </c>
      <c r="AN25" s="1">
        <v>8.6665598030542992E-3</v>
      </c>
      <c r="AO25" s="1"/>
      <c r="AP25" s="1">
        <f t="shared" si="6"/>
        <v>2.0880806761563928E-2</v>
      </c>
      <c r="AQ25" s="1"/>
      <c r="AR25" s="1"/>
      <c r="AS25" s="1"/>
      <c r="AT25" s="1">
        <v>3.4629454919685001</v>
      </c>
      <c r="AU25" s="1">
        <v>6.5259373456716396E-4</v>
      </c>
      <c r="AV25" s="1"/>
      <c r="AW25" s="1">
        <f t="shared" si="7"/>
        <v>1.2027902450071528E-3</v>
      </c>
      <c r="AX25" s="1"/>
      <c r="AY25" s="1"/>
      <c r="AZ25" s="1">
        <v>3.5490241585826698</v>
      </c>
      <c r="BA25" s="1">
        <v>4.1759486858755197E-2</v>
      </c>
      <c r="BC25" s="1">
        <f t="shared" si="8"/>
        <v>0.11618037135278499</v>
      </c>
      <c r="BD25" s="1"/>
      <c r="BE25" s="1"/>
      <c r="BF25">
        <v>3.5287114677863598</v>
      </c>
      <c r="BG25">
        <v>5.3319829477087299E-2</v>
      </c>
      <c r="BI25">
        <f t="shared" si="9"/>
        <v>8.5963873040995523E-2</v>
      </c>
      <c r="BJ25" s="1"/>
      <c r="BK25" s="1"/>
      <c r="BL25" s="1"/>
      <c r="BM25">
        <v>3.80952828212616</v>
      </c>
      <c r="BN25">
        <v>2.51016053904565E-2</v>
      </c>
      <c r="BP25">
        <f t="shared" si="10"/>
        <v>5.4490400699168974E-2</v>
      </c>
      <c r="BQ25" s="1"/>
      <c r="BR25" s="1"/>
      <c r="BS25" s="1"/>
      <c r="BT25" s="1">
        <v>3.73788725482436</v>
      </c>
      <c r="BU25" s="1">
        <v>3.5667308936557403E-2</v>
      </c>
      <c r="BV25" s="1"/>
      <c r="BW25" s="1">
        <f t="shared" si="11"/>
        <v>7.4351162934837345E-2</v>
      </c>
      <c r="BX25" s="1"/>
      <c r="BY25" s="1"/>
      <c r="CA25">
        <v>3.7426638639009902</v>
      </c>
      <c r="CB25">
        <v>3.4692099632634699E-2</v>
      </c>
      <c r="CC25">
        <f t="shared" si="12"/>
        <v>6.8830113372229357E-2</v>
      </c>
      <c r="CF25" s="1">
        <v>3.4204458784141001</v>
      </c>
      <c r="CG25">
        <v>8.6021505376343496E-3</v>
      </c>
      <c r="CI25">
        <f t="shared" si="13"/>
        <v>1.127589015769764E-2</v>
      </c>
      <c r="CL25" s="1">
        <v>3.7871447746883899</v>
      </c>
      <c r="CM25" s="1">
        <v>4.04369264484317E-2</v>
      </c>
      <c r="CO25" s="1">
        <f t="shared" si="14"/>
        <v>8.5265579995816312E-2</v>
      </c>
      <c r="CR25">
        <v>3.8647301894650301</v>
      </c>
      <c r="CS25">
        <v>4.8994210850117403E-2</v>
      </c>
      <c r="CT25">
        <f t="shared" si="15"/>
        <v>9.9999999999999811E-2</v>
      </c>
    </row>
    <row r="26" spans="1:98">
      <c r="A26" s="1"/>
      <c r="B26" s="1">
        <v>4.2231874731874699</v>
      </c>
      <c r="C26" s="1">
        <v>0.35069348127600503</v>
      </c>
      <c r="E26" s="46">
        <f t="shared" si="0"/>
        <v>0.79411302845776599</v>
      </c>
      <c r="F26" s="1"/>
      <c r="G26" s="1"/>
      <c r="H26" s="1">
        <v>4.2051029380552398</v>
      </c>
      <c r="I26" s="1">
        <v>0.343536883488611</v>
      </c>
      <c r="J26" s="1"/>
      <c r="K26" s="1">
        <f t="shared" si="1"/>
        <v>0.84075796454447216</v>
      </c>
      <c r="L26" s="1"/>
      <c r="M26" s="1"/>
      <c r="N26" s="1">
        <v>4.1082764135681096</v>
      </c>
      <c r="O26" s="1">
        <v>0.33008185295063702</v>
      </c>
      <c r="P26" s="1"/>
      <c r="Q26" s="1">
        <f t="shared" si="2"/>
        <v>0.51533786837949191</v>
      </c>
      <c r="R26" s="1"/>
      <c r="S26" s="1"/>
      <c r="T26">
        <v>3.3471250757712099</v>
      </c>
      <c r="U26">
        <v>3.5746036846615501E-3</v>
      </c>
      <c r="W26">
        <f t="shared" si="3"/>
        <v>8.2734214244986701E-3</v>
      </c>
      <c r="X26" s="1"/>
      <c r="Y26" s="1"/>
      <c r="Z26" s="1">
        <v>3.5543373071528701</v>
      </c>
      <c r="AA26" s="1">
        <v>6.6947115384615299E-2</v>
      </c>
      <c r="AB26" s="1"/>
      <c r="AC26" s="1">
        <f t="shared" si="4"/>
        <v>0.19532622593303775</v>
      </c>
      <c r="AD26" s="1"/>
      <c r="AE26" s="1"/>
      <c r="AF26" s="1"/>
      <c r="AG26" s="1">
        <v>3.6261097494515599</v>
      </c>
      <c r="AH26" s="1">
        <v>1.3527530430041E-2</v>
      </c>
      <c r="AI26" s="1"/>
      <c r="AJ26" s="1">
        <f t="shared" si="5"/>
        <v>1.8186400036592526E-2</v>
      </c>
      <c r="AK26" s="1"/>
      <c r="AL26" s="1"/>
      <c r="AM26" s="1">
        <v>3.6455527827197902</v>
      </c>
      <c r="AN26" s="1">
        <v>1.32498213992404E-2</v>
      </c>
      <c r="AO26" s="1"/>
      <c r="AP26" s="1">
        <f t="shared" si="6"/>
        <v>3.1923504429666481E-2</v>
      </c>
      <c r="AQ26" s="1"/>
      <c r="AR26" s="1"/>
      <c r="AS26" s="1"/>
      <c r="AT26" s="1">
        <v>3.4987934019926601</v>
      </c>
      <c r="AU26" s="1">
        <v>2.73150657092546E-3</v>
      </c>
      <c r="AV26" s="1"/>
      <c r="AW26" s="1">
        <f t="shared" si="7"/>
        <v>5.0344177145083364E-3</v>
      </c>
      <c r="AX26" s="1"/>
      <c r="AY26" s="1"/>
      <c r="AZ26" s="1">
        <v>3.5804203807987101</v>
      </c>
      <c r="BA26" s="1">
        <v>5.2793652640611997E-2</v>
      </c>
      <c r="BC26" s="1">
        <f t="shared" si="8"/>
        <v>0.14687886825817847</v>
      </c>
      <c r="BD26" s="1"/>
      <c r="BE26" s="1"/>
      <c r="BF26">
        <v>3.5910625590649898</v>
      </c>
      <c r="BG26">
        <v>6.8082799318967699E-2</v>
      </c>
      <c r="BI26">
        <f t="shared" si="9"/>
        <v>0.10976518819225281</v>
      </c>
      <c r="BJ26" s="1"/>
      <c r="BK26" s="1"/>
      <c r="BL26" s="1"/>
      <c r="BM26">
        <v>3.8580766526535699</v>
      </c>
      <c r="BN26">
        <v>3.6410319980843299E-2</v>
      </c>
      <c r="BP26">
        <f t="shared" si="10"/>
        <v>7.9039284319855546E-2</v>
      </c>
      <c r="BQ26" s="1"/>
      <c r="BR26" s="1"/>
      <c r="BS26" s="1"/>
      <c r="BT26" s="1">
        <v>3.77073247953901</v>
      </c>
      <c r="BU26" s="1">
        <v>4.5799057214160201E-2</v>
      </c>
      <c r="BV26" s="1"/>
      <c r="BW26" s="1">
        <f t="shared" si="11"/>
        <v>9.5471547103509427E-2</v>
      </c>
      <c r="BX26" s="1"/>
      <c r="BY26" s="1"/>
      <c r="CA26">
        <v>3.7800776943130598</v>
      </c>
      <c r="CB26">
        <v>4.6096817345185101E-2</v>
      </c>
      <c r="CC26">
        <f t="shared" si="12"/>
        <v>9.1457398011833071E-2</v>
      </c>
      <c r="CF26" s="1">
        <v>3.47090943323271</v>
      </c>
      <c r="CG26">
        <v>1.3112693757854999E-2</v>
      </c>
      <c r="CI26">
        <f t="shared" si="13"/>
        <v>1.7188410483893048E-2</v>
      </c>
      <c r="CL26" s="1">
        <v>3.8184046021092999</v>
      </c>
      <c r="CM26" s="1">
        <v>5.2024037803040699E-2</v>
      </c>
      <c r="CO26" s="1">
        <f t="shared" si="14"/>
        <v>0.10969824233939962</v>
      </c>
      <c r="CR26">
        <v>3.89677725554251</v>
      </c>
      <c r="CS26">
        <v>6.2173351756411997E-2</v>
      </c>
      <c r="CT26">
        <f t="shared" si="15"/>
        <v>0.12689938398357301</v>
      </c>
    </row>
    <row r="27" spans="1:98">
      <c r="A27" s="1"/>
      <c r="B27" s="46">
        <v>4.2714500214500202</v>
      </c>
      <c r="C27" s="46">
        <v>0.38737093542918699</v>
      </c>
      <c r="D27" s="76"/>
      <c r="E27" s="46">
        <f t="shared" si="0"/>
        <v>0.87716573901208972</v>
      </c>
      <c r="F27" s="1"/>
      <c r="G27" s="1"/>
      <c r="H27" s="1">
        <v>4.2542221278918104</v>
      </c>
      <c r="I27" s="1">
        <v>0.37578832921514599</v>
      </c>
      <c r="J27" s="1"/>
      <c r="K27" s="1">
        <f t="shared" si="1"/>
        <v>0.91968881932576674</v>
      </c>
      <c r="L27" s="1"/>
      <c r="M27" s="1"/>
      <c r="N27" s="1">
        <v>4.14868926158017</v>
      </c>
      <c r="O27" s="1">
        <v>0.36699610394252402</v>
      </c>
      <c r="P27" s="1"/>
      <c r="Q27" s="1">
        <f t="shared" si="2"/>
        <v>0.57296997159550689</v>
      </c>
      <c r="R27" s="1"/>
      <c r="S27" s="1"/>
      <c r="T27">
        <v>3.3880283321907001</v>
      </c>
      <c r="U27">
        <v>5.7472686375321597E-3</v>
      </c>
      <c r="W27">
        <f t="shared" si="3"/>
        <v>1.3302055185065904E-2</v>
      </c>
      <c r="X27" s="1"/>
      <c r="Y27" s="1"/>
      <c r="Z27" s="1">
        <v>3.5755557503506301</v>
      </c>
      <c r="AA27" s="1">
        <v>7.65384615384615E-2</v>
      </c>
      <c r="AB27" s="1"/>
      <c r="AC27" s="1">
        <f t="shared" si="4"/>
        <v>0.22331012688358803</v>
      </c>
      <c r="AD27" s="1"/>
      <c r="AE27" s="1"/>
      <c r="AF27" s="1"/>
      <c r="AG27" s="1">
        <v>3.67688715202606</v>
      </c>
      <c r="AH27" s="1">
        <v>2.0693824312538599E-2</v>
      </c>
      <c r="AI27" s="1"/>
      <c r="AJ27" s="1">
        <f t="shared" si="5"/>
        <v>2.7820759242132464E-2</v>
      </c>
      <c r="AK27" s="1"/>
      <c r="AL27" s="1"/>
      <c r="AM27" s="1">
        <v>3.6897992811854401</v>
      </c>
      <c r="AN27" s="1">
        <v>1.99413833296723E-2</v>
      </c>
      <c r="AO27" s="1"/>
      <c r="AP27" s="1">
        <f t="shared" si="6"/>
        <v>4.8045843025096673E-2</v>
      </c>
      <c r="AQ27" s="1"/>
      <c r="AR27" s="1"/>
      <c r="AS27" s="1"/>
      <c r="AT27" s="1">
        <v>3.53463498094805</v>
      </c>
      <c r="AU27" s="1">
        <v>5.7272732735751397E-3</v>
      </c>
      <c r="AV27" s="1"/>
      <c r="AW27" s="1">
        <f t="shared" si="7"/>
        <v>1.0555891144917794E-2</v>
      </c>
      <c r="AX27" s="1"/>
      <c r="AY27" s="1"/>
      <c r="AZ27" s="1">
        <v>3.6061081989754702</v>
      </c>
      <c r="BA27" s="1">
        <v>6.3004705249225496E-2</v>
      </c>
      <c r="BC27" s="1">
        <f t="shared" si="8"/>
        <v>0.17528735632183912</v>
      </c>
      <c r="BD27" s="1"/>
      <c r="BE27" s="1"/>
      <c r="BF27">
        <v>3.6499333328160799</v>
      </c>
      <c r="BG27">
        <v>8.3147324495127906E-2</v>
      </c>
      <c r="BI27">
        <f t="shared" si="9"/>
        <v>0.134052680150996</v>
      </c>
      <c r="BJ27" s="1"/>
      <c r="BK27" s="1"/>
      <c r="BL27" s="1"/>
      <c r="BM27">
        <v>3.89384913620008</v>
      </c>
      <c r="BN27">
        <v>4.7388270352247498E-2</v>
      </c>
      <c r="BP27">
        <f t="shared" si="10"/>
        <v>0.10287014713872671</v>
      </c>
      <c r="BQ27" s="1"/>
      <c r="BR27" s="1"/>
      <c r="BS27" s="1"/>
      <c r="BT27" s="1">
        <v>3.7985245927591</v>
      </c>
      <c r="BU27" s="1">
        <v>5.59172964940595E-2</v>
      </c>
      <c r="BV27" s="1"/>
      <c r="BW27" s="1">
        <f t="shared" si="11"/>
        <v>0.11656377075995655</v>
      </c>
      <c r="BX27" s="1"/>
      <c r="BY27" s="1"/>
      <c r="CA27">
        <v>3.81214669180912</v>
      </c>
      <c r="CB27">
        <v>5.8161135236053201E-2</v>
      </c>
      <c r="CC27">
        <f t="shared" si="12"/>
        <v>0.11539334818435949</v>
      </c>
      <c r="CF27" s="1">
        <v>3.52139362852366</v>
      </c>
      <c r="CG27">
        <v>1.9524740492482401E-2</v>
      </c>
      <c r="CI27">
        <f t="shared" si="13"/>
        <v>2.5593463888778686E-2</v>
      </c>
      <c r="CL27" s="1">
        <v>3.8448552253116</v>
      </c>
      <c r="CM27" s="1">
        <v>6.3678811121764101E-2</v>
      </c>
      <c r="CO27" s="1">
        <f t="shared" si="14"/>
        <v>0.13427357716382116</v>
      </c>
      <c r="CR27">
        <v>3.92591095197659</v>
      </c>
      <c r="CS27">
        <v>7.5815271656362496E-2</v>
      </c>
      <c r="CT27">
        <f t="shared" si="15"/>
        <v>0.15474332648870631</v>
      </c>
    </row>
    <row r="28" spans="1:98">
      <c r="A28" s="1"/>
      <c r="B28" s="1">
        <v>4.3358000858000798</v>
      </c>
      <c r="C28" s="1">
        <v>0.42510512295533098</v>
      </c>
      <c r="D28" s="2"/>
      <c r="E28" s="46">
        <f t="shared" si="0"/>
        <v>0.96261132478046629</v>
      </c>
      <c r="F28" s="1"/>
      <c r="G28" s="1"/>
      <c r="H28" s="1">
        <v>4.3415451320457201</v>
      </c>
      <c r="I28" s="1">
        <v>0.40860378132099101</v>
      </c>
      <c r="J28" s="1"/>
      <c r="K28" s="1">
        <f t="shared" si="1"/>
        <v>1</v>
      </c>
      <c r="L28" s="1"/>
      <c r="M28" s="1"/>
      <c r="N28" s="1">
        <v>4.19818968158192</v>
      </c>
      <c r="O28" s="1">
        <v>0.40447331736783698</v>
      </c>
      <c r="P28" s="1"/>
      <c r="Q28" s="1">
        <f t="shared" si="2"/>
        <v>0.63148099577559813</v>
      </c>
      <c r="R28" s="1"/>
      <c r="S28" s="1"/>
      <c r="T28">
        <v>3.4289174927881501</v>
      </c>
      <c r="U28">
        <v>8.9075085689803105E-3</v>
      </c>
      <c r="W28">
        <f t="shared" si="3"/>
        <v>2.0616431564072769E-2</v>
      </c>
      <c r="X28" s="1"/>
      <c r="Y28" s="1"/>
      <c r="Z28" s="1">
        <v>3.5937429873772699</v>
      </c>
      <c r="AA28" s="1">
        <v>8.5774572649572597E-2</v>
      </c>
      <c r="AB28" s="1"/>
      <c r="AC28" s="1">
        <f t="shared" si="4"/>
        <v>0.25025758705819184</v>
      </c>
      <c r="AD28" s="1"/>
      <c r="AE28" s="1"/>
      <c r="AF28" s="1"/>
      <c r="AG28" s="1">
        <v>3.7230484270937998</v>
      </c>
      <c r="AH28" s="1">
        <v>2.9489448981423E-2</v>
      </c>
      <c r="AI28" s="1"/>
      <c r="AJ28" s="1">
        <f t="shared" si="5"/>
        <v>3.9645589326774054E-2</v>
      </c>
      <c r="AK28" s="1"/>
      <c r="AL28" s="1"/>
      <c r="AM28" s="1">
        <v>3.73035857144562</v>
      </c>
      <c r="AN28" s="1">
        <v>2.8307363496577399E-2</v>
      </c>
      <c r="AO28" s="1"/>
      <c r="AP28" s="1">
        <f t="shared" si="6"/>
        <v>6.8202447168606697E-2</v>
      </c>
      <c r="AQ28" s="1"/>
      <c r="AR28" s="1"/>
      <c r="AS28" s="1"/>
      <c r="AT28" s="1">
        <v>3.57047979905491</v>
      </c>
      <c r="AU28" s="1">
        <v>8.2539519516108203E-3</v>
      </c>
      <c r="AV28" s="1"/>
      <c r="AW28" s="1">
        <f t="shared" si="7"/>
        <v>1.5212792223235011E-2</v>
      </c>
      <c r="AX28" s="1"/>
      <c r="AY28" s="1"/>
      <c r="AZ28" s="1">
        <v>3.6289418151325901</v>
      </c>
      <c r="BA28" s="1">
        <v>7.3794161709307193E-2</v>
      </c>
      <c r="BC28" s="1">
        <f t="shared" si="8"/>
        <v>0.20530503978779832</v>
      </c>
      <c r="BD28" s="1"/>
      <c r="BE28" s="1"/>
      <c r="BF28">
        <v>3.70533799610629</v>
      </c>
      <c r="BG28">
        <v>9.75397769702364E-2</v>
      </c>
      <c r="BI28">
        <f t="shared" si="9"/>
        <v>0.15725663577974486</v>
      </c>
      <c r="BJ28" s="1"/>
      <c r="BK28" s="1"/>
      <c r="BL28" s="1"/>
      <c r="BM28">
        <v>3.92451126495423</v>
      </c>
      <c r="BN28">
        <v>5.8930801028466699E-2</v>
      </c>
      <c r="BP28">
        <f t="shared" si="10"/>
        <v>0.1279265971882825</v>
      </c>
      <c r="BQ28" s="1"/>
      <c r="BR28" s="1"/>
      <c r="BS28" s="1"/>
      <c r="BT28" s="1">
        <v>3.8237901502319098</v>
      </c>
      <c r="BU28" s="1">
        <v>6.6792039645353199E-2</v>
      </c>
      <c r="BV28" s="1"/>
      <c r="BW28" s="1">
        <f t="shared" si="11"/>
        <v>0.13923298310099796</v>
      </c>
      <c r="BX28" s="1"/>
      <c r="BY28" s="1"/>
      <c r="CA28">
        <v>3.8415432728471699</v>
      </c>
      <c r="CB28">
        <v>7.1388120674806405E-2</v>
      </c>
      <c r="CC28">
        <f t="shared" si="12"/>
        <v>0.14163606387360497</v>
      </c>
      <c r="CF28" s="1">
        <v>3.5719047044297598</v>
      </c>
      <c r="CG28">
        <v>2.8413163897034799E-2</v>
      </c>
      <c r="CI28">
        <f t="shared" si="13"/>
        <v>3.7244606884516619E-2</v>
      </c>
      <c r="CL28" s="1">
        <v>3.8689012464046</v>
      </c>
      <c r="CM28" s="1">
        <v>7.5857964662375002E-2</v>
      </c>
      <c r="CO28" s="1">
        <f t="shared" si="14"/>
        <v>0.15995462371474078</v>
      </c>
      <c r="CR28">
        <v>3.95213127876726</v>
      </c>
      <c r="CS28">
        <v>8.9789185182196904E-2</v>
      </c>
      <c r="CT28">
        <f t="shared" si="15"/>
        <v>0.18326488706365512</v>
      </c>
    </row>
    <row r="29" spans="1:98">
      <c r="A29" s="1"/>
      <c r="B29" s="46">
        <v>4.4323251823251804</v>
      </c>
      <c r="C29" s="46">
        <v>0.44161658190784397</v>
      </c>
      <c r="D29" s="76"/>
      <c r="E29" s="46">
        <f t="shared" si="0"/>
        <v>1</v>
      </c>
      <c r="F29" s="1"/>
      <c r="G29" s="1"/>
      <c r="H29" s="1">
        <v>4.4506988872380999</v>
      </c>
      <c r="I29" s="1">
        <v>0.40154385277035798</v>
      </c>
      <c r="J29" s="1"/>
      <c r="K29" s="1">
        <f t="shared" si="1"/>
        <v>0.98272182276970443</v>
      </c>
      <c r="L29" s="1"/>
      <c r="M29" s="1"/>
      <c r="N29" s="1">
        <v>4.2750476812311096</v>
      </c>
      <c r="O29" s="1">
        <v>0.43686193529100098</v>
      </c>
      <c r="P29" s="1"/>
      <c r="Q29" s="1">
        <f t="shared" si="2"/>
        <v>0.68204748760505729</v>
      </c>
      <c r="R29" s="1"/>
      <c r="S29" s="1"/>
      <c r="T29">
        <v>3.4697893860035798</v>
      </c>
      <c r="U29">
        <v>1.3277527849185899E-2</v>
      </c>
      <c r="W29">
        <f t="shared" si="3"/>
        <v>3.0730842650668062E-2</v>
      </c>
      <c r="X29" s="1"/>
      <c r="Y29" s="1"/>
      <c r="Z29" s="1">
        <v>3.61193022440392</v>
      </c>
      <c r="AA29" s="1">
        <v>9.5863247863247805E-2</v>
      </c>
      <c r="AB29" s="1"/>
      <c r="AC29" s="1">
        <f t="shared" si="4"/>
        <v>0.27969250509506682</v>
      </c>
      <c r="AD29" s="1"/>
      <c r="AE29" s="1"/>
      <c r="AF29" s="1"/>
      <c r="AG29" s="1">
        <v>3.76228551090137</v>
      </c>
      <c r="AH29" s="1">
        <v>3.9608904914246602E-2</v>
      </c>
      <c r="AI29" s="1"/>
      <c r="AJ29" s="1">
        <f t="shared" si="5"/>
        <v>5.3250177000685635E-2</v>
      </c>
      <c r="AK29" s="1"/>
      <c r="AL29" s="1"/>
      <c r="AM29" s="1">
        <v>3.76354344529486</v>
      </c>
      <c r="AN29" s="1">
        <v>3.7098059238062503E-2</v>
      </c>
      <c r="AO29" s="1"/>
      <c r="AP29" s="1">
        <f t="shared" si="6"/>
        <v>8.9382341296027776E-2</v>
      </c>
      <c r="AQ29" s="1"/>
      <c r="AR29" s="1"/>
      <c r="AS29" s="1"/>
      <c r="AT29" s="1">
        <v>3.60631754992222</v>
      </c>
      <c r="AU29" s="1">
        <v>1.18040954106228E-2</v>
      </c>
      <c r="AV29" s="1"/>
      <c r="AW29" s="1">
        <f t="shared" si="7"/>
        <v>2.1756032978844948E-2</v>
      </c>
      <c r="AX29" s="1"/>
      <c r="AY29" s="1"/>
      <c r="AZ29" s="1">
        <v>3.6517754312897099</v>
      </c>
      <c r="BA29" s="1">
        <v>8.5251007228775405E-2</v>
      </c>
      <c r="BC29" s="1">
        <f t="shared" si="8"/>
        <v>0.237179487179487</v>
      </c>
      <c r="BD29" s="1"/>
      <c r="BE29" s="1"/>
      <c r="BF29">
        <v>3.7607451421848399</v>
      </c>
      <c r="BG29">
        <v>0.111762080856645</v>
      </c>
      <c r="BI29">
        <f t="shared" si="9"/>
        <v>0.1801862726077671</v>
      </c>
      <c r="BJ29" s="1"/>
      <c r="BK29" s="1"/>
      <c r="BL29" s="1"/>
      <c r="BM29">
        <v>3.9526182163121999</v>
      </c>
      <c r="BN29">
        <v>7.12261054444394E-2</v>
      </c>
      <c r="BP29">
        <f t="shared" si="10"/>
        <v>0.15461716354541821</v>
      </c>
      <c r="BQ29" s="1"/>
      <c r="BR29" s="1"/>
      <c r="BS29" s="1"/>
      <c r="BT29" s="1">
        <v>3.8465291519574398</v>
      </c>
      <c r="BU29" s="1">
        <v>7.7359453098892902E-2</v>
      </c>
      <c r="BV29" s="1"/>
      <c r="BW29" s="1">
        <f t="shared" si="11"/>
        <v>0.16126154378892293</v>
      </c>
      <c r="BX29" s="1"/>
      <c r="BY29" s="1"/>
      <c r="CA29">
        <v>3.86559502096922</v>
      </c>
      <c r="CB29">
        <v>8.3472807757195205E-2</v>
      </c>
      <c r="CC29">
        <f t="shared" si="12"/>
        <v>0.16561242710202934</v>
      </c>
      <c r="CF29" s="1">
        <v>3.6178537559375301</v>
      </c>
      <c r="CG29">
        <v>3.9247311827957002E-2</v>
      </c>
      <c r="CI29">
        <f t="shared" si="13"/>
        <v>5.1446248844495855E-2</v>
      </c>
      <c r="CL29" s="1">
        <v>3.8905426653883</v>
      </c>
      <c r="CM29" s="1">
        <v>8.8138611149157706E-2</v>
      </c>
      <c r="CO29" s="1">
        <f t="shared" si="14"/>
        <v>0.1858496789869182</v>
      </c>
      <c r="CR29">
        <v>3.9754382359145199</v>
      </c>
      <c r="CS29">
        <v>0.104276179766215</v>
      </c>
      <c r="CT29">
        <f t="shared" si="15"/>
        <v>0.21283367556468138</v>
      </c>
    </row>
    <row r="30" spans="1:98">
      <c r="A30" s="1"/>
      <c r="B30" s="1">
        <v>4.5234877734877701</v>
      </c>
      <c r="C30" s="1">
        <v>0.41490471053577799</v>
      </c>
      <c r="D30" s="2"/>
      <c r="E30" s="46">
        <f t="shared" si="0"/>
        <v>0.9395134320892865</v>
      </c>
      <c r="F30" s="1"/>
      <c r="G30" s="1"/>
      <c r="H30" s="1">
        <v>4.5271065158727701</v>
      </c>
      <c r="I30" s="1">
        <v>0.36478323828068099</v>
      </c>
      <c r="J30" s="1"/>
      <c r="K30" s="1">
        <f t="shared" si="1"/>
        <v>0.89275541479660103</v>
      </c>
      <c r="L30" s="1"/>
      <c r="M30" s="1"/>
      <c r="N30" s="1">
        <v>4.3706678130574996</v>
      </c>
      <c r="O30" s="1">
        <v>0.42843943239089199</v>
      </c>
      <c r="P30" s="1"/>
      <c r="Q30" s="1">
        <f t="shared" si="2"/>
        <v>0.66889791681780364</v>
      </c>
      <c r="R30" s="1"/>
      <c r="S30" s="1"/>
      <c r="T30">
        <v>3.5087847024297401</v>
      </c>
      <c r="U30">
        <v>1.87635068551842E-2</v>
      </c>
      <c r="W30">
        <f t="shared" si="3"/>
        <v>4.342814289610035E-2</v>
      </c>
      <c r="X30" s="1"/>
      <c r="Y30" s="1"/>
      <c r="Z30" s="1">
        <v>3.63011746143057</v>
      </c>
      <c r="AA30" s="1">
        <v>0.10637820512820501</v>
      </c>
      <c r="AB30" s="1"/>
      <c r="AC30" s="1">
        <f t="shared" si="4"/>
        <v>0.31037115206307714</v>
      </c>
      <c r="AD30" s="1"/>
      <c r="AE30" s="1"/>
      <c r="AF30" s="1"/>
      <c r="AG30" s="1">
        <v>3.7945984034487799</v>
      </c>
      <c r="AH30" s="1">
        <v>4.9690389155014503E-2</v>
      </c>
      <c r="AI30" s="1"/>
      <c r="AJ30" s="1">
        <f t="shared" si="5"/>
        <v>6.6803715565126529E-2</v>
      </c>
      <c r="AK30" s="1"/>
      <c r="AL30" s="1"/>
      <c r="AM30" s="1">
        <v>3.7911975068358998</v>
      </c>
      <c r="AN30" s="1">
        <v>4.6153274648813102E-2</v>
      </c>
      <c r="AO30" s="1"/>
      <c r="AP30" s="1">
        <f t="shared" si="6"/>
        <v>0.11119955683172196</v>
      </c>
      <c r="AQ30" s="1"/>
      <c r="AR30" s="1"/>
      <c r="AS30" s="1"/>
      <c r="AT30" s="1">
        <v>3.6421455833351599</v>
      </c>
      <c r="AU30" s="1">
        <v>1.6761502943477401E-2</v>
      </c>
      <c r="AV30" s="1"/>
      <c r="AW30" s="1">
        <f t="shared" si="7"/>
        <v>3.0892990790732759E-2</v>
      </c>
      <c r="AX30" s="1"/>
      <c r="AY30" s="1"/>
      <c r="AZ30" s="1">
        <v>3.67175484542719</v>
      </c>
      <c r="BA30" s="1">
        <v>9.6337081048584502E-2</v>
      </c>
      <c r="BC30" s="1">
        <f t="shared" si="8"/>
        <v>0.26802239905688169</v>
      </c>
      <c r="BD30" s="1"/>
      <c r="BE30" s="1"/>
      <c r="BF30">
        <v>3.8161448398983602</v>
      </c>
      <c r="BG30">
        <v>0.126494830509151</v>
      </c>
      <c r="BI30">
        <f t="shared" si="9"/>
        <v>0.2039388658379655</v>
      </c>
      <c r="BJ30" s="1"/>
      <c r="BK30" s="1"/>
      <c r="BL30" s="1"/>
      <c r="BM30">
        <v>3.9756148128778102</v>
      </c>
      <c r="BN30">
        <v>8.2643173830699801E-2</v>
      </c>
      <c r="BP30">
        <f t="shared" si="10"/>
        <v>0.17940126087704428</v>
      </c>
      <c r="BQ30" s="1"/>
      <c r="BR30" s="1"/>
      <c r="BS30" s="1"/>
      <c r="BT30" s="1">
        <v>3.8667415979356901</v>
      </c>
      <c r="BU30" s="1">
        <v>8.8115992520281197E-2</v>
      </c>
      <c r="BV30" s="1"/>
      <c r="BW30" s="1">
        <f t="shared" si="11"/>
        <v>0.18368435164799643</v>
      </c>
      <c r="BX30" s="1"/>
      <c r="BY30" s="1"/>
      <c r="CA30">
        <v>3.8869743526332599</v>
      </c>
      <c r="CB30">
        <v>9.5585465577215797E-2</v>
      </c>
      <c r="CC30">
        <f t="shared" si="12"/>
        <v>0.18964428507025577</v>
      </c>
      <c r="CF30" s="1">
        <v>3.65693457027111</v>
      </c>
      <c r="CG30">
        <v>5.0678443420378798E-2</v>
      </c>
      <c r="CI30">
        <f t="shared" si="13"/>
        <v>6.6430430259412462E-2</v>
      </c>
      <c r="CL30" s="1">
        <v>3.9097794822626999</v>
      </c>
      <c r="CM30" s="1">
        <v>9.9810299958909707E-2</v>
      </c>
      <c r="CO30" s="1">
        <f t="shared" si="14"/>
        <v>0.21046068193154929</v>
      </c>
      <c r="CR30">
        <v>3.9987451930617799</v>
      </c>
      <c r="CS30">
        <v>0.119970423898901</v>
      </c>
      <c r="CT30">
        <f t="shared" si="15"/>
        <v>0.24486652977412593</v>
      </c>
    </row>
    <row r="31" spans="1:98">
      <c r="A31" s="1"/>
      <c r="B31" s="46">
        <v>4.5771128271128196</v>
      </c>
      <c r="C31" s="46">
        <v>0.38074433656957901</v>
      </c>
      <c r="D31" s="76"/>
      <c r="E31" s="46">
        <f t="shared" si="0"/>
        <v>0.86216041735731808</v>
      </c>
      <c r="F31" s="1"/>
      <c r="G31" s="1"/>
      <c r="H31" s="1">
        <v>4.5762257057093398</v>
      </c>
      <c r="I31" s="1">
        <v>0.33013439729170202</v>
      </c>
      <c r="J31" s="1"/>
      <c r="K31" s="1">
        <f t="shared" si="1"/>
        <v>0.80795727397430761</v>
      </c>
      <c r="L31" s="1"/>
      <c r="M31" s="1"/>
      <c r="N31" s="1">
        <v>4.4394105166702396</v>
      </c>
      <c r="O31" s="1">
        <v>0.39080137255602798</v>
      </c>
      <c r="P31" s="1"/>
      <c r="Q31" s="1">
        <f t="shared" si="2"/>
        <v>0.6101357723622608</v>
      </c>
      <c r="R31" s="1"/>
      <c r="S31" s="1"/>
      <c r="T31">
        <v>3.5421909020753302</v>
      </c>
      <c r="U31">
        <v>2.4751914631533801E-2</v>
      </c>
      <c r="W31">
        <f t="shared" si="3"/>
        <v>5.7288314698663745E-2</v>
      </c>
      <c r="X31" s="1"/>
      <c r="Y31" s="1"/>
      <c r="Z31" s="1">
        <v>3.6483046984572201</v>
      </c>
      <c r="AA31" s="1">
        <v>0.11760363247863199</v>
      </c>
      <c r="AB31" s="1"/>
      <c r="AC31" s="1">
        <f t="shared" si="4"/>
        <v>0.34312268058297923</v>
      </c>
      <c r="AD31" s="1"/>
      <c r="AE31" s="1"/>
      <c r="AF31" s="1"/>
      <c r="AG31" s="1">
        <v>3.82229516848943</v>
      </c>
      <c r="AH31" s="1">
        <v>5.9638972473587799E-2</v>
      </c>
      <c r="AI31" s="1"/>
      <c r="AJ31" s="1">
        <f t="shared" si="5"/>
        <v>8.0178582246420452E-2</v>
      </c>
      <c r="AK31" s="1"/>
      <c r="AL31" s="1"/>
      <c r="AM31" s="1">
        <v>3.81516436017146</v>
      </c>
      <c r="AN31" s="1">
        <v>5.5354717929537299E-2</v>
      </c>
      <c r="AO31" s="1"/>
      <c r="AP31" s="1">
        <f t="shared" si="6"/>
        <v>0.13336908700730332</v>
      </c>
      <c r="AQ31" s="1"/>
      <c r="AR31" s="1"/>
      <c r="AS31" s="1"/>
      <c r="AT31" s="1">
        <v>3.6779610282276698</v>
      </c>
      <c r="AU31" s="1">
        <v>2.3541957117446301E-2</v>
      </c>
      <c r="AV31" s="1"/>
      <c r="AW31" s="1">
        <f t="shared" si="7"/>
        <v>4.3389991152798721E-2</v>
      </c>
      <c r="AX31" s="1"/>
      <c r="AY31" s="1"/>
      <c r="AZ31" s="1">
        <v>3.6888800575450298</v>
      </c>
      <c r="BA31" s="1">
        <v>0.106125453919586</v>
      </c>
      <c r="BC31" s="1">
        <f t="shared" si="8"/>
        <v>0.29525493663424551</v>
      </c>
      <c r="BD31" s="1"/>
      <c r="BE31" s="1"/>
      <c r="BF31">
        <v>3.8715408134293599</v>
      </c>
      <c r="BG31">
        <v>0.14148280304470501</v>
      </c>
      <c r="BI31">
        <f t="shared" si="9"/>
        <v>0.22810293726925085</v>
      </c>
      <c r="BJ31" s="1"/>
      <c r="BK31" s="1"/>
      <c r="BL31" s="1"/>
      <c r="BM31">
        <v>3.9960562320472501</v>
      </c>
      <c r="BN31">
        <v>9.36838553470834E-2</v>
      </c>
      <c r="BP31">
        <f t="shared" si="10"/>
        <v>0.2033683000548803</v>
      </c>
      <c r="BQ31" s="1"/>
      <c r="BR31" s="1"/>
      <c r="BS31" s="1"/>
      <c r="BT31" s="1">
        <v>3.8869540439139398</v>
      </c>
      <c r="BU31" s="1">
        <v>9.9581754321101695E-2</v>
      </c>
      <c r="BV31" s="1"/>
      <c r="BW31" s="1">
        <f t="shared" si="11"/>
        <v>0.207585586398877</v>
      </c>
      <c r="BX31" s="1"/>
      <c r="BY31" s="1"/>
      <c r="CA31">
        <v>3.9083536842972899</v>
      </c>
      <c r="CB31">
        <v>0.108515105100618</v>
      </c>
      <c r="CC31">
        <f t="shared" si="12"/>
        <v>0.21529705799786092</v>
      </c>
      <c r="CF31" s="1">
        <v>3.6891397872620701</v>
      </c>
      <c r="CG31">
        <v>6.2028503157535303E-2</v>
      </c>
      <c r="CI31">
        <f t="shared" si="13"/>
        <v>8.1308340884152494E-2</v>
      </c>
      <c r="CL31" s="1">
        <v>3.9290162991370998</v>
      </c>
      <c r="CM31" s="1">
        <v>0.11325811532666701</v>
      </c>
      <c r="CO31" s="1">
        <f t="shared" si="14"/>
        <v>0.23881683749818852</v>
      </c>
      <c r="CR31">
        <v>4.0191387805656298</v>
      </c>
      <c r="CS31">
        <v>0.13501074119272599</v>
      </c>
      <c r="CT31">
        <f t="shared" si="15"/>
        <v>0.27556468172484549</v>
      </c>
    </row>
    <row r="32" spans="1:98">
      <c r="A32" s="1"/>
      <c r="B32" s="1">
        <v>4.6200128700128698</v>
      </c>
      <c r="C32" s="1">
        <v>0.34607027276930102</v>
      </c>
      <c r="D32" s="2"/>
      <c r="E32" s="46">
        <f t="shared" si="0"/>
        <v>0.7836441993962957</v>
      </c>
      <c r="F32" s="1"/>
      <c r="G32" s="1"/>
      <c r="H32" s="1">
        <v>4.6198872077862996</v>
      </c>
      <c r="I32" s="1">
        <v>0.29482639721029302</v>
      </c>
      <c r="J32" s="1"/>
      <c r="K32" s="1">
        <f t="shared" si="1"/>
        <v>0.72154593444323334</v>
      </c>
      <c r="L32" s="1"/>
      <c r="M32" s="1"/>
      <c r="N32" s="1">
        <v>4.4854145910012297</v>
      </c>
      <c r="O32" s="1">
        <v>0.35316331272116303</v>
      </c>
      <c r="P32" s="1"/>
      <c r="Q32" s="1">
        <f t="shared" si="2"/>
        <v>0.55137362790671651</v>
      </c>
      <c r="R32" s="1"/>
      <c r="S32" s="1"/>
      <c r="T32">
        <v>3.5700157653307198</v>
      </c>
      <c r="U32">
        <v>3.06976450605949E-2</v>
      </c>
      <c r="W32">
        <f t="shared" si="3"/>
        <v>7.1049709766644639E-2</v>
      </c>
      <c r="X32" s="1"/>
      <c r="Y32" s="1"/>
      <c r="Z32" s="1">
        <v>3.6664919354838701</v>
      </c>
      <c r="AA32" s="1">
        <v>0.12939743589743499</v>
      </c>
      <c r="AB32" s="1"/>
      <c r="AC32" s="1">
        <f t="shared" si="4"/>
        <v>0.37753251434439522</v>
      </c>
      <c r="AD32" s="1"/>
      <c r="AE32" s="1"/>
      <c r="AF32" s="1"/>
      <c r="AG32" s="1">
        <v>3.84768386977668</v>
      </c>
      <c r="AH32" s="1">
        <v>7.0559631108785006E-2</v>
      </c>
      <c r="AI32" s="1"/>
      <c r="AJ32" s="1">
        <f t="shared" si="5"/>
        <v>9.4860306130161373E-2</v>
      </c>
      <c r="AK32" s="1"/>
      <c r="AL32" s="1"/>
      <c r="AM32" s="1">
        <v>3.83728760940429</v>
      </c>
      <c r="AN32" s="1">
        <v>6.4704571585757098E-2</v>
      </c>
      <c r="AO32" s="1"/>
      <c r="AP32" s="1">
        <f t="shared" si="6"/>
        <v>0.15589619025023291</v>
      </c>
      <c r="AQ32" s="1"/>
      <c r="AR32" s="1"/>
      <c r="AS32" s="1"/>
      <c r="AT32" s="1">
        <v>3.70888257537562</v>
      </c>
      <c r="AU32" s="1">
        <v>3.0842139500504798E-2</v>
      </c>
      <c r="AV32" s="1"/>
      <c r="AW32" s="1">
        <f t="shared" si="7"/>
        <v>5.6844898382240015E-2</v>
      </c>
      <c r="AX32" s="1"/>
      <c r="AY32" s="1"/>
      <c r="AZ32" s="1">
        <v>3.70600526966287</v>
      </c>
      <c r="BA32" s="1">
        <v>0.117100296229497</v>
      </c>
      <c r="BC32" s="1">
        <f t="shared" si="8"/>
        <v>0.32578838785735098</v>
      </c>
      <c r="BD32" s="1"/>
      <c r="BE32" s="1"/>
      <c r="BF32">
        <v>3.9234571590962699</v>
      </c>
      <c r="BG32">
        <v>0.156725067417679</v>
      </c>
      <c r="BI32">
        <f t="shared" si="9"/>
        <v>0.25267698584115567</v>
      </c>
      <c r="BJ32" s="1"/>
      <c r="BK32" s="1"/>
      <c r="BL32" s="1"/>
      <c r="BM32">
        <v>4.0164976512166799</v>
      </c>
      <c r="BN32">
        <v>0.105979159763056</v>
      </c>
      <c r="BP32">
        <f t="shared" si="10"/>
        <v>0.23005886641201578</v>
      </c>
      <c r="BQ32" s="1"/>
      <c r="BR32" s="1"/>
      <c r="BS32" s="1"/>
      <c r="BT32" s="1">
        <v>3.9071664898921901</v>
      </c>
      <c r="BU32" s="1">
        <v>0.11211134969107001</v>
      </c>
      <c r="BV32" s="1"/>
      <c r="BW32" s="1">
        <f t="shared" si="11"/>
        <v>0.23370446148746712</v>
      </c>
      <c r="BX32" s="1"/>
      <c r="BY32" s="1"/>
      <c r="CA32">
        <v>3.9297330159613302</v>
      </c>
      <c r="CB32">
        <v>0.122670217179095</v>
      </c>
      <c r="CC32">
        <f t="shared" si="12"/>
        <v>0.24338120336453878</v>
      </c>
      <c r="CF32" s="1">
        <v>3.7167574592706898</v>
      </c>
      <c r="CG32">
        <v>7.2973203618364901E-2</v>
      </c>
      <c r="CI32">
        <f t="shared" si="13"/>
        <v>9.56548975580091E-2</v>
      </c>
      <c r="CL32" s="1">
        <v>3.9458485139022001</v>
      </c>
      <c r="CM32" s="1">
        <v>0.12535269141213501</v>
      </c>
      <c r="CO32" s="1">
        <f t="shared" si="14"/>
        <v>0.26431954344806058</v>
      </c>
      <c r="CR32">
        <v>4.0366189984260803</v>
      </c>
      <c r="CS32">
        <v>0.14849169448618699</v>
      </c>
      <c r="CT32">
        <f t="shared" si="15"/>
        <v>0.30308008213552207</v>
      </c>
    </row>
    <row r="33" spans="1:98">
      <c r="A33" s="1"/>
      <c r="B33" s="46">
        <v>4.6629129129129101</v>
      </c>
      <c r="C33" s="46">
        <v>0.30754353521343802</v>
      </c>
      <c r="D33" s="76"/>
      <c r="E33" s="46">
        <f t="shared" si="0"/>
        <v>0.69640395721738513</v>
      </c>
      <c r="F33" s="1"/>
      <c r="G33" s="1"/>
      <c r="H33" s="1">
        <v>4.6635487098632504</v>
      </c>
      <c r="I33" s="1">
        <v>0.258783229143</v>
      </c>
      <c r="J33" s="1"/>
      <c r="K33" s="1">
        <f t="shared" si="1"/>
        <v>0.63333537518025329</v>
      </c>
      <c r="L33" s="1"/>
      <c r="M33" s="1"/>
      <c r="N33" s="1">
        <v>4.52688107054834</v>
      </c>
      <c r="O33" s="1">
        <v>0.314801444043321</v>
      </c>
      <c r="P33" s="1"/>
      <c r="Q33" s="1">
        <f t="shared" si="2"/>
        <v>0.49148144221164414</v>
      </c>
      <c r="R33" s="1"/>
      <c r="S33" s="1"/>
      <c r="T33">
        <v>3.5941168857724501</v>
      </c>
      <c r="U33">
        <v>3.68147315052842E-2</v>
      </c>
      <c r="W33">
        <f t="shared" si="3"/>
        <v>8.5207708390146478E-2</v>
      </c>
      <c r="X33" s="1"/>
      <c r="Y33" s="1"/>
      <c r="Z33" s="1">
        <v>3.6846791725105099</v>
      </c>
      <c r="AA33" s="1">
        <v>0.14190170940170899</v>
      </c>
      <c r="AB33" s="1"/>
      <c r="AC33" s="1">
        <f t="shared" si="4"/>
        <v>0.41401522965770648</v>
      </c>
      <c r="AD33" s="1"/>
      <c r="AE33" s="1"/>
      <c r="AF33" s="1"/>
      <c r="AG33" s="1">
        <v>3.8707645073105499</v>
      </c>
      <c r="AH33" s="1">
        <v>8.1313214298937606E-2</v>
      </c>
      <c r="AI33" s="1"/>
      <c r="AJ33" s="1">
        <f t="shared" si="5"/>
        <v>0.10931741393223189</v>
      </c>
      <c r="AK33" s="1"/>
      <c r="AL33" s="1"/>
      <c r="AM33" s="1">
        <v>3.8575672545343802</v>
      </c>
      <c r="AN33" s="1">
        <v>7.4689970849981399E-2</v>
      </c>
      <c r="AO33" s="1"/>
      <c r="AP33" s="1">
        <f t="shared" si="6"/>
        <v>0.17995454756980611</v>
      </c>
      <c r="AQ33" s="1"/>
      <c r="AR33" s="1"/>
      <c r="AS33" s="1"/>
      <c r="AT33" s="1">
        <v>3.7332845782708</v>
      </c>
      <c r="AU33" s="1">
        <v>3.8016673305541697E-2</v>
      </c>
      <c r="AV33" s="1"/>
      <c r="AW33" s="1">
        <f t="shared" si="7"/>
        <v>7.0068223731656623E-2</v>
      </c>
      <c r="AX33" s="1"/>
      <c r="AY33" s="1"/>
      <c r="AZ33" s="1">
        <v>3.7231304817807098</v>
      </c>
      <c r="BA33" s="1">
        <v>0.128520064579</v>
      </c>
      <c r="BC33" s="1">
        <f t="shared" si="8"/>
        <v>0.35755968169761221</v>
      </c>
      <c r="BD33" s="1"/>
      <c r="BE33" s="1"/>
      <c r="BF33">
        <v>3.96842707677476</v>
      </c>
      <c r="BG33">
        <v>0.17159681442388</v>
      </c>
      <c r="BI33">
        <f t="shared" si="9"/>
        <v>0.27665367489055032</v>
      </c>
      <c r="BJ33" s="1"/>
      <c r="BK33" s="1"/>
      <c r="BL33" s="1"/>
      <c r="BM33">
        <v>4.0369390703861097</v>
      </c>
      <c r="BN33">
        <v>0.119152700208741</v>
      </c>
      <c r="BP33">
        <f t="shared" si="10"/>
        <v>0.25865590179466108</v>
      </c>
      <c r="BQ33" s="1"/>
      <c r="BR33" s="1"/>
      <c r="BS33" s="1"/>
      <c r="BT33" s="1">
        <v>3.9248523801231601</v>
      </c>
      <c r="BU33" s="1">
        <v>0.12349830900528699</v>
      </c>
      <c r="BV33" s="1"/>
      <c r="BW33" s="1">
        <f t="shared" si="11"/>
        <v>0.25744142658370262</v>
      </c>
      <c r="BX33" s="1"/>
      <c r="BY33" s="1"/>
      <c r="CA33">
        <v>3.9484399311673699</v>
      </c>
      <c r="CB33">
        <v>0.135373655354632</v>
      </c>
      <c r="CC33">
        <f t="shared" si="12"/>
        <v>0.26858518637791612</v>
      </c>
      <c r="CF33" s="1">
        <v>3.7420928870519599</v>
      </c>
      <c r="CG33">
        <v>8.4777265745007602E-2</v>
      </c>
      <c r="CI33">
        <f t="shared" si="13"/>
        <v>0.11112792460773865</v>
      </c>
      <c r="CL33" s="1">
        <v>3.960276126558</v>
      </c>
      <c r="CM33" s="1">
        <v>0.13651691549102801</v>
      </c>
      <c r="CO33" s="1">
        <f t="shared" si="14"/>
        <v>0.28786050278640291</v>
      </c>
      <c r="CR33">
        <v>4.0540992162865201</v>
      </c>
      <c r="CS33">
        <v>0.16297868907020599</v>
      </c>
      <c r="CT33">
        <f t="shared" si="15"/>
        <v>0.33264887063655019</v>
      </c>
    </row>
    <row r="34" spans="1:98">
      <c r="A34" s="1"/>
      <c r="B34" s="1">
        <v>4.7058129558129496</v>
      </c>
      <c r="C34" s="1">
        <v>0.26709046077978099</v>
      </c>
      <c r="D34" s="2"/>
      <c r="E34" s="46">
        <f t="shared" si="0"/>
        <v>0.60480170292952706</v>
      </c>
      <c r="F34" s="1"/>
      <c r="G34" s="1"/>
      <c r="H34" s="1">
        <v>4.7072102119402004</v>
      </c>
      <c r="I34" s="1">
        <v>0.22090214111099499</v>
      </c>
      <c r="J34" s="1"/>
      <c r="K34" s="1">
        <f t="shared" si="1"/>
        <v>0.54062676658750408</v>
      </c>
      <c r="L34" s="1"/>
      <c r="M34" s="1"/>
      <c r="N34" s="1">
        <v>4.5637806877689</v>
      </c>
      <c r="O34" s="1">
        <v>0.27780676984665897</v>
      </c>
      <c r="P34" s="1"/>
      <c r="Q34" s="1">
        <f t="shared" si="2"/>
        <v>0.4337237788579042</v>
      </c>
      <c r="R34" s="1"/>
      <c r="S34" s="1"/>
      <c r="T34">
        <v>3.6145028744375298</v>
      </c>
      <c r="U34">
        <v>4.2499871465295602E-2</v>
      </c>
      <c r="W34">
        <f t="shared" si="3"/>
        <v>9.8365966730297349E-2</v>
      </c>
      <c r="X34" s="1"/>
      <c r="Y34" s="1"/>
      <c r="Z34" s="1">
        <v>3.69983520336605</v>
      </c>
      <c r="AA34" s="1">
        <v>0.15241666666666601</v>
      </c>
      <c r="AB34" s="1"/>
      <c r="AC34" s="1">
        <f t="shared" si="4"/>
        <v>0.4446938766257163</v>
      </c>
      <c r="AD34" s="1"/>
      <c r="AE34" s="1"/>
      <c r="AF34" s="1"/>
      <c r="AG34" s="1">
        <v>3.8915370810910299</v>
      </c>
      <c r="AH34" s="1">
        <v>9.1952882412923195E-2</v>
      </c>
      <c r="AI34" s="1"/>
      <c r="AJ34" s="1">
        <f t="shared" si="5"/>
        <v>0.12362137440589045</v>
      </c>
      <c r="AK34" s="1"/>
      <c r="AL34" s="1"/>
      <c r="AM34" s="1">
        <v>3.8760032955617301</v>
      </c>
      <c r="AN34" s="1">
        <v>8.4296487155587393E-2</v>
      </c>
      <c r="AO34" s="1"/>
      <c r="AP34" s="1">
        <f t="shared" si="6"/>
        <v>0.20310004188214889</v>
      </c>
      <c r="AQ34" s="1"/>
      <c r="AR34" s="1"/>
      <c r="AS34" s="1"/>
      <c r="AT34" s="1">
        <v>3.75605153270515</v>
      </c>
      <c r="AU34" s="1">
        <v>4.5907404005302001E-2</v>
      </c>
      <c r="AV34" s="1"/>
      <c r="AW34" s="1">
        <f t="shared" si="7"/>
        <v>8.4611565797214516E-2</v>
      </c>
      <c r="AX34" s="1"/>
      <c r="AY34" s="1"/>
      <c r="AZ34" s="1">
        <v>3.7402556938985501</v>
      </c>
      <c r="BA34" s="1">
        <v>0.140088141608366</v>
      </c>
      <c r="BC34" s="1">
        <f t="shared" si="8"/>
        <v>0.38974358974358925</v>
      </c>
      <c r="BD34" s="1"/>
      <c r="BE34" s="1"/>
      <c r="BF34">
        <v>4.0099177803872204</v>
      </c>
      <c r="BG34">
        <v>0.18669449516938399</v>
      </c>
      <c r="BI34">
        <f t="shared" si="9"/>
        <v>0.30099462128044274</v>
      </c>
      <c r="BJ34" s="1"/>
      <c r="BK34" s="1"/>
      <c r="BL34" s="1"/>
      <c r="BM34">
        <v>4.0548253121593696</v>
      </c>
      <c r="BN34">
        <v>0.13178257073127</v>
      </c>
      <c r="BP34">
        <f t="shared" si="10"/>
        <v>0.28607274206627498</v>
      </c>
      <c r="BQ34" s="1"/>
      <c r="BR34" s="1"/>
      <c r="BS34" s="1"/>
      <c r="BT34" s="1">
        <v>3.9400117146068401</v>
      </c>
      <c r="BU34" s="1">
        <v>0.134215447183373</v>
      </c>
      <c r="BV34" s="1"/>
      <c r="BW34" s="1">
        <f t="shared" si="11"/>
        <v>0.27978209961545247</v>
      </c>
      <c r="BX34" s="1"/>
      <c r="BY34" s="1"/>
      <c r="CA34">
        <v>3.9644744299153998</v>
      </c>
      <c r="CB34">
        <v>0.14753317707543401</v>
      </c>
      <c r="CC34">
        <f t="shared" si="12"/>
        <v>0.29271002365953108</v>
      </c>
      <c r="CF34" s="1">
        <v>3.7651321662876698</v>
      </c>
      <c r="CG34">
        <v>9.6159754224270297E-2</v>
      </c>
      <c r="CI34">
        <f t="shared" si="13"/>
        <v>0.12604834354854941</v>
      </c>
      <c r="CL34" s="1">
        <v>3.9747037392137998</v>
      </c>
      <c r="CM34" s="1">
        <v>0.148019449390494</v>
      </c>
      <c r="CO34" s="1">
        <f t="shared" si="14"/>
        <v>0.31211482452893841</v>
      </c>
      <c r="CR34">
        <v>4.0715794341469698</v>
      </c>
      <c r="CS34">
        <v>0.17746568365422399</v>
      </c>
      <c r="CT34">
        <f t="shared" si="15"/>
        <v>0.36221765913757625</v>
      </c>
    </row>
    <row r="35" spans="1:98">
      <c r="A35" s="1"/>
      <c r="B35" s="46">
        <v>4.7487129987129899</v>
      </c>
      <c r="C35" s="46">
        <v>0.22663738634612399</v>
      </c>
      <c r="D35" s="76"/>
      <c r="E35" s="46">
        <f t="shared" si="0"/>
        <v>0.513199448641669</v>
      </c>
      <c r="F35" s="1"/>
      <c r="G35" s="1"/>
      <c r="H35" s="1">
        <v>4.7508717140171601</v>
      </c>
      <c r="I35" s="1">
        <v>0.185961725022529</v>
      </c>
      <c r="J35" s="1"/>
      <c r="K35" s="1">
        <f t="shared" si="1"/>
        <v>0.45511503692238514</v>
      </c>
      <c r="L35" s="1"/>
      <c r="M35" s="1"/>
      <c r="N35" s="1">
        <v>4.6006634198687202</v>
      </c>
      <c r="O35" s="1">
        <v>0.24201844372162801</v>
      </c>
      <c r="P35" s="1"/>
      <c r="Q35" s="1">
        <f t="shared" si="2"/>
        <v>0.3778495175700482</v>
      </c>
      <c r="R35" s="1"/>
      <c r="S35" s="1"/>
      <c r="T35">
        <v>3.6330279561688301</v>
      </c>
      <c r="U35">
        <v>4.8203116966580903E-2</v>
      </c>
      <c r="W35">
        <f t="shared" si="3"/>
        <v>0.11156613035178622</v>
      </c>
      <c r="X35" s="1"/>
      <c r="Y35" s="1"/>
      <c r="Z35" s="1">
        <v>3.7149912342215901</v>
      </c>
      <c r="AA35" s="1">
        <v>0.16349999999999901</v>
      </c>
      <c r="AB35" s="1"/>
      <c r="AC35" s="1">
        <f t="shared" si="4"/>
        <v>0.47703082883523995</v>
      </c>
      <c r="AD35" s="1"/>
      <c r="AE35" s="1"/>
      <c r="AF35" s="1"/>
      <c r="AG35" s="1">
        <v>3.9100015911181201</v>
      </c>
      <c r="AH35" s="1">
        <v>0.102319154344108</v>
      </c>
      <c r="AI35" s="1"/>
      <c r="AJ35" s="1">
        <f t="shared" si="5"/>
        <v>0.13755778129136037</v>
      </c>
      <c r="AK35" s="1"/>
      <c r="AL35" s="1"/>
      <c r="AM35" s="1">
        <v>3.8925957324863498</v>
      </c>
      <c r="AN35" s="1">
        <v>9.3884670414808899E-2</v>
      </c>
      <c r="AO35" s="1"/>
      <c r="AP35" s="1">
        <f t="shared" si="6"/>
        <v>0.22620136540381985</v>
      </c>
      <c r="AQ35" s="1"/>
      <c r="AR35" s="1"/>
      <c r="AS35" s="1"/>
      <c r="AT35" s="1">
        <v>3.7771835254416501</v>
      </c>
      <c r="AU35" s="1">
        <v>5.4501766741983503E-2</v>
      </c>
      <c r="AV35" s="1"/>
      <c r="AW35" s="1">
        <f t="shared" si="7"/>
        <v>0.10045176639091113</v>
      </c>
      <c r="AX35" s="1"/>
      <c r="AY35" s="1"/>
      <c r="AZ35" s="1">
        <v>3.7573809060163899</v>
      </c>
      <c r="BA35" s="1">
        <v>0.152842688076641</v>
      </c>
      <c r="BC35" s="1">
        <f t="shared" si="8"/>
        <v>0.4252284114353066</v>
      </c>
      <c r="BD35" s="1"/>
      <c r="BE35" s="1"/>
      <c r="BF35">
        <v>4.0479282768182996</v>
      </c>
      <c r="BG35">
        <v>0.20208616908967</v>
      </c>
      <c r="BI35">
        <f t="shared" si="9"/>
        <v>0.32580955253112209</v>
      </c>
      <c r="BJ35" s="1"/>
      <c r="BK35" s="1"/>
      <c r="BL35" s="1"/>
      <c r="BM35">
        <v>4.0701563765364401</v>
      </c>
      <c r="BN35">
        <v>0.142990535300933</v>
      </c>
      <c r="BP35">
        <f t="shared" si="10"/>
        <v>0.3104029182013528</v>
      </c>
      <c r="BQ35" s="1"/>
      <c r="BR35" s="1"/>
      <c r="BS35" s="1"/>
      <c r="BT35" s="1">
        <v>3.9551710490905299</v>
      </c>
      <c r="BU35" s="1">
        <v>0.14524779530787399</v>
      </c>
      <c r="BV35" s="1"/>
      <c r="BW35" s="1">
        <f t="shared" si="11"/>
        <v>0.30277985126578461</v>
      </c>
      <c r="BX35" s="1"/>
      <c r="BY35" s="1"/>
      <c r="CA35">
        <v>3.9805089286634301</v>
      </c>
      <c r="CB35">
        <v>0.15969269879623599</v>
      </c>
      <c r="CC35">
        <f t="shared" si="12"/>
        <v>0.31683486094114605</v>
      </c>
      <c r="CF35" s="1">
        <v>3.78587776103423</v>
      </c>
      <c r="CG35">
        <v>0.107347670250896</v>
      </c>
      <c r="CI35">
        <f t="shared" si="13"/>
        <v>0.14071371259293602</v>
      </c>
      <c r="CL35" s="1">
        <v>3.9891313518696001</v>
      </c>
      <c r="CM35" s="1">
        <v>0.16036775784139101</v>
      </c>
      <c r="CO35" s="1">
        <f t="shared" si="14"/>
        <v>0.33815255228195384</v>
      </c>
      <c r="CR35">
        <v>4.0890596520074203</v>
      </c>
      <c r="CS35">
        <v>0.19315992778690999</v>
      </c>
      <c r="CT35">
        <f t="shared" si="15"/>
        <v>0.39425051334702077</v>
      </c>
    </row>
    <row r="36" spans="1:98">
      <c r="A36" s="1"/>
      <c r="B36" s="1">
        <v>4.79161304161304</v>
      </c>
      <c r="C36" s="1">
        <v>0.187340114039143</v>
      </c>
      <c r="D36" s="2"/>
      <c r="E36" s="46">
        <f t="shared" si="0"/>
        <v>0.42421440161917856</v>
      </c>
      <c r="F36" s="1"/>
      <c r="G36" s="1"/>
      <c r="H36" s="1">
        <v>4.7999909038537298</v>
      </c>
      <c r="I36" s="1">
        <v>0.14940144727024901</v>
      </c>
      <c r="J36" s="1"/>
      <c r="K36" s="1">
        <f t="shared" si="1"/>
        <v>0.36563892479713056</v>
      </c>
      <c r="L36" s="1"/>
      <c r="M36" s="1"/>
      <c r="N36" s="1">
        <v>4.6421490358860096</v>
      </c>
      <c r="O36" s="1">
        <v>0.20228938056260401</v>
      </c>
      <c r="P36" s="1"/>
      <c r="Q36" s="1">
        <f t="shared" si="2"/>
        <v>0.3158228095336405</v>
      </c>
      <c r="R36" s="1"/>
      <c r="S36" s="1"/>
      <c r="T36">
        <v>3.6515452851980101</v>
      </c>
      <c r="U36">
        <v>5.4449528706083897E-2</v>
      </c>
      <c r="W36">
        <f t="shared" si="3"/>
        <v>0.126023452413417</v>
      </c>
      <c r="X36" s="1"/>
      <c r="Y36" s="1"/>
      <c r="Z36" s="1">
        <v>3.7301472650771301</v>
      </c>
      <c r="AA36" s="1">
        <v>0.174796474358974</v>
      </c>
      <c r="AB36" s="1"/>
      <c r="AC36" s="1">
        <f t="shared" si="4"/>
        <v>0.50998964551033421</v>
      </c>
      <c r="AD36" s="1"/>
      <c r="AE36" s="1"/>
      <c r="AF36" s="1"/>
      <c r="AG36" s="1">
        <v>3.9284661011452102</v>
      </c>
      <c r="AH36" s="1">
        <v>0.11314108657996</v>
      </c>
      <c r="AI36" s="1"/>
      <c r="AJ36" s="1">
        <f t="shared" si="5"/>
        <v>0.15210677749047696</v>
      </c>
      <c r="AK36" s="1"/>
      <c r="AL36" s="1"/>
      <c r="AM36" s="1">
        <v>3.9073445653082399</v>
      </c>
      <c r="AN36" s="1">
        <v>0.102959528375257</v>
      </c>
      <c r="AO36" s="1"/>
      <c r="AP36" s="1">
        <f t="shared" si="6"/>
        <v>0.24806590678666199</v>
      </c>
      <c r="AQ36" s="1"/>
      <c r="AR36" s="1"/>
      <c r="AS36" s="1"/>
      <c r="AT36" s="1">
        <v>3.8648823364539702</v>
      </c>
      <c r="AU36" s="1">
        <v>0.10182102122494099</v>
      </c>
      <c r="AV36" s="1"/>
      <c r="AW36" s="1">
        <f t="shared" si="7"/>
        <v>0.18766550240825353</v>
      </c>
      <c r="AX36" s="1"/>
      <c r="AY36" s="1"/>
      <c r="AZ36" s="1">
        <v>3.7745061181342301</v>
      </c>
      <c r="BA36" s="1">
        <v>0.16559723454491601</v>
      </c>
      <c r="BC36" s="1">
        <f t="shared" si="8"/>
        <v>0.460713233127024</v>
      </c>
      <c r="BD36" s="1"/>
      <c r="BE36" s="1"/>
      <c r="BF36">
        <v>4.0824529384144199</v>
      </c>
      <c r="BG36">
        <v>0.21815750631912201</v>
      </c>
      <c r="BI36">
        <f t="shared" si="9"/>
        <v>0.35172025792423145</v>
      </c>
      <c r="BJ36" s="1"/>
      <c r="BK36" s="1"/>
      <c r="BL36" s="1"/>
      <c r="BM36">
        <v>4.0854874409135196</v>
      </c>
      <c r="BN36">
        <v>0.155034915136987</v>
      </c>
      <c r="BP36">
        <f t="shared" si="10"/>
        <v>0.33654877912262665</v>
      </c>
      <c r="BQ36" s="1"/>
      <c r="BR36" s="1"/>
      <c r="BS36" s="1"/>
      <c r="BT36" s="1">
        <v>3.9703303835742201</v>
      </c>
      <c r="BU36" s="1">
        <v>0.15659535337878899</v>
      </c>
      <c r="BV36" s="1"/>
      <c r="BW36" s="1">
        <f t="shared" si="11"/>
        <v>0.32643468153469707</v>
      </c>
      <c r="BX36" s="1"/>
      <c r="BY36" s="1"/>
      <c r="CA36">
        <v>3.99654342741146</v>
      </c>
      <c r="CB36">
        <v>0.17257842647559901</v>
      </c>
      <c r="CC36">
        <f t="shared" si="12"/>
        <v>0.34240051151998574</v>
      </c>
      <c r="CF36" s="1">
        <v>3.8043291432795501</v>
      </c>
      <c r="CG36">
        <v>0.11829237071172501</v>
      </c>
      <c r="CI36">
        <f t="shared" si="13"/>
        <v>0.15506026926679187</v>
      </c>
      <c r="CL36" s="1">
        <v>4.0035589645253999</v>
      </c>
      <c r="CM36" s="1">
        <v>0.17305437611286101</v>
      </c>
      <c r="CO36" s="1">
        <f t="shared" si="14"/>
        <v>0.36490364243916246</v>
      </c>
      <c r="CR36">
        <v>4.1065398698678601</v>
      </c>
      <c r="CS36">
        <v>0.20965900495204201</v>
      </c>
      <c r="CT36">
        <f t="shared" si="15"/>
        <v>0.42792607802874572</v>
      </c>
    </row>
    <row r="37" spans="1:98">
      <c r="A37" s="1"/>
      <c r="B37" s="46">
        <v>4.8398755898755796</v>
      </c>
      <c r="C37" s="46">
        <v>0.148813376483279</v>
      </c>
      <c r="D37" s="76"/>
      <c r="E37" s="46">
        <f t="shared" si="0"/>
        <v>0.33697415944026576</v>
      </c>
      <c r="F37" s="1"/>
      <c r="G37" s="1"/>
      <c r="H37" s="1">
        <v>4.8545677814499202</v>
      </c>
      <c r="I37" s="1">
        <v>0.11408846299910599</v>
      </c>
      <c r="J37" s="1"/>
      <c r="K37" s="1">
        <f t="shared" si="1"/>
        <v>0.27921538716618083</v>
      </c>
      <c r="L37" s="1"/>
      <c r="M37" s="1"/>
      <c r="N37" s="1">
        <v>4.6881846291090801</v>
      </c>
      <c r="O37" s="1">
        <v>0.16239947099402999</v>
      </c>
      <c r="P37" s="1"/>
      <c r="Q37" s="1">
        <f t="shared" si="2"/>
        <v>0.25354498122178282</v>
      </c>
      <c r="R37" s="1"/>
      <c r="S37" s="1"/>
      <c r="T37">
        <v>3.6700548615250699</v>
      </c>
      <c r="U37">
        <v>6.1239106683804598E-2</v>
      </c>
      <c r="W37">
        <f t="shared" si="3"/>
        <v>0.14173793291518971</v>
      </c>
      <c r="X37" s="1"/>
      <c r="Y37" s="1"/>
      <c r="Z37" s="1">
        <v>3.74227208976157</v>
      </c>
      <c r="AA37" s="1">
        <v>0.18374839743589699</v>
      </c>
      <c r="AB37" s="1"/>
      <c r="AC37" s="1">
        <f t="shared" si="4"/>
        <v>0.53610795306418069</v>
      </c>
      <c r="AD37" s="1"/>
      <c r="AE37" s="1"/>
      <c r="AF37" s="1"/>
      <c r="AG37" s="1">
        <v>3.9446225474189198</v>
      </c>
      <c r="AH37" s="1">
        <v>0.123355471742923</v>
      </c>
      <c r="AI37" s="1"/>
      <c r="AJ37" s="1">
        <f t="shared" si="5"/>
        <v>0.16583898793806548</v>
      </c>
      <c r="AK37" s="1"/>
      <c r="AL37" s="1"/>
      <c r="AM37" s="1">
        <v>3.9220933981301198</v>
      </c>
      <c r="AN37" s="1">
        <v>0.112492712495324</v>
      </c>
      <c r="AO37" s="1"/>
      <c r="AP37" s="1">
        <f t="shared" si="6"/>
        <v>0.27103471793631506</v>
      </c>
      <c r="AQ37" s="1"/>
      <c r="AR37" s="1"/>
      <c r="AS37" s="1"/>
      <c r="AT37" s="1">
        <v>3.8778612114476201</v>
      </c>
      <c r="AU37" s="1">
        <v>0.110792329695687</v>
      </c>
      <c r="AV37" s="1"/>
      <c r="AW37" s="1">
        <f t="shared" si="7"/>
        <v>0.20420044864202369</v>
      </c>
      <c r="AX37" s="1"/>
      <c r="AY37" s="1"/>
      <c r="AZ37" s="1">
        <v>3.7916313302520699</v>
      </c>
      <c r="BA37" s="1">
        <v>0.178796707052783</v>
      </c>
      <c r="BC37" s="1">
        <f t="shared" si="8"/>
        <v>0.49743589743589706</v>
      </c>
      <c r="BD37" s="1"/>
      <c r="BE37" s="1"/>
      <c r="BF37">
        <v>4.1135146068283497</v>
      </c>
      <c r="BG37">
        <v>0.23334313984171101</v>
      </c>
      <c r="BI37">
        <f t="shared" si="9"/>
        <v>0.37620300449310207</v>
      </c>
      <c r="BJ37" s="1"/>
      <c r="BK37" s="1"/>
      <c r="BL37" s="1"/>
      <c r="BM37">
        <v>4.1008185052905901</v>
      </c>
      <c r="BN37">
        <v>0.167079294973042</v>
      </c>
      <c r="BP37">
        <f t="shared" si="10"/>
        <v>0.36269464004390267</v>
      </c>
      <c r="BQ37" s="1"/>
      <c r="BR37" s="1"/>
      <c r="BS37" s="1"/>
      <c r="BT37" s="1">
        <v>3.9854897180579001</v>
      </c>
      <c r="BU37" s="1">
        <v>0.16825812139611901</v>
      </c>
      <c r="BV37" s="1"/>
      <c r="BW37" s="1">
        <f t="shared" si="11"/>
        <v>0.35074659042219192</v>
      </c>
      <c r="BX37" s="1"/>
      <c r="BY37" s="1"/>
      <c r="CA37">
        <v>4.0125779261594898</v>
      </c>
      <c r="CB37">
        <v>0.185827257134244</v>
      </c>
      <c r="CC37">
        <f t="shared" si="12"/>
        <v>0.3686865687474406</v>
      </c>
      <c r="CF37" s="1">
        <v>3.82278316558528</v>
      </c>
      <c r="CG37">
        <v>0.12948028673835099</v>
      </c>
      <c r="CI37">
        <f t="shared" si="13"/>
        <v>0.16972563831117884</v>
      </c>
      <c r="CL37" s="1">
        <v>4.0179865771812002</v>
      </c>
      <c r="CM37" s="1">
        <v>0.18591014929461699</v>
      </c>
      <c r="CO37" s="1">
        <f t="shared" si="14"/>
        <v>0.3920114137984666</v>
      </c>
      <c r="CR37">
        <v>4.1240200877283097</v>
      </c>
      <c r="CS37">
        <v>0.22635929037528599</v>
      </c>
      <c r="CT37">
        <f t="shared" si="15"/>
        <v>0.46201232032854173</v>
      </c>
    </row>
    <row r="38" spans="1:98">
      <c r="A38" s="1"/>
      <c r="B38" s="1">
        <v>4.8935006435006398</v>
      </c>
      <c r="C38" s="1">
        <v>0.111211280628756</v>
      </c>
      <c r="D38" s="2"/>
      <c r="E38" s="46">
        <f t="shared" si="0"/>
        <v>0.25182768307364745</v>
      </c>
      <c r="F38" s="1"/>
      <c r="G38" s="1"/>
      <c r="H38" s="1">
        <v>4.92006003456535</v>
      </c>
      <c r="I38" s="1">
        <v>7.9652696121289696E-2</v>
      </c>
      <c r="J38" s="1"/>
      <c r="K38" s="1">
        <f t="shared" si="1"/>
        <v>0.19493871511364239</v>
      </c>
      <c r="L38" s="1"/>
      <c r="M38" s="1"/>
      <c r="N38" s="1">
        <v>4.7387461851439703</v>
      </c>
      <c r="O38" s="1">
        <v>0.124064410051113</v>
      </c>
      <c r="P38" s="1"/>
      <c r="Q38" s="1">
        <f t="shared" si="2"/>
        <v>0.1936946489059522</v>
      </c>
      <c r="R38" s="1"/>
      <c r="S38" s="1"/>
      <c r="T38">
        <v>3.6867119296789901</v>
      </c>
      <c r="U38">
        <v>6.7458360111396706E-2</v>
      </c>
      <c r="W38">
        <f t="shared" si="3"/>
        <v>0.15613239705481338</v>
      </c>
      <c r="X38" s="1"/>
      <c r="Y38" s="1"/>
      <c r="Z38" s="1">
        <v>3.7543969144460001</v>
      </c>
      <c r="AA38" s="1">
        <v>0.19291346153846101</v>
      </c>
      <c r="AB38" s="1"/>
      <c r="AC38" s="1">
        <f t="shared" si="4"/>
        <v>0.56284812508359505</v>
      </c>
      <c r="AD38" s="1"/>
      <c r="AE38" s="1"/>
      <c r="AF38" s="1"/>
      <c r="AG38" s="1">
        <v>3.95847092993924</v>
      </c>
      <c r="AH38" s="1">
        <v>0.13322811167738499</v>
      </c>
      <c r="AI38" s="1"/>
      <c r="AJ38" s="1">
        <f t="shared" si="5"/>
        <v>0.17911175640041815</v>
      </c>
      <c r="AK38" s="1"/>
      <c r="AL38" s="1"/>
      <c r="AM38" s="1">
        <v>3.9368422309520099</v>
      </c>
      <c r="AN38" s="1">
        <v>0.122575888006934</v>
      </c>
      <c r="AO38" s="1"/>
      <c r="AP38" s="1">
        <f t="shared" si="6"/>
        <v>0.29532865280614212</v>
      </c>
      <c r="AQ38" s="1"/>
      <c r="AR38" s="1"/>
      <c r="AS38" s="1"/>
      <c r="AT38" s="1">
        <v>3.8908382644185799</v>
      </c>
      <c r="AU38" s="1">
        <v>0.120027500180279</v>
      </c>
      <c r="AV38" s="1"/>
      <c r="AW38" s="1">
        <f t="shared" si="7"/>
        <v>0.22122171682384689</v>
      </c>
      <c r="AX38" s="1"/>
      <c r="AY38" s="1"/>
      <c r="AZ38" s="1">
        <v>3.8059023403502699</v>
      </c>
      <c r="BA38" s="1">
        <v>0.18991985804255801</v>
      </c>
      <c r="BC38" s="1">
        <f t="shared" si="8"/>
        <v>0.52838196286472117</v>
      </c>
      <c r="BD38" s="1"/>
      <c r="BE38" s="1"/>
      <c r="BF38">
        <v>4.1411083164834102</v>
      </c>
      <c r="BG38">
        <v>0.24798336683483599</v>
      </c>
      <c r="BI38">
        <f t="shared" si="9"/>
        <v>0.39980642983918596</v>
      </c>
      <c r="BJ38" s="1"/>
      <c r="BK38" s="1"/>
      <c r="BL38" s="1"/>
      <c r="BM38">
        <v>4.1161495696676704</v>
      </c>
      <c r="BN38">
        <v>0.17996009007548999</v>
      </c>
      <c r="BP38">
        <f t="shared" si="10"/>
        <v>0.39065618575137906</v>
      </c>
      <c r="BQ38" s="1"/>
      <c r="BR38" s="1"/>
      <c r="BS38" s="1"/>
      <c r="BT38" s="1">
        <v>4.0006490525415899</v>
      </c>
      <c r="BU38" s="1">
        <v>0.18039370433307</v>
      </c>
      <c r="BV38" s="1"/>
      <c r="BW38" s="1">
        <f t="shared" si="11"/>
        <v>0.3760441172375571</v>
      </c>
      <c r="BX38" s="1"/>
      <c r="BY38" s="1"/>
      <c r="CA38">
        <v>4.0286124249075099</v>
      </c>
      <c r="CB38">
        <v>0.19907608779288899</v>
      </c>
      <c r="CC38">
        <f t="shared" si="12"/>
        <v>0.39497262597489552</v>
      </c>
      <c r="CF38" s="1">
        <v>3.8412490681628801</v>
      </c>
      <c r="CG38">
        <v>0.141762672811059</v>
      </c>
      <c r="CI38">
        <f t="shared" si="13"/>
        <v>0.18582566302295025</v>
      </c>
      <c r="CL38" s="1">
        <v>4.0324141898369996</v>
      </c>
      <c r="CM38" s="1">
        <v>0.199442542117518</v>
      </c>
      <c r="CO38" s="1">
        <f t="shared" si="14"/>
        <v>0.4205459099661551</v>
      </c>
      <c r="CR38">
        <v>4.1415003055887496</v>
      </c>
      <c r="CS38">
        <v>0.24326078405664001</v>
      </c>
      <c r="CT38">
        <f t="shared" si="15"/>
        <v>0.4965092402464048</v>
      </c>
    </row>
    <row r="39" spans="1:98">
      <c r="A39" s="1"/>
      <c r="B39" s="46">
        <v>4.9578507078507004</v>
      </c>
      <c r="C39" s="46">
        <v>7.5062193162054494E-2</v>
      </c>
      <c r="D39" s="76"/>
      <c r="E39" s="46">
        <f t="shared" si="0"/>
        <v>0.16997141012634889</v>
      </c>
      <c r="F39" s="1"/>
      <c r="G39" s="1"/>
      <c r="H39" s="1">
        <v>5.0182984142385001</v>
      </c>
      <c r="I39" s="1">
        <v>4.4988109623829702E-2</v>
      </c>
      <c r="J39" s="1"/>
      <c r="K39" s="1">
        <f t="shared" si="1"/>
        <v>0.11010203938491685</v>
      </c>
      <c r="L39" s="1"/>
      <c r="M39" s="1"/>
      <c r="N39" s="1">
        <v>4.80291339625734</v>
      </c>
      <c r="O39" s="1">
        <v>8.8410122600707602E-2</v>
      </c>
      <c r="P39" s="1"/>
      <c r="Q39" s="1">
        <f t="shared" si="2"/>
        <v>0.13802965451430543</v>
      </c>
      <c r="R39" s="1"/>
      <c r="S39" s="1"/>
      <c r="T39">
        <v>3.7015060235119099</v>
      </c>
      <c r="U39">
        <v>7.3840563410454099E-2</v>
      </c>
      <c r="W39">
        <f t="shared" si="3"/>
        <v>0.17090400872647957</v>
      </c>
      <c r="X39" s="1"/>
      <c r="Y39" s="1"/>
      <c r="Z39" s="1">
        <v>3.7665217391304302</v>
      </c>
      <c r="AA39" s="1">
        <v>0.20229166666666601</v>
      </c>
      <c r="AB39" s="1"/>
      <c r="AC39" s="1">
        <f t="shared" si="4"/>
        <v>0.59021016156857709</v>
      </c>
      <c r="AD39" s="1"/>
      <c r="AE39" s="1"/>
      <c r="AF39" s="1"/>
      <c r="AG39" s="1">
        <v>3.9723193124595602</v>
      </c>
      <c r="AH39" s="1">
        <v>0.14279697807540201</v>
      </c>
      <c r="AI39" s="1"/>
      <c r="AJ39" s="1">
        <f t="shared" si="5"/>
        <v>0.19197613198700617</v>
      </c>
      <c r="AK39" s="1"/>
      <c r="AL39" s="1"/>
      <c r="AM39" s="1">
        <v>3.9497474596711601</v>
      </c>
      <c r="AN39" s="1">
        <v>0.13198685181776901</v>
      </c>
      <c r="AO39" s="1"/>
      <c r="AP39" s="1">
        <f t="shared" si="6"/>
        <v>0.31800299201797827</v>
      </c>
      <c r="AQ39" s="1"/>
      <c r="AR39" s="1"/>
      <c r="AS39" s="1"/>
      <c r="AT39" s="1">
        <v>3.9021920976157198</v>
      </c>
      <c r="AU39" s="1">
        <v>0.12826585861256601</v>
      </c>
      <c r="AV39" s="1"/>
      <c r="AW39" s="1">
        <f t="shared" si="7"/>
        <v>0.23640576875747363</v>
      </c>
      <c r="AX39" s="1"/>
      <c r="AY39" s="1"/>
      <c r="AZ39" s="1">
        <v>3.8201733504484698</v>
      </c>
      <c r="BA39" s="1">
        <v>0.201487935071924</v>
      </c>
      <c r="BC39" s="1">
        <f t="shared" si="8"/>
        <v>0.56056587091069821</v>
      </c>
      <c r="BD39" s="1"/>
      <c r="BE39" s="1"/>
      <c r="BF39">
        <v>4.1686945777734303</v>
      </c>
      <c r="BG39">
        <v>0.26313403959405701</v>
      </c>
      <c r="BI39">
        <f t="shared" si="9"/>
        <v>0.42423281158744375</v>
      </c>
      <c r="BJ39" s="1"/>
      <c r="BK39" s="1"/>
      <c r="BL39" s="1"/>
      <c r="BM39">
        <v>4.1314806340447499</v>
      </c>
      <c r="BN39">
        <v>0.19317545128449401</v>
      </c>
      <c r="BP39">
        <f t="shared" si="10"/>
        <v>0.419344005373333</v>
      </c>
      <c r="BQ39" s="1"/>
      <c r="BR39" s="1"/>
      <c r="BS39" s="1"/>
      <c r="BT39" s="1">
        <v>4.0158083870252801</v>
      </c>
      <c r="BU39" s="1">
        <v>0.19284449721643501</v>
      </c>
      <c r="BV39" s="1"/>
      <c r="BW39" s="1">
        <f t="shared" si="11"/>
        <v>0.40199872267150261</v>
      </c>
      <c r="BX39" s="1"/>
      <c r="BY39" s="1"/>
      <c r="CA39">
        <v>4.0446469236555398</v>
      </c>
      <c r="CB39">
        <v>0.212688021430815</v>
      </c>
      <c r="CC39">
        <f t="shared" si="12"/>
        <v>0.42197908985096377</v>
      </c>
      <c r="CF39" s="1">
        <v>3.8597202508613102</v>
      </c>
      <c r="CG39">
        <v>0.15453149001536001</v>
      </c>
      <c r="CI39">
        <f t="shared" si="13"/>
        <v>0.20256331247578274</v>
      </c>
      <c r="CL39" s="1">
        <v>4.0468418024927999</v>
      </c>
      <c r="CM39" s="1">
        <v>0.21331324476099101</v>
      </c>
      <c r="CO39" s="1">
        <f t="shared" si="14"/>
        <v>0.44979376853803471</v>
      </c>
      <c r="CR39">
        <v>4.1589805234492001</v>
      </c>
      <c r="CS39">
        <v>0.26036348599610698</v>
      </c>
      <c r="CT39">
        <f t="shared" si="15"/>
        <v>0.53141683778234095</v>
      </c>
    </row>
    <row r="40" spans="1:98">
      <c r="A40" s="1"/>
      <c r="B40" s="1">
        <v>5.0543758043758</v>
      </c>
      <c r="C40" s="1">
        <v>3.8837052914722801E-2</v>
      </c>
      <c r="D40" s="2"/>
      <c r="E40" s="46">
        <f t="shared" si="0"/>
        <v>8.7942922675007862E-2</v>
      </c>
      <c r="F40" s="1"/>
      <c r="G40" s="1"/>
      <c r="H40" s="1">
        <v>5.1383675449501203</v>
      </c>
      <c r="I40" s="1">
        <v>2.3279244679777E-2</v>
      </c>
      <c r="J40" s="1"/>
      <c r="K40" s="1">
        <f t="shared" si="1"/>
        <v>5.6972660910079263E-2</v>
      </c>
      <c r="L40" s="1"/>
      <c r="M40" s="1"/>
      <c r="N40" s="1">
        <v>4.8897008702504001</v>
      </c>
      <c r="O40" s="1">
        <v>6.1212456985770602E-2</v>
      </c>
      <c r="P40" s="1"/>
      <c r="Q40" s="1">
        <f t="shared" si="2"/>
        <v>9.5567498847129451E-2</v>
      </c>
      <c r="R40" s="1"/>
      <c r="S40" s="1"/>
      <c r="T40">
        <v>3.71629914825707</v>
      </c>
      <c r="U40">
        <v>8.0290662489288706E-2</v>
      </c>
      <c r="W40">
        <f t="shared" si="3"/>
        <v>0.1858327652031635</v>
      </c>
      <c r="X40" s="1"/>
      <c r="Y40" s="1"/>
      <c r="Z40" s="1">
        <v>3.7786465638148599</v>
      </c>
      <c r="AA40" s="1">
        <v>0.21166987179487101</v>
      </c>
      <c r="AB40" s="1"/>
      <c r="AC40" s="1">
        <f t="shared" si="4"/>
        <v>0.61757219805355912</v>
      </c>
      <c r="AD40" s="1"/>
      <c r="AE40" s="1"/>
      <c r="AF40" s="1"/>
      <c r="AG40" s="1">
        <v>3.9861676949798799</v>
      </c>
      <c r="AH40" s="1">
        <v>0.15282150477808701</v>
      </c>
      <c r="AI40" s="1"/>
      <c r="AJ40" s="1">
        <f t="shared" si="5"/>
        <v>0.20545309688724189</v>
      </c>
      <c r="AK40" s="1"/>
      <c r="AL40" s="1"/>
      <c r="AM40" s="1">
        <v>3.9626526883903002</v>
      </c>
      <c r="AN40" s="1">
        <v>0.141550591015145</v>
      </c>
      <c r="AO40" s="1"/>
      <c r="AP40" s="1">
        <f t="shared" si="6"/>
        <v>0.34104542115208797</v>
      </c>
      <c r="AQ40" s="1"/>
      <c r="AR40" s="1"/>
      <c r="AS40" s="1"/>
      <c r="AT40" s="1">
        <v>3.91191926944063</v>
      </c>
      <c r="AU40" s="1">
        <v>0.13600581101870099</v>
      </c>
      <c r="AV40" s="1"/>
      <c r="AW40" s="1">
        <f t="shared" si="7"/>
        <v>0.25067121256700298</v>
      </c>
      <c r="AX40" s="1"/>
      <c r="AY40" s="1"/>
      <c r="AZ40" s="1">
        <v>3.8372985625663101</v>
      </c>
      <c r="BA40" s="1">
        <v>0.214835716259654</v>
      </c>
      <c r="BC40" s="1">
        <f t="shared" si="8"/>
        <v>0.59770114942528707</v>
      </c>
      <c r="BD40" s="1"/>
      <c r="BE40" s="1"/>
      <c r="BF40">
        <v>4.19627339069842</v>
      </c>
      <c r="BG40">
        <v>0.278795158119374</v>
      </c>
      <c r="BI40">
        <f t="shared" si="9"/>
        <v>0.44948214973787548</v>
      </c>
      <c r="BJ40" s="1"/>
      <c r="BK40" s="1"/>
      <c r="BL40" s="1"/>
      <c r="BM40">
        <v>4.1468116984218204</v>
      </c>
      <c r="BN40">
        <v>0.20705994470661299</v>
      </c>
      <c r="BP40">
        <f t="shared" si="10"/>
        <v>0.44948437282424841</v>
      </c>
      <c r="BQ40" s="1"/>
      <c r="BR40" s="1"/>
      <c r="BS40" s="1"/>
      <c r="BT40" s="1">
        <v>4.0309677215089597</v>
      </c>
      <c r="BU40" s="1">
        <v>0.20529529009979999</v>
      </c>
      <c r="BV40" s="1"/>
      <c r="BW40" s="1">
        <f t="shared" si="11"/>
        <v>0.42795332810544801</v>
      </c>
      <c r="BX40" s="1"/>
      <c r="BY40" s="1"/>
      <c r="CA40">
        <v>4.0606814224035697</v>
      </c>
      <c r="CB40">
        <v>0.226844609537662</v>
      </c>
      <c r="CC40">
        <f t="shared" si="12"/>
        <v>0.45006616369995101</v>
      </c>
      <c r="CF40" s="1">
        <v>3.8758844607665002</v>
      </c>
      <c r="CG40">
        <v>0.16588154975251701</v>
      </c>
      <c r="CI40">
        <f t="shared" si="13"/>
        <v>0.21744122310052341</v>
      </c>
      <c r="CL40" s="1">
        <v>4.06126941514861</v>
      </c>
      <c r="CM40" s="1">
        <v>0.22718394740446499</v>
      </c>
      <c r="CO40" s="1">
        <f t="shared" si="14"/>
        <v>0.47904162710991638</v>
      </c>
      <c r="CR40">
        <v>4.1764607413096497</v>
      </c>
      <c r="CS40">
        <v>0.27786860445179501</v>
      </c>
      <c r="CT40">
        <f t="shared" si="15"/>
        <v>0.56714579055441328</v>
      </c>
    </row>
    <row r="41" spans="1:98">
      <c r="A41" s="1"/>
      <c r="B41" s="46">
        <v>5.1723509223509199</v>
      </c>
      <c r="C41" s="46">
        <v>1.67016909735355E-2</v>
      </c>
      <c r="D41" s="36"/>
      <c r="E41" s="46">
        <f t="shared" si="0"/>
        <v>3.7819438077668896E-2</v>
      </c>
      <c r="F41" s="1"/>
      <c r="G41" s="1"/>
      <c r="H41" s="1">
        <v>5.2584366756617396</v>
      </c>
      <c r="I41" s="1">
        <v>1.8679743770860999E-2</v>
      </c>
      <c r="J41" s="1"/>
      <c r="K41" s="1">
        <f t="shared" si="1"/>
        <v>4.5716032559636452E-2</v>
      </c>
      <c r="L41" s="1"/>
      <c r="M41" s="1"/>
      <c r="N41" s="1">
        <v>4.9898101928478598</v>
      </c>
      <c r="O41" s="1">
        <v>5.69719607339794E-2</v>
      </c>
      <c r="P41" s="1"/>
      <c r="Q41" s="1">
        <f t="shared" si="2"/>
        <v>8.8947055221602095E-2</v>
      </c>
      <c r="R41" s="1"/>
      <c r="S41" s="1"/>
      <c r="T41">
        <v>3.7310932420899898</v>
      </c>
      <c r="U41">
        <v>8.6672865788346098E-2</v>
      </c>
      <c r="W41">
        <f t="shared" si="3"/>
        <v>0.20060437687482971</v>
      </c>
      <c r="X41" s="1"/>
      <c r="Y41" s="1"/>
      <c r="Z41" s="1">
        <v>3.79077138849929</v>
      </c>
      <c r="AA41" s="1">
        <v>0.220834935897435</v>
      </c>
      <c r="AB41" s="1"/>
      <c r="AC41" s="1">
        <f t="shared" si="4"/>
        <v>0.64431237007297326</v>
      </c>
      <c r="AD41" s="1"/>
      <c r="AE41" s="1"/>
      <c r="AF41" s="1"/>
      <c r="AG41" s="1">
        <v>4.0000160775001996</v>
      </c>
      <c r="AH41" s="1">
        <v>0.16299791824899401</v>
      </c>
      <c r="AI41" s="1"/>
      <c r="AJ41" s="1">
        <f t="shared" si="5"/>
        <v>0.21913425822535931</v>
      </c>
      <c r="AK41" s="1"/>
      <c r="AL41" s="1"/>
      <c r="AM41" s="1">
        <v>3.9755579171094499</v>
      </c>
      <c r="AN41" s="1">
        <v>0.15154210129483001</v>
      </c>
      <c r="AO41" s="1"/>
      <c r="AP41" s="1">
        <f t="shared" si="6"/>
        <v>0.36511850206854984</v>
      </c>
      <c r="AQ41" s="1"/>
      <c r="AR41" s="1"/>
      <c r="AS41" s="1"/>
      <c r="AT41" s="1">
        <v>3.9216464412655401</v>
      </c>
      <c r="AU41" s="1">
        <v>0.143745763424835</v>
      </c>
      <c r="AV41" s="1"/>
      <c r="AW41" s="1">
        <f t="shared" si="7"/>
        <v>0.26493665637653052</v>
      </c>
      <c r="AX41" s="1"/>
      <c r="AY41" s="1"/>
      <c r="AZ41" s="1">
        <v>3.8515695726645101</v>
      </c>
      <c r="BA41" s="1">
        <v>0.226626256308815</v>
      </c>
      <c r="BC41" s="1">
        <f t="shared" si="8"/>
        <v>0.63050397877983921</v>
      </c>
      <c r="BD41" s="1"/>
      <c r="BE41" s="1"/>
      <c r="BF41">
        <v>4.2238472380467202</v>
      </c>
      <c r="BG41">
        <v>0.29479657382208801</v>
      </c>
      <c r="BI41">
        <f t="shared" si="9"/>
        <v>0.47528012548975596</v>
      </c>
      <c r="BJ41" s="1"/>
      <c r="BK41" s="1"/>
      <c r="BL41" s="1"/>
      <c r="BM41">
        <v>4.1621427627988998</v>
      </c>
      <c r="BN41">
        <v>0.22094443812873199</v>
      </c>
      <c r="BP41">
        <f t="shared" si="10"/>
        <v>0.47962474027516394</v>
      </c>
      <c r="BQ41" s="1"/>
      <c r="BR41" s="1"/>
      <c r="BS41" s="1"/>
      <c r="BT41" s="1">
        <v>4.0461270559926499</v>
      </c>
      <c r="BU41" s="1">
        <v>0.21806129292957999</v>
      </c>
      <c r="BV41" s="1"/>
      <c r="BW41" s="1">
        <f t="shared" si="11"/>
        <v>0.45456501215797579</v>
      </c>
      <c r="BX41" s="1"/>
      <c r="BY41" s="1"/>
      <c r="CA41">
        <v>4.0767159211516004</v>
      </c>
      <c r="CB41">
        <v>0.24063809466522901</v>
      </c>
      <c r="CC41">
        <f t="shared" si="12"/>
        <v>0.4774328309003269</v>
      </c>
      <c r="CF41" s="1">
        <v>3.8897465379891898</v>
      </c>
      <c r="CG41">
        <v>0.17625874722648899</v>
      </c>
      <c r="CI41">
        <f t="shared" si="13"/>
        <v>0.23104388424314329</v>
      </c>
      <c r="CL41" s="1">
        <v>4.0756970278044102</v>
      </c>
      <c r="CM41" s="1">
        <v>0.24156211477879699</v>
      </c>
      <c r="CO41" s="1">
        <f t="shared" si="14"/>
        <v>0.50935952928808481</v>
      </c>
      <c r="CR41">
        <v>4.1939409591700896</v>
      </c>
      <c r="CS41">
        <v>0.29557493116559502</v>
      </c>
      <c r="CT41">
        <f t="shared" si="15"/>
        <v>0.60328542094455673</v>
      </c>
    </row>
    <row r="42" spans="1:98">
      <c r="A42" s="1"/>
      <c r="B42">
        <v>5.2903260403260397</v>
      </c>
      <c r="C42">
        <v>1.0957704647025E-2</v>
      </c>
      <c r="E42" s="46">
        <f t="shared" si="0"/>
        <v>2.4812711061904014E-2</v>
      </c>
      <c r="F42" s="1"/>
      <c r="G42" s="1"/>
      <c r="H42" s="1">
        <v>5.3785058063733597</v>
      </c>
      <c r="I42" s="1">
        <v>2.8649935673115901E-2</v>
      </c>
      <c r="J42" s="1"/>
      <c r="K42" s="1">
        <f t="shared" si="1"/>
        <v>7.0116667986998102E-2</v>
      </c>
      <c r="L42" s="1"/>
      <c r="M42" s="1"/>
      <c r="N42" s="1">
        <v>5.0895940931180599</v>
      </c>
      <c r="O42" s="1">
        <v>7.5981081862698793E-2</v>
      </c>
      <c r="P42" s="1"/>
      <c r="Q42" s="1">
        <f t="shared" si="2"/>
        <v>0.11862490595672506</v>
      </c>
      <c r="R42" s="1"/>
      <c r="S42" s="1"/>
      <c r="T42">
        <v>3.7458786141330198</v>
      </c>
      <c r="U42">
        <v>9.3666131105398398E-2</v>
      </c>
      <c r="W42">
        <f t="shared" si="3"/>
        <v>0.21679029179165554</v>
      </c>
      <c r="X42" s="1"/>
      <c r="Y42" s="1"/>
      <c r="Z42" s="1">
        <v>3.8028962131837298</v>
      </c>
      <c r="AA42" s="1">
        <v>0.230213141025641</v>
      </c>
      <c r="AB42" s="1"/>
      <c r="AC42" s="1">
        <f t="shared" si="4"/>
        <v>0.67167440655795818</v>
      </c>
      <c r="AD42" s="1"/>
      <c r="AE42" s="1"/>
      <c r="AF42" s="1"/>
      <c r="AG42" s="1">
        <v>4.0138644600205202</v>
      </c>
      <c r="AH42" s="1">
        <v>0.17423753909745801</v>
      </c>
      <c r="AI42" s="1"/>
      <c r="AJ42" s="1">
        <f t="shared" si="5"/>
        <v>0.23424479462865255</v>
      </c>
      <c r="AK42" s="1"/>
      <c r="AL42" s="1"/>
      <c r="AM42" s="1">
        <v>3.9866195417258701</v>
      </c>
      <c r="AN42" s="1">
        <v>0.160341963559508</v>
      </c>
      <c r="AO42" s="1"/>
      <c r="AP42" s="1">
        <f t="shared" si="6"/>
        <v>0.38632048159130838</v>
      </c>
      <c r="AQ42" s="1"/>
      <c r="AR42" s="1"/>
      <c r="AS42" s="1"/>
      <c r="AT42" s="1">
        <v>3.9313711837268599</v>
      </c>
      <c r="AU42" s="1">
        <v>0.15183753184943</v>
      </c>
      <c r="AV42" s="1"/>
      <c r="AW42" s="1">
        <f t="shared" si="7"/>
        <v>0.27985052945012817</v>
      </c>
      <c r="AX42" s="1"/>
      <c r="AY42" s="1"/>
      <c r="AZ42" s="1">
        <v>3.86584058276271</v>
      </c>
      <c r="BA42" s="1">
        <v>0.23797187031838599</v>
      </c>
      <c r="BC42" s="1">
        <f t="shared" si="8"/>
        <v>0.66206896551724104</v>
      </c>
      <c r="BD42" s="1"/>
      <c r="BE42" s="1"/>
      <c r="BF42">
        <v>4.2514260509717099</v>
      </c>
      <c r="BG42">
        <v>0.310457692347405</v>
      </c>
      <c r="BI42">
        <f t="shared" si="9"/>
        <v>0.50052946364018758</v>
      </c>
      <c r="BJ42" s="1"/>
      <c r="BK42" s="1"/>
      <c r="BL42" s="1"/>
      <c r="BM42">
        <v>4.1774738271759704</v>
      </c>
      <c r="BN42">
        <v>0.23516349765740799</v>
      </c>
      <c r="BP42">
        <f t="shared" si="10"/>
        <v>0.51049138164055918</v>
      </c>
      <c r="BQ42" s="1"/>
      <c r="BR42" s="1"/>
      <c r="BS42" s="1"/>
      <c r="BT42" s="1">
        <v>4.0612863904763401</v>
      </c>
      <c r="BU42" s="1">
        <v>0.23114250570577399</v>
      </c>
      <c r="BV42" s="1"/>
      <c r="BW42" s="1">
        <f t="shared" si="11"/>
        <v>0.48183377482908391</v>
      </c>
      <c r="BX42" s="1"/>
      <c r="BY42" s="1"/>
      <c r="CA42">
        <v>4.0927504198996303</v>
      </c>
      <c r="CB42">
        <v>0.25461313128243601</v>
      </c>
      <c r="CC42">
        <f t="shared" si="12"/>
        <v>0.50515970142500843</v>
      </c>
      <c r="CF42" s="1">
        <v>3.90361389533272</v>
      </c>
      <c r="CG42">
        <v>0.18712237583205299</v>
      </c>
      <c r="CI42">
        <f t="shared" si="13"/>
        <v>0.24528417012682294</v>
      </c>
      <c r="CL42" s="1">
        <v>4.0901246404602096</v>
      </c>
      <c r="CM42" s="1">
        <v>0.25577112724284301</v>
      </c>
      <c r="CO42" s="1">
        <f t="shared" si="14"/>
        <v>0.5393207502641576</v>
      </c>
      <c r="CR42">
        <v>4.2114211770305401</v>
      </c>
      <c r="CS42">
        <v>0.31348246613750702</v>
      </c>
      <c r="CT42">
        <f t="shared" si="15"/>
        <v>0.63983572895277119</v>
      </c>
    </row>
    <row r="43" spans="1:98">
      <c r="A43" s="1"/>
      <c r="B43" s="36">
        <v>5.4083011583011498</v>
      </c>
      <c r="C43" s="36">
        <v>2.0204121660432301E-2</v>
      </c>
      <c r="D43" s="36"/>
      <c r="E43" s="46">
        <f t="shared" si="0"/>
        <v>4.5750369184842959E-2</v>
      </c>
      <c r="F43" s="1"/>
      <c r="G43" s="1"/>
      <c r="H43" s="1">
        <v>5.4931172493253602</v>
      </c>
      <c r="I43" s="1">
        <v>5.3219045862714198E-2</v>
      </c>
      <c r="J43" s="1"/>
      <c r="K43" s="1">
        <f t="shared" si="1"/>
        <v>0.13024609241417268</v>
      </c>
      <c r="L43" s="1"/>
      <c r="M43" s="1"/>
      <c r="N43" s="1">
        <v>5.1846296927641697</v>
      </c>
      <c r="O43" s="1">
        <v>0.109320155842298</v>
      </c>
      <c r="P43" s="1"/>
      <c r="Q43" s="1">
        <f t="shared" si="2"/>
        <v>0.17067529032293921</v>
      </c>
      <c r="R43" s="1"/>
      <c r="S43" s="1"/>
      <c r="T43">
        <v>3.7606601098249799</v>
      </c>
      <c r="U43">
        <v>0.100930979541559</v>
      </c>
      <c r="W43">
        <f t="shared" si="3"/>
        <v>0.23360478592855105</v>
      </c>
      <c r="X43" s="1"/>
      <c r="Y43" s="1"/>
      <c r="Z43" s="1">
        <v>3.8150210378681599</v>
      </c>
      <c r="AA43" s="1">
        <v>0.23937820512820501</v>
      </c>
      <c r="AB43" s="1"/>
      <c r="AC43" s="1">
        <f t="shared" si="4"/>
        <v>0.69841457857737255</v>
      </c>
      <c r="AD43" s="1"/>
      <c r="AE43" s="1"/>
      <c r="AF43" s="1"/>
      <c r="AG43" s="1">
        <v>4.0277128425408399</v>
      </c>
      <c r="AH43" s="1">
        <v>0.18547715994592301</v>
      </c>
      <c r="AI43" s="1"/>
      <c r="AJ43" s="1">
        <f t="shared" si="5"/>
        <v>0.24935533103194715</v>
      </c>
      <c r="AK43" s="1"/>
      <c r="AL43" s="1"/>
      <c r="AM43" s="1">
        <v>3.99768116634228</v>
      </c>
      <c r="AN43" s="1">
        <v>0.169752927370343</v>
      </c>
      <c r="AO43" s="1"/>
      <c r="AP43" s="1">
        <f t="shared" si="6"/>
        <v>0.40899482080314453</v>
      </c>
      <c r="AQ43" s="1"/>
      <c r="AR43" s="1"/>
      <c r="AS43" s="1"/>
      <c r="AT43" s="1">
        <v>3.9410951164003101</v>
      </c>
      <c r="AU43" s="1">
        <v>0.16004657228017799</v>
      </c>
      <c r="AV43" s="1"/>
      <c r="AW43" s="1">
        <f t="shared" si="7"/>
        <v>0.29498054561174797</v>
      </c>
      <c r="AX43" s="1"/>
      <c r="AY43" s="1"/>
      <c r="AZ43" s="1">
        <v>3.8829657948805498</v>
      </c>
      <c r="BA43" s="1">
        <v>0.25131965150611602</v>
      </c>
      <c r="BC43" s="1">
        <f t="shared" si="8"/>
        <v>0.69920424403183001</v>
      </c>
      <c r="BD43" s="1"/>
      <c r="BE43" s="1"/>
      <c r="BF43">
        <v>4.2790123122617301</v>
      </c>
      <c r="BG43">
        <v>0.325608365106626</v>
      </c>
      <c r="BI43">
        <f t="shared" si="9"/>
        <v>0.52495584538844542</v>
      </c>
      <c r="BJ43" s="1"/>
      <c r="BK43" s="1"/>
      <c r="BL43" s="1"/>
      <c r="BM43">
        <v>4.1928048915530498</v>
      </c>
      <c r="BN43">
        <v>0.24988440634591999</v>
      </c>
      <c r="BP43">
        <f t="shared" si="10"/>
        <v>0.54244743387767502</v>
      </c>
      <c r="BQ43" s="1"/>
      <c r="BR43" s="1"/>
      <c r="BS43" s="1"/>
      <c r="BT43" s="1">
        <v>4.0764457249600197</v>
      </c>
      <c r="BU43" s="1">
        <v>0.24406611350876001</v>
      </c>
      <c r="BV43" s="1"/>
      <c r="BW43" s="1">
        <f t="shared" si="11"/>
        <v>0.50877399819089975</v>
      </c>
      <c r="BX43" s="1"/>
      <c r="BY43" s="1"/>
      <c r="CA43">
        <v>4.1087849186476602</v>
      </c>
      <c r="CB43">
        <v>0.26840661641000202</v>
      </c>
      <c r="CC43">
        <f t="shared" si="12"/>
        <v>0.53252636862538238</v>
      </c>
      <c r="CF43" s="1">
        <v>3.9174812526762399</v>
      </c>
      <c r="CG43">
        <v>0.19798600443761699</v>
      </c>
      <c r="CI43">
        <f t="shared" si="13"/>
        <v>0.25952445601050256</v>
      </c>
      <c r="CL43" s="1">
        <v>4.1045522531160099</v>
      </c>
      <c r="CM43" s="1">
        <v>0.269980139706889</v>
      </c>
      <c r="CO43" s="1">
        <f t="shared" si="14"/>
        <v>0.56928197124023039</v>
      </c>
      <c r="CR43">
        <v>4.2289013948909799</v>
      </c>
      <c r="CS43">
        <v>0.33018275156075</v>
      </c>
      <c r="CT43">
        <f t="shared" si="15"/>
        <v>0.67392197125256514</v>
      </c>
    </row>
    <row r="44" spans="1:98">
      <c r="A44" s="1"/>
      <c r="B44">
        <v>5.5370012870012797</v>
      </c>
      <c r="C44">
        <v>4.8503761610557597E-2</v>
      </c>
      <c r="E44" s="46">
        <f t="shared" si="0"/>
        <v>0.10983229253080742</v>
      </c>
      <c r="F44" s="1"/>
      <c r="G44" s="1"/>
      <c r="H44" s="1">
        <v>5.5858979412388896</v>
      </c>
      <c r="I44" s="1">
        <v>8.5650100426478498E-2</v>
      </c>
      <c r="J44" s="1"/>
      <c r="K44" s="1">
        <f t="shared" si="1"/>
        <v>0.20961651443747525</v>
      </c>
      <c r="L44" s="1"/>
      <c r="M44" s="1"/>
      <c r="N44" s="1">
        <v>5.2705011631694099</v>
      </c>
      <c r="O44" s="1">
        <v>0.14756585766879901</v>
      </c>
      <c r="P44" s="1"/>
      <c r="Q44" s="1">
        <f t="shared" si="2"/>
        <v>0.23038611137463205</v>
      </c>
      <c r="R44" s="1"/>
      <c r="S44" s="1"/>
      <c r="T44">
        <v>3.77359581635233</v>
      </c>
      <c r="U44">
        <v>0.10715475935447</v>
      </c>
      <c r="W44">
        <f t="shared" si="3"/>
        <v>0.24800972638851021</v>
      </c>
      <c r="X44" s="1"/>
      <c r="Y44" s="1"/>
      <c r="Z44" s="1">
        <v>3.8301770687237</v>
      </c>
      <c r="AA44" s="1">
        <v>0.25060363247863199</v>
      </c>
      <c r="AB44" s="1"/>
      <c r="AC44" s="1">
        <f t="shared" si="4"/>
        <v>0.73116610709727459</v>
      </c>
      <c r="AD44" s="1"/>
      <c r="AE44" s="1"/>
      <c r="AF44" s="1"/>
      <c r="AG44" s="1">
        <v>4.0415612250611597</v>
      </c>
      <c r="AH44" s="1">
        <v>0.196564894026165</v>
      </c>
      <c r="AI44" s="1"/>
      <c r="AJ44" s="1">
        <f t="shared" si="5"/>
        <v>0.2642616709973587</v>
      </c>
      <c r="AK44" s="1"/>
      <c r="AL44" s="1"/>
      <c r="AM44" s="1">
        <v>4.0087427909586903</v>
      </c>
      <c r="AN44" s="1">
        <v>0.17879723025348401</v>
      </c>
      <c r="AO44" s="1"/>
      <c r="AP44" s="1">
        <f t="shared" si="6"/>
        <v>0.43078574420153465</v>
      </c>
      <c r="AQ44" s="1"/>
      <c r="AR44" s="1"/>
      <c r="AS44" s="1"/>
      <c r="AT44" s="1">
        <v>3.9508174294980298</v>
      </c>
      <c r="AU44" s="1">
        <v>0.168490156723234</v>
      </c>
      <c r="AV44" s="1"/>
      <c r="AW44" s="1">
        <f t="shared" si="7"/>
        <v>0.31054284794941578</v>
      </c>
      <c r="AX44" s="1"/>
      <c r="AY44" s="1"/>
      <c r="AZ44" s="1">
        <v>3.8972368049787498</v>
      </c>
      <c r="BA44" s="1">
        <v>0.26244280249589103</v>
      </c>
      <c r="BC44" s="1">
        <f t="shared" si="8"/>
        <v>0.73015030946065418</v>
      </c>
      <c r="BD44" s="1"/>
      <c r="BE44" s="1"/>
      <c r="BF44">
        <v>4.3100630564069498</v>
      </c>
      <c r="BG44">
        <v>0.34154265241949</v>
      </c>
      <c r="BI44">
        <f t="shared" si="9"/>
        <v>0.55064559468050589</v>
      </c>
      <c r="BJ44" s="1"/>
      <c r="BK44" s="1"/>
      <c r="BL44" s="1"/>
      <c r="BM44">
        <v>4.2081359559301204</v>
      </c>
      <c r="BN44">
        <v>0.264270748927874</v>
      </c>
      <c r="BP44">
        <f t="shared" si="10"/>
        <v>0.57367721220030898</v>
      </c>
      <c r="BQ44" s="1"/>
      <c r="BR44" s="1"/>
      <c r="BS44" s="1"/>
      <c r="BT44" s="1">
        <v>4.0916050594437099</v>
      </c>
      <c r="BU44" s="1">
        <v>0.25714732628495401</v>
      </c>
      <c r="BV44" s="1"/>
      <c r="BW44" s="1">
        <f t="shared" si="11"/>
        <v>0.53604276086200786</v>
      </c>
      <c r="BX44" s="1"/>
      <c r="BY44" s="1"/>
      <c r="CA44">
        <v>4.12481941739569</v>
      </c>
      <c r="CB44">
        <v>0.28220010153756803</v>
      </c>
      <c r="CC44">
        <f t="shared" si="12"/>
        <v>0.55989303582575622</v>
      </c>
      <c r="CF44" s="1">
        <v>3.9313503700600401</v>
      </c>
      <c r="CG44">
        <v>0.20901177675371199</v>
      </c>
      <c r="CI44">
        <f t="shared" si="13"/>
        <v>0.27397728347453587</v>
      </c>
      <c r="CL44" s="1">
        <v>4.1189798657718102</v>
      </c>
      <c r="CM44" s="1">
        <v>0.28452746199150802</v>
      </c>
      <c r="CO44" s="1">
        <f t="shared" si="14"/>
        <v>0.59995655462049646</v>
      </c>
      <c r="CR44">
        <v>4.2463816127514296</v>
      </c>
      <c r="CS44">
        <v>0.34708424524210502</v>
      </c>
      <c r="CT44">
        <f t="shared" si="15"/>
        <v>0.70841889117043022</v>
      </c>
    </row>
    <row r="45" spans="1:98">
      <c r="A45" s="1"/>
      <c r="B45" s="36">
        <v>5.6281638781638703</v>
      </c>
      <c r="C45" s="36">
        <v>8.3574767555350093E-2</v>
      </c>
      <c r="D45" s="36"/>
      <c r="E45" s="46">
        <f t="shared" si="0"/>
        <v>0.18924734935064186</v>
      </c>
      <c r="F45" s="1"/>
      <c r="G45" s="1"/>
      <c r="H45" s="1">
        <v>5.6568478821139401</v>
      </c>
      <c r="I45" s="1">
        <v>0.119015334551967</v>
      </c>
      <c r="J45" s="1"/>
      <c r="K45" s="1">
        <f t="shared" si="1"/>
        <v>0.29127320889492925</v>
      </c>
      <c r="L45" s="1"/>
      <c r="M45" s="1"/>
      <c r="N45" s="1">
        <v>5.3473150170399304</v>
      </c>
      <c r="O45" s="1">
        <v>0.183108446223683</v>
      </c>
      <c r="P45" s="1"/>
      <c r="Q45" s="1">
        <f t="shared" si="2"/>
        <v>0.28587671668610432</v>
      </c>
      <c r="R45" s="1"/>
      <c r="S45" s="1"/>
      <c r="T45">
        <v>3.7846757198081402</v>
      </c>
      <c r="U45">
        <v>0.113039060268494</v>
      </c>
      <c r="W45">
        <f t="shared" si="3"/>
        <v>0.26162894282337851</v>
      </c>
      <c r="X45" s="1"/>
      <c r="Y45" s="1"/>
      <c r="Z45" s="1">
        <v>3.84836430575035</v>
      </c>
      <c r="AA45" s="1">
        <v>0.26353418803418799</v>
      </c>
      <c r="AB45" s="1"/>
      <c r="AC45" s="1">
        <f t="shared" si="4"/>
        <v>0.7688925513417213</v>
      </c>
      <c r="AD45" s="1"/>
      <c r="AE45" s="1"/>
      <c r="AF45" s="1"/>
      <c r="AG45" s="1">
        <v>4.0554096075814803</v>
      </c>
      <c r="AH45" s="1">
        <v>0.20810828841107401</v>
      </c>
      <c r="AI45" s="1"/>
      <c r="AJ45" s="1">
        <f t="shared" si="5"/>
        <v>0.27978060027641671</v>
      </c>
      <c r="AK45" s="1"/>
      <c r="AL45" s="1"/>
      <c r="AM45" s="1">
        <v>4.01980441557511</v>
      </c>
      <c r="AN45" s="1">
        <v>0.188330414373551</v>
      </c>
      <c r="AO45" s="1"/>
      <c r="AP45" s="1">
        <f t="shared" si="6"/>
        <v>0.45375455535118769</v>
      </c>
      <c r="AQ45" s="1"/>
      <c r="AR45" s="1"/>
      <c r="AS45" s="1"/>
      <c r="AT45" s="1">
        <v>3.9605397425957598</v>
      </c>
      <c r="AU45" s="1">
        <v>0.17693374116628999</v>
      </c>
      <c r="AV45" s="1"/>
      <c r="AW45" s="1">
        <f t="shared" si="7"/>
        <v>0.32610515028708348</v>
      </c>
      <c r="AX45" s="1"/>
      <c r="AY45" s="1"/>
      <c r="AZ45" s="1">
        <v>3.9115078150769498</v>
      </c>
      <c r="BA45" s="1">
        <v>0.27371426216552902</v>
      </c>
      <c r="BC45" s="1">
        <f t="shared" si="8"/>
        <v>0.76150898909519404</v>
      </c>
      <c r="BD45" s="1"/>
      <c r="BE45" s="1"/>
      <c r="BF45">
        <v>4.3445936766950997</v>
      </c>
      <c r="BG45">
        <v>0.35720563303606501</v>
      </c>
      <c r="BI45">
        <f t="shared" si="9"/>
        <v>0.5758979349518758</v>
      </c>
      <c r="BJ45" s="1"/>
      <c r="BK45" s="1"/>
      <c r="BL45" s="1"/>
      <c r="BM45">
        <v>4.2234670203071998</v>
      </c>
      <c r="BN45">
        <v>0.27882437456310699</v>
      </c>
      <c r="BP45">
        <f t="shared" si="10"/>
        <v>0.60527012748018394</v>
      </c>
      <c r="BQ45" s="1"/>
      <c r="BR45" s="1"/>
      <c r="BS45" s="1"/>
      <c r="BT45" s="1">
        <v>4.1067643939274001</v>
      </c>
      <c r="BU45" s="1">
        <v>0.26975572414152599</v>
      </c>
      <c r="BV45" s="1"/>
      <c r="BW45" s="1">
        <f t="shared" si="11"/>
        <v>0.56232590560524343</v>
      </c>
      <c r="BX45" s="1"/>
      <c r="BY45" s="1"/>
      <c r="CA45">
        <v>4.1408539161437199</v>
      </c>
      <c r="CB45">
        <v>0.29581203517549398</v>
      </c>
      <c r="CC45">
        <f t="shared" si="12"/>
        <v>0.58689949970182442</v>
      </c>
      <c r="CF45" s="1">
        <v>3.9452265276049499</v>
      </c>
      <c r="CG45">
        <v>0.22068612391192999</v>
      </c>
      <c r="CI45">
        <f t="shared" si="13"/>
        <v>0.28928027725998262</v>
      </c>
      <c r="CL45" s="1">
        <v>4.1334074784276096</v>
      </c>
      <c r="CM45" s="1">
        <v>0.298567319545267</v>
      </c>
      <c r="CO45" s="1">
        <f t="shared" si="14"/>
        <v>0.62956109439447161</v>
      </c>
      <c r="CR45">
        <v>4.2638618306118801</v>
      </c>
      <c r="CS45">
        <v>0.36318090589101398</v>
      </c>
      <c r="CT45">
        <f t="shared" si="15"/>
        <v>0.74127310061601492</v>
      </c>
    </row>
    <row r="46" spans="1:98">
      <c r="A46" s="1"/>
      <c r="B46">
        <v>5.6925139425139397</v>
      </c>
      <c r="C46">
        <v>0.116964606770431</v>
      </c>
      <c r="E46" s="46">
        <f t="shared" si="0"/>
        <v>0.2648555592390302</v>
      </c>
      <c r="F46" s="1"/>
      <c r="G46" s="1"/>
      <c r="H46" s="1">
        <v>5.7168824474697502</v>
      </c>
      <c r="I46" s="1">
        <v>0.15280564885912501</v>
      </c>
      <c r="J46" s="1"/>
      <c r="K46" s="1">
        <f t="shared" si="1"/>
        <v>0.37397022701335192</v>
      </c>
      <c r="L46" s="1"/>
      <c r="M46" s="1"/>
      <c r="N46" s="1">
        <v>5.4150520911037798</v>
      </c>
      <c r="O46" s="1">
        <v>0.21731703082634199</v>
      </c>
      <c r="P46" s="1"/>
      <c r="Q46" s="1">
        <f t="shared" si="2"/>
        <v>0.33928461812578198</v>
      </c>
      <c r="R46" s="1"/>
      <c r="S46" s="1"/>
      <c r="T46">
        <v>3.79575691538097</v>
      </c>
      <c r="U46">
        <v>0.11883283347614899</v>
      </c>
      <c r="W46">
        <f t="shared" si="3"/>
        <v>0.27503863285155783</v>
      </c>
      <c r="X46" s="1"/>
      <c r="Y46" s="1"/>
      <c r="Z46" s="1">
        <v>3.8665515427769899</v>
      </c>
      <c r="AA46" s="1">
        <v>0.27603846153846101</v>
      </c>
      <c r="AB46" s="1"/>
      <c r="AC46" s="1">
        <f t="shared" si="4"/>
        <v>0.80537526665502968</v>
      </c>
      <c r="AD46" s="1"/>
      <c r="AE46" s="1"/>
      <c r="AF46" s="1"/>
      <c r="AG46" s="1">
        <v>4.0692579901018</v>
      </c>
      <c r="AH46" s="1">
        <v>0.22056300340531801</v>
      </c>
      <c r="AI46" s="1"/>
      <c r="AJ46" s="1">
        <f t="shared" si="5"/>
        <v>0.29652470818276883</v>
      </c>
      <c r="AK46" s="1"/>
      <c r="AL46" s="1"/>
      <c r="AM46" s="1">
        <v>4.03086604019152</v>
      </c>
      <c r="AN46" s="1">
        <v>0.198108039112082</v>
      </c>
      <c r="AO46" s="1"/>
      <c r="AP46" s="1">
        <f t="shared" si="6"/>
        <v>0.4773123103764747</v>
      </c>
      <c r="AQ46" s="1"/>
      <c r="AR46" s="1"/>
      <c r="AS46" s="1"/>
      <c r="AT46" s="1">
        <v>3.97026205569348</v>
      </c>
      <c r="AU46" s="1">
        <v>0.185377325609345</v>
      </c>
      <c r="AV46" s="1"/>
      <c r="AW46" s="1">
        <f t="shared" si="7"/>
        <v>0.34166745262474946</v>
      </c>
      <c r="AX46" s="1"/>
      <c r="AY46" s="1"/>
      <c r="AZ46" s="1">
        <v>3.92863302719479</v>
      </c>
      <c r="BA46" s="1">
        <v>0.286765425993532</v>
      </c>
      <c r="BC46" s="1">
        <f t="shared" si="8"/>
        <v>0.7978190391983484</v>
      </c>
      <c r="BD46" s="1"/>
      <c r="BE46" s="1"/>
      <c r="BF46">
        <v>4.3895435665476201</v>
      </c>
      <c r="BG46">
        <v>0.373449911991103</v>
      </c>
      <c r="BI46">
        <f t="shared" si="9"/>
        <v>0.60208746232711752</v>
      </c>
      <c r="BJ46" s="1"/>
      <c r="BK46" s="1"/>
      <c r="BL46" s="1"/>
      <c r="BM46">
        <v>4.2387980846842703</v>
      </c>
      <c r="BN46">
        <v>0.293712566304897</v>
      </c>
      <c r="BP46">
        <f t="shared" si="10"/>
        <v>0.63758931667453855</v>
      </c>
      <c r="BQ46" s="1"/>
      <c r="BR46" s="1"/>
      <c r="BS46" s="1"/>
      <c r="BT46" s="1">
        <v>4.1219237284110797</v>
      </c>
      <c r="BU46" s="1">
        <v>0.28236412199809902</v>
      </c>
      <c r="BV46" s="1"/>
      <c r="BW46" s="1">
        <f t="shared" si="11"/>
        <v>0.58860905034848121</v>
      </c>
      <c r="BX46" s="1"/>
      <c r="BY46" s="1"/>
      <c r="CA46">
        <v>4.1568884148917498</v>
      </c>
      <c r="CB46">
        <v>0.308879314344499</v>
      </c>
      <c r="CC46">
        <f t="shared" si="12"/>
        <v>0.6128253536049737</v>
      </c>
      <c r="CF46" s="1">
        <v>3.9591026851498601</v>
      </c>
      <c r="CG46">
        <v>0.23236047107014801</v>
      </c>
      <c r="CI46">
        <f t="shared" si="13"/>
        <v>0.30458327104542937</v>
      </c>
      <c r="CL46" s="1">
        <v>4.1478350910834099</v>
      </c>
      <c r="CM46" s="1">
        <v>0.312438022188741</v>
      </c>
      <c r="CO46" s="1">
        <f t="shared" si="14"/>
        <v>0.65880895296635333</v>
      </c>
      <c r="CR46">
        <v>4.2813420484723199</v>
      </c>
      <c r="CS46">
        <v>0.37887515002370098</v>
      </c>
      <c r="CT46">
        <f t="shared" si="15"/>
        <v>0.77330595482546149</v>
      </c>
    </row>
    <row r="47" spans="1:98">
      <c r="A47" s="1"/>
      <c r="B47" s="36">
        <v>5.7515015015015001</v>
      </c>
      <c r="C47" s="36">
        <v>0.153128371089536</v>
      </c>
      <c r="D47" s="36"/>
      <c r="E47" s="46">
        <f t="shared" si="0"/>
        <v>0.34674506656430454</v>
      </c>
      <c r="F47" s="1"/>
      <c r="G47" s="1"/>
      <c r="H47" s="1">
        <v>5.7714593250659396</v>
      </c>
      <c r="I47" s="1">
        <v>0.18601032087244301</v>
      </c>
      <c r="J47" s="1"/>
      <c r="K47" s="1">
        <f t="shared" si="1"/>
        <v>0.45523396839618818</v>
      </c>
      <c r="L47" s="1"/>
      <c r="M47" s="1"/>
      <c r="N47" s="1">
        <v>5.4782281724306801</v>
      </c>
      <c r="O47" s="1">
        <v>0.25247346034242402</v>
      </c>
      <c r="P47" s="1"/>
      <c r="Q47" s="1">
        <f t="shared" si="2"/>
        <v>0.39417233547436636</v>
      </c>
      <c r="R47" s="1"/>
      <c r="S47" s="1"/>
      <c r="T47">
        <v>3.8068394030708199</v>
      </c>
      <c r="U47">
        <v>0.124536078977435</v>
      </c>
      <c r="W47">
        <f t="shared" si="3"/>
        <v>0.28823879647304834</v>
      </c>
      <c r="X47" s="1"/>
      <c r="Y47" s="1"/>
      <c r="Z47" s="1">
        <v>3.8847387798036399</v>
      </c>
      <c r="AA47" s="1">
        <v>0.28783226495726399</v>
      </c>
      <c r="AB47" s="1"/>
      <c r="AC47" s="1">
        <f t="shared" si="4"/>
        <v>0.83978510041644561</v>
      </c>
      <c r="AD47" s="1"/>
      <c r="AE47" s="1"/>
      <c r="AF47" s="1"/>
      <c r="AG47" s="1">
        <v>4.0831063726221197</v>
      </c>
      <c r="AH47" s="1">
        <v>0.23286583163134</v>
      </c>
      <c r="AI47" s="1"/>
      <c r="AJ47" s="1">
        <f t="shared" si="5"/>
        <v>0.31306461965123927</v>
      </c>
      <c r="AK47" s="1"/>
      <c r="AL47" s="1"/>
      <c r="AM47" s="1">
        <v>4.0419276648079299</v>
      </c>
      <c r="AN47" s="1">
        <v>0.208007884159844</v>
      </c>
      <c r="AO47" s="1"/>
      <c r="AP47" s="1">
        <f t="shared" si="6"/>
        <v>0.50116453733957622</v>
      </c>
      <c r="AQ47" s="1"/>
      <c r="AR47" s="1"/>
      <c r="AS47" s="1"/>
      <c r="AT47" s="1">
        <v>3.9799795100640201</v>
      </c>
      <c r="AU47" s="1">
        <v>0.19452454208932199</v>
      </c>
      <c r="AV47" s="1"/>
      <c r="AW47" s="1">
        <f t="shared" si="7"/>
        <v>0.35852661349055553</v>
      </c>
      <c r="AX47" s="1"/>
      <c r="AY47" s="1"/>
      <c r="AZ47" s="1">
        <v>3.9457582393126298</v>
      </c>
      <c r="BA47" s="1">
        <v>0.29774026830344302</v>
      </c>
      <c r="BC47" s="1">
        <f t="shared" si="8"/>
        <v>0.82835249042145398</v>
      </c>
      <c r="BD47" s="1"/>
      <c r="BE47" s="1"/>
      <c r="BF47">
        <v>4.4554239038392103</v>
      </c>
      <c r="BG47">
        <v>0.38455819623050902</v>
      </c>
      <c r="BI47">
        <f t="shared" si="9"/>
        <v>0.61999658066872698</v>
      </c>
      <c r="BJ47" s="1"/>
      <c r="BK47" s="1"/>
      <c r="BL47" s="1"/>
      <c r="BM47">
        <v>4.2541291490613498</v>
      </c>
      <c r="BN47">
        <v>0.30843347499340901</v>
      </c>
      <c r="BP47">
        <f t="shared" si="10"/>
        <v>0.66954536891165439</v>
      </c>
      <c r="BQ47" s="1"/>
      <c r="BR47" s="1"/>
      <c r="BS47" s="1"/>
      <c r="BT47" s="1">
        <v>4.1370830628947699</v>
      </c>
      <c r="BU47" s="1">
        <v>0.29434209996184302</v>
      </c>
      <c r="BV47" s="1"/>
      <c r="BW47" s="1">
        <f t="shared" si="11"/>
        <v>0.61357803785455622</v>
      </c>
      <c r="BX47" s="1"/>
      <c r="BY47" s="1"/>
      <c r="CA47">
        <v>4.1729229136397796</v>
      </c>
      <c r="CB47">
        <v>0.32103883606529998</v>
      </c>
      <c r="CC47">
        <f t="shared" si="12"/>
        <v>0.63695019088658666</v>
      </c>
      <c r="CF47" s="1">
        <v>3.9729788426947699</v>
      </c>
      <c r="CG47">
        <v>0.24403481822836601</v>
      </c>
      <c r="CI47">
        <f t="shared" si="13"/>
        <v>0.31988626483087612</v>
      </c>
      <c r="CL47" s="1">
        <v>4.1622627037392101</v>
      </c>
      <c r="CM47" s="1">
        <v>0.32597041501164198</v>
      </c>
      <c r="CO47" s="1">
        <f t="shared" si="14"/>
        <v>0.68734344913404177</v>
      </c>
      <c r="CR47">
        <v>4.2988222663327704</v>
      </c>
      <c r="CS47">
        <v>0.39376456112394198</v>
      </c>
      <c r="CT47">
        <f t="shared" si="15"/>
        <v>0.80369609856262769</v>
      </c>
    </row>
    <row r="48" spans="1:98">
      <c r="A48" s="1"/>
      <c r="B48">
        <v>5.8051265551265496</v>
      </c>
      <c r="C48">
        <v>0.18795654184003599</v>
      </c>
      <c r="E48" s="46">
        <f t="shared" si="0"/>
        <v>0.42561024549403931</v>
      </c>
      <c r="F48" s="1"/>
      <c r="G48" s="1"/>
      <c r="H48" s="1">
        <v>5.82603620266213</v>
      </c>
      <c r="I48" s="1">
        <v>0.218920925691407</v>
      </c>
      <c r="J48" s="1"/>
      <c r="K48" s="1">
        <f t="shared" si="1"/>
        <v>0.53577802188626122</v>
      </c>
      <c r="L48" s="1"/>
      <c r="M48" s="1"/>
      <c r="N48" s="1">
        <v>5.5368495594387097</v>
      </c>
      <c r="O48" s="1">
        <v>0.28812774779282901</v>
      </c>
      <c r="P48" s="1"/>
      <c r="Q48" s="1">
        <f t="shared" si="2"/>
        <v>0.44983732986601255</v>
      </c>
      <c r="R48" s="1"/>
      <c r="S48" s="1"/>
      <c r="T48">
        <v>3.8179180144096101</v>
      </c>
      <c r="U48">
        <v>0.13051090759782899</v>
      </c>
      <c r="W48">
        <f t="shared" si="3"/>
        <v>0.30206753931460784</v>
      </c>
      <c r="X48" s="1"/>
      <c r="Y48" s="1"/>
      <c r="Z48" s="1">
        <v>3.9029260168302899</v>
      </c>
      <c r="AA48" s="1">
        <v>0.29891559829059799</v>
      </c>
      <c r="AB48" s="1"/>
      <c r="AC48" s="1">
        <f t="shared" si="4"/>
        <v>0.8721220526259722</v>
      </c>
      <c r="AD48" s="1"/>
      <c r="AE48" s="1"/>
      <c r="AF48" s="1"/>
      <c r="AG48" s="1">
        <v>4.0969547551424403</v>
      </c>
      <c r="AH48" s="1">
        <v>0.245472433393807</v>
      </c>
      <c r="AI48" s="1"/>
      <c r="AJ48" s="1">
        <f t="shared" si="5"/>
        <v>0.33001292399547444</v>
      </c>
      <c r="AK48" s="1"/>
      <c r="AL48" s="1"/>
      <c r="AM48" s="1">
        <v>4.0529892894243504</v>
      </c>
      <c r="AN48" s="1">
        <v>0.21802994951683699</v>
      </c>
      <c r="AO48" s="1"/>
      <c r="AP48" s="1">
        <f t="shared" si="6"/>
        <v>0.52531123624049236</v>
      </c>
      <c r="AQ48" s="1"/>
      <c r="AR48" s="1"/>
      <c r="AS48" s="1"/>
      <c r="AT48" s="1">
        <v>3.98969939379815</v>
      </c>
      <c r="AU48" s="1">
        <v>0.20331994255083799</v>
      </c>
      <c r="AV48" s="1"/>
      <c r="AW48" s="1">
        <f t="shared" si="7"/>
        <v>0.37473734509229156</v>
      </c>
      <c r="AX48" s="1"/>
      <c r="AY48" s="1"/>
      <c r="AZ48" s="1">
        <v>3.96288345143047</v>
      </c>
      <c r="BA48" s="1">
        <v>0.30901172797308202</v>
      </c>
      <c r="BC48" s="1">
        <f t="shared" si="8"/>
        <v>0.85971117005599662</v>
      </c>
      <c r="BD48" s="1"/>
      <c r="BE48" s="1"/>
      <c r="BF48">
        <v>4.5284908299880904</v>
      </c>
      <c r="BG48">
        <v>0.37957847329167799</v>
      </c>
      <c r="BI48">
        <f t="shared" si="9"/>
        <v>0.61196811781182758</v>
      </c>
      <c r="BJ48" s="1"/>
      <c r="BK48" s="1"/>
      <c r="BL48" s="1"/>
      <c r="BM48">
        <v>4.2694602134384203</v>
      </c>
      <c r="BN48">
        <v>0.32248525146880602</v>
      </c>
      <c r="BP48">
        <f t="shared" si="10"/>
        <v>0.7000488733198087</v>
      </c>
      <c r="BQ48" s="1"/>
      <c r="BR48" s="1"/>
      <c r="BS48" s="1"/>
      <c r="BT48" s="1">
        <v>4.1522423973784601</v>
      </c>
      <c r="BU48" s="1">
        <v>0.306792892845208</v>
      </c>
      <c r="BV48" s="1"/>
      <c r="BW48" s="1">
        <f t="shared" si="11"/>
        <v>0.63953264328850168</v>
      </c>
      <c r="BX48" s="1"/>
      <c r="BY48" s="1"/>
      <c r="CA48">
        <v>4.1889574123878104</v>
      </c>
      <c r="CB48">
        <v>0.33301680629646102</v>
      </c>
      <c r="CC48">
        <f t="shared" si="12"/>
        <v>0.6607148248438941</v>
      </c>
      <c r="CF48" s="1">
        <v>3.9868550002396801</v>
      </c>
      <c r="CG48">
        <v>0.255709165386584</v>
      </c>
      <c r="CI48">
        <f t="shared" si="13"/>
        <v>0.33518925861632287</v>
      </c>
      <c r="CL48" s="1">
        <v>4.1766903163950104</v>
      </c>
      <c r="CM48" s="1">
        <v>0.33899534310368401</v>
      </c>
      <c r="CO48" s="1">
        <f t="shared" si="14"/>
        <v>0.71480790169544151</v>
      </c>
      <c r="CR48">
        <v>4.3163024841932103</v>
      </c>
      <c r="CS48">
        <v>0.40704430615929199</v>
      </c>
      <c r="CT48">
        <f t="shared" si="15"/>
        <v>0.83080082135523536</v>
      </c>
    </row>
    <row r="49" spans="1:98">
      <c r="A49" s="1"/>
      <c r="B49" s="36">
        <v>5.8587516087516001</v>
      </c>
      <c r="C49" s="36">
        <v>0.223401140391431</v>
      </c>
      <c r="D49" s="36"/>
      <c r="E49" s="46">
        <f t="shared" si="0"/>
        <v>0.50587126829863938</v>
      </c>
      <c r="F49" s="1"/>
      <c r="G49" s="1"/>
      <c r="H49" s="1">
        <v>5.8860707680179498</v>
      </c>
      <c r="I49" s="1">
        <v>0.25271123999856498</v>
      </c>
      <c r="J49" s="1"/>
      <c r="K49" s="1">
        <f t="shared" si="1"/>
        <v>0.61847504000468378</v>
      </c>
      <c r="L49" s="1"/>
      <c r="M49" s="1"/>
      <c r="N49" s="1">
        <v>5.5908932025979299</v>
      </c>
      <c r="O49" s="1">
        <v>0.32592665403724402</v>
      </c>
      <c r="P49" s="1"/>
      <c r="Q49" s="1">
        <f t="shared" si="2"/>
        <v>0.50885059459700688</v>
      </c>
      <c r="R49" s="1"/>
      <c r="S49" s="1"/>
      <c r="T49">
        <v>3.8289979178654199</v>
      </c>
      <c r="U49">
        <v>0.13639520851185299</v>
      </c>
      <c r="W49">
        <f t="shared" si="3"/>
        <v>0.31568675574947608</v>
      </c>
      <c r="X49" s="1"/>
      <c r="Y49" s="1"/>
      <c r="Z49" s="1">
        <v>3.92414446002805</v>
      </c>
      <c r="AA49" s="1">
        <v>0.31067387820512798</v>
      </c>
      <c r="AB49" s="1"/>
      <c r="AC49" s="1">
        <f t="shared" si="4"/>
        <v>0.90642824230979502</v>
      </c>
      <c r="AD49" s="1"/>
      <c r="AE49" s="1"/>
      <c r="AF49" s="1"/>
      <c r="AG49" s="1">
        <v>4.1108031376627601</v>
      </c>
      <c r="AH49" s="1">
        <v>0.25762337485160702</v>
      </c>
      <c r="AI49" s="1"/>
      <c r="AJ49" s="1">
        <f t="shared" si="5"/>
        <v>0.34634863902606322</v>
      </c>
      <c r="AK49" s="1"/>
      <c r="AL49" s="1"/>
      <c r="AM49" s="1">
        <v>4.0640509140407604</v>
      </c>
      <c r="AN49" s="1">
        <v>0.228052014873831</v>
      </c>
      <c r="AO49" s="1"/>
      <c r="AP49" s="1">
        <f t="shared" si="6"/>
        <v>0.54945793514141095</v>
      </c>
      <c r="AQ49" s="1"/>
      <c r="AR49" s="1"/>
      <c r="AS49" s="1"/>
      <c r="AT49" s="1">
        <v>3.99941684816869</v>
      </c>
      <c r="AU49" s="1">
        <v>0.21246715903081501</v>
      </c>
      <c r="AV49" s="1"/>
      <c r="AW49" s="1">
        <f t="shared" si="7"/>
        <v>0.3915965059580977</v>
      </c>
      <c r="AX49" s="1"/>
      <c r="AY49" s="1"/>
      <c r="AZ49" s="1">
        <v>3.9800086635483098</v>
      </c>
      <c r="BA49" s="1">
        <v>0.31894840952394798</v>
      </c>
      <c r="BC49" s="1">
        <f t="shared" si="8"/>
        <v>0.88735632183908031</v>
      </c>
      <c r="BD49" s="1"/>
      <c r="BE49" s="1"/>
      <c r="BF49">
        <v>4.58085581550875</v>
      </c>
      <c r="BG49">
        <v>0.36407488768678697</v>
      </c>
      <c r="BI49">
        <f t="shared" si="9"/>
        <v>0.58697275909276481</v>
      </c>
      <c r="BJ49" s="1"/>
      <c r="BK49" s="1"/>
      <c r="BL49" s="1"/>
      <c r="BM49">
        <v>4.2847912778154997</v>
      </c>
      <c r="BN49">
        <v>0.33653702794420298</v>
      </c>
      <c r="BP49">
        <f t="shared" si="10"/>
        <v>0.73055237772796289</v>
      </c>
      <c r="BQ49" s="1"/>
      <c r="BR49" s="1"/>
      <c r="BS49" s="1"/>
      <c r="BT49" s="1">
        <v>4.1674017318621397</v>
      </c>
      <c r="BU49" s="1">
        <v>0.317667635996501</v>
      </c>
      <c r="BV49" s="1"/>
      <c r="BW49" s="1">
        <f t="shared" si="11"/>
        <v>0.66220185562954159</v>
      </c>
      <c r="BX49" s="1"/>
      <c r="BY49" s="1"/>
      <c r="CA49">
        <v>4.2076643275938403</v>
      </c>
      <c r="CB49">
        <v>0.34590179596164</v>
      </c>
      <c r="CC49">
        <f t="shared" si="12"/>
        <v>0.68627901118158097</v>
      </c>
      <c r="CF49" s="1">
        <v>4.0007381979457</v>
      </c>
      <c r="CG49">
        <v>0.26803208738692602</v>
      </c>
      <c r="CI49">
        <f t="shared" si="13"/>
        <v>0.35134241872318434</v>
      </c>
      <c r="CL49" s="1">
        <v>4.1911179290508098</v>
      </c>
      <c r="CM49" s="1">
        <v>0.35168196137515401</v>
      </c>
      <c r="CO49" s="1">
        <f t="shared" si="14"/>
        <v>0.74155899185265017</v>
      </c>
      <c r="CR49">
        <v>4.3366960716970704</v>
      </c>
      <c r="CS49">
        <v>0.42208462345311698</v>
      </c>
      <c r="CT49">
        <f t="shared" si="15"/>
        <v>0.86149897330595482</v>
      </c>
    </row>
    <row r="50" spans="1:98">
      <c r="A50" s="1"/>
      <c r="B50">
        <v>5.9177391677391604</v>
      </c>
      <c r="C50">
        <v>0.25848615605897102</v>
      </c>
      <c r="E50" s="46">
        <f t="shared" si="0"/>
        <v>0.58531804884290239</v>
      </c>
      <c r="F50" s="1"/>
      <c r="G50" s="1"/>
      <c r="H50" s="1">
        <v>5.96793608441223</v>
      </c>
      <c r="I50" s="1">
        <v>0.28845203388861301</v>
      </c>
      <c r="J50" s="1"/>
      <c r="K50" s="1">
        <f t="shared" si="1"/>
        <v>0.7059455812084392</v>
      </c>
      <c r="L50" s="1"/>
      <c r="M50" s="1"/>
      <c r="N50" s="1">
        <v>5.6403928721498602</v>
      </c>
      <c r="O50" s="1">
        <v>0.36345748293240798</v>
      </c>
      <c r="P50" s="1"/>
      <c r="Q50" s="1">
        <f t="shared" si="2"/>
        <v>0.56744532553558302</v>
      </c>
      <c r="R50" s="1"/>
      <c r="S50" s="1"/>
      <c r="T50">
        <v>3.84007523708719</v>
      </c>
      <c r="U50">
        <v>0.14246056483861699</v>
      </c>
      <c r="W50">
        <f t="shared" si="3"/>
        <v>0.32972502499772677</v>
      </c>
      <c r="X50" s="1"/>
      <c r="Y50" s="1"/>
      <c r="Z50" s="1">
        <v>3.9483941093969102</v>
      </c>
      <c r="AA50" s="1">
        <v>0.32218349358974302</v>
      </c>
      <c r="AB50" s="1"/>
      <c r="AC50" s="1">
        <f t="shared" si="4"/>
        <v>0.94000892345045417</v>
      </c>
      <c r="AD50" s="1"/>
      <c r="AE50" s="1"/>
      <c r="AF50" s="1"/>
      <c r="AG50" s="1">
        <v>4.1246515201830798</v>
      </c>
      <c r="AH50" s="1">
        <v>0.27038186338229597</v>
      </c>
      <c r="AI50" s="1"/>
      <c r="AJ50" s="1">
        <f t="shared" si="5"/>
        <v>0.36350113980818</v>
      </c>
      <c r="AK50" s="1"/>
      <c r="AL50" s="1"/>
      <c r="AM50" s="1">
        <v>4.0751125386571703</v>
      </c>
      <c r="AN50" s="1">
        <v>0.238196300540057</v>
      </c>
      <c r="AO50" s="1"/>
      <c r="AP50" s="1">
        <f t="shared" si="6"/>
        <v>0.57389910598014637</v>
      </c>
      <c r="AQ50" s="1"/>
      <c r="AR50" s="1"/>
      <c r="AS50" s="1"/>
      <c r="AT50" s="1">
        <v>4.0091351123271002</v>
      </c>
      <c r="AU50" s="1">
        <v>0.221497103504639</v>
      </c>
      <c r="AV50" s="1"/>
      <c r="AW50" s="1">
        <f t="shared" si="7"/>
        <v>0.40823952373588168</v>
      </c>
      <c r="AX50" s="1"/>
      <c r="AY50" s="1"/>
      <c r="AZ50" s="1">
        <v>3.9999880776857899</v>
      </c>
      <c r="BA50" s="1">
        <v>0.330294023533518</v>
      </c>
      <c r="BC50" s="1">
        <f t="shared" si="8"/>
        <v>0.91892130857647958</v>
      </c>
      <c r="BD50" s="1"/>
      <c r="BE50" s="1"/>
      <c r="BF50">
        <v>4.6158472413135501</v>
      </c>
      <c r="BG50">
        <v>0.34815829024087402</v>
      </c>
      <c r="BI50">
        <f t="shared" si="9"/>
        <v>0.56131152994961708</v>
      </c>
      <c r="BJ50" s="1"/>
      <c r="BK50" s="1"/>
      <c r="BL50" s="1"/>
      <c r="BM50">
        <v>4.30012234219258</v>
      </c>
      <c r="BN50">
        <v>0.35008695525976502</v>
      </c>
      <c r="BP50">
        <f t="shared" si="10"/>
        <v>0.75996647126439876</v>
      </c>
      <c r="BQ50" s="1"/>
      <c r="BR50" s="1"/>
      <c r="BS50" s="1"/>
      <c r="BT50" s="1">
        <v>4.1825610663458299</v>
      </c>
      <c r="BU50" s="1">
        <v>0.32869998412100199</v>
      </c>
      <c r="BV50" s="1"/>
      <c r="BW50" s="1">
        <f t="shared" si="11"/>
        <v>0.68519960727987383</v>
      </c>
      <c r="BX50" s="1"/>
      <c r="BY50" s="1"/>
      <c r="CA50">
        <v>4.2290436592578802</v>
      </c>
      <c r="CB50">
        <v>0.359648417188425</v>
      </c>
      <c r="CC50">
        <f t="shared" si="12"/>
        <v>0.71355269906856711</v>
      </c>
      <c r="CF50" s="1">
        <v>4.0146178755711697</v>
      </c>
      <c r="CG50">
        <v>0.28003072196620499</v>
      </c>
      <c r="CI50">
        <f t="shared" si="13"/>
        <v>0.36707049566933708</v>
      </c>
      <c r="CL50" s="1">
        <v>4.2055455417066101</v>
      </c>
      <c r="CM50" s="1">
        <v>0.36369196000547799</v>
      </c>
      <c r="CO50" s="1">
        <f t="shared" si="14"/>
        <v>0.76688335720147227</v>
      </c>
      <c r="CR50">
        <v>4.3600030288443303</v>
      </c>
      <c r="CS50">
        <v>0.43626980564996798</v>
      </c>
      <c r="CT50">
        <f t="shared" si="15"/>
        <v>0.89045174537987626</v>
      </c>
    </row>
    <row r="51" spans="1:98">
      <c r="A51" s="1"/>
      <c r="B51" s="36">
        <v>6.00353925353925</v>
      </c>
      <c r="C51" s="36">
        <v>0.29675604869779598</v>
      </c>
      <c r="D51" s="36"/>
      <c r="E51" s="46">
        <f t="shared" si="0"/>
        <v>0.67197668940728927</v>
      </c>
      <c r="F51" s="1"/>
      <c r="G51" s="1"/>
      <c r="H51" s="1">
        <v>6.0770898396046196</v>
      </c>
      <c r="I51" s="1">
        <v>0.30635811310105698</v>
      </c>
      <c r="J51" s="1"/>
      <c r="K51" s="1">
        <f t="shared" si="1"/>
        <v>0.7497681791162577</v>
      </c>
      <c r="L51" s="1"/>
      <c r="M51" s="1"/>
      <c r="N51" s="1">
        <v>5.6808383647287197</v>
      </c>
      <c r="O51" s="1">
        <v>0.398039460985809</v>
      </c>
      <c r="P51" s="1"/>
      <c r="Q51" s="1">
        <f t="shared" si="2"/>
        <v>0.62143618475755669</v>
      </c>
      <c r="R51" s="1"/>
      <c r="S51" s="1"/>
      <c r="T51">
        <v>3.8511512641919401</v>
      </c>
      <c r="U51">
        <v>0.14861644887174999</v>
      </c>
      <c r="W51">
        <f t="shared" si="3"/>
        <v>0.34397282065266638</v>
      </c>
      <c r="X51" s="1"/>
      <c r="Y51" s="1"/>
      <c r="Z51" s="1">
        <v>3.9787061711079899</v>
      </c>
      <c r="AA51" s="1">
        <v>0.33316025641025598</v>
      </c>
      <c r="AB51" s="1"/>
      <c r="AC51" s="1">
        <f t="shared" si="4"/>
        <v>0.97203494342719532</v>
      </c>
      <c r="AD51" s="1"/>
      <c r="AE51" s="1"/>
      <c r="AF51" s="1"/>
      <c r="AG51" s="1">
        <v>4.1384999027034004</v>
      </c>
      <c r="AH51" s="1">
        <v>0.28314035191298598</v>
      </c>
      <c r="AI51" s="1"/>
      <c r="AJ51" s="1">
        <f t="shared" si="5"/>
        <v>0.38065364059029821</v>
      </c>
      <c r="AK51" s="1"/>
      <c r="AL51" s="1"/>
      <c r="AM51" s="1">
        <v>4.08617416327359</v>
      </c>
      <c r="AN51" s="1">
        <v>0.248462806515514</v>
      </c>
      <c r="AO51" s="1"/>
      <c r="AP51" s="1">
        <f t="shared" si="6"/>
        <v>0.59863474875669642</v>
      </c>
      <c r="AQ51" s="1"/>
      <c r="AR51" s="1"/>
      <c r="AS51" s="1"/>
      <c r="AT51" s="1">
        <v>4.0188517569097701</v>
      </c>
      <c r="AU51" s="1">
        <v>0.23076159199076901</v>
      </c>
      <c r="AV51" s="1"/>
      <c r="AW51" s="1">
        <f t="shared" si="7"/>
        <v>0.42531482768970996</v>
      </c>
      <c r="AX51" s="1"/>
      <c r="AY51" s="1"/>
      <c r="AZ51" s="1">
        <v>4.0228216938429098</v>
      </c>
      <c r="BA51" s="1">
        <v>0.34041609093421299</v>
      </c>
      <c r="BC51" s="1">
        <f t="shared" si="8"/>
        <v>0.94708222811670872</v>
      </c>
      <c r="BD51" s="1"/>
      <c r="BE51" s="1"/>
      <c r="BF51">
        <v>4.6473736877054703</v>
      </c>
      <c r="BG51">
        <v>0.33149210795905698</v>
      </c>
      <c r="BI51">
        <f t="shared" si="9"/>
        <v>0.53444179702281047</v>
      </c>
      <c r="BJ51" s="1"/>
      <c r="BK51" s="1"/>
      <c r="BL51" s="1"/>
      <c r="BM51">
        <v>4.3154534065696497</v>
      </c>
      <c r="BN51">
        <v>0.36296775036221202</v>
      </c>
      <c r="BP51">
        <f t="shared" si="10"/>
        <v>0.78792801697187298</v>
      </c>
      <c r="BQ51" s="1"/>
      <c r="BR51" s="1"/>
      <c r="BS51" s="1"/>
      <c r="BT51" s="1">
        <v>4.1977204008295201</v>
      </c>
      <c r="BU51" s="1">
        <v>0.33894430737946701</v>
      </c>
      <c r="BV51" s="1"/>
      <c r="BW51" s="1">
        <f t="shared" si="11"/>
        <v>0.70655466238375331</v>
      </c>
      <c r="BX51" s="1"/>
      <c r="BY51" s="1"/>
      <c r="CA51">
        <v>4.2530954073799201</v>
      </c>
      <c r="CB51">
        <v>0.37257731869764199</v>
      </c>
      <c r="CC51">
        <f t="shared" si="12"/>
        <v>0.73920400775501716</v>
      </c>
      <c r="CF51" s="1">
        <v>4.02850107327719</v>
      </c>
      <c r="CG51">
        <v>0.29235364396654701</v>
      </c>
      <c r="CI51">
        <f t="shared" si="13"/>
        <v>0.3832236557761986</v>
      </c>
      <c r="CL51" s="1">
        <v>4.2199731543624104</v>
      </c>
      <c r="CM51" s="1">
        <v>0.37502533899465801</v>
      </c>
      <c r="CO51" s="1">
        <f t="shared" si="14"/>
        <v>0.79078099774191235</v>
      </c>
      <c r="CR51">
        <v>4.3891367252784104</v>
      </c>
      <c r="CS51">
        <v>0.45080710229851401</v>
      </c>
      <c r="CT51">
        <f t="shared" si="15"/>
        <v>0.92012320328542019</v>
      </c>
    </row>
    <row r="52" spans="1:98">
      <c r="A52" s="1"/>
      <c r="B52">
        <v>6.1161518661518599</v>
      </c>
      <c r="C52">
        <v>0.31258703540256899</v>
      </c>
      <c r="E52" s="46">
        <f t="shared" si="0"/>
        <v>0.70782449801171476</v>
      </c>
      <c r="F52" s="1"/>
      <c r="G52" s="1"/>
      <c r="H52" s="1">
        <v>6.1862435947970003</v>
      </c>
      <c r="I52" s="1">
        <v>0.28802560876685701</v>
      </c>
      <c r="J52" s="1"/>
      <c r="K52" s="1">
        <f t="shared" si="1"/>
        <v>0.70490196599671162</v>
      </c>
      <c r="L52" s="1"/>
      <c r="M52" s="1"/>
      <c r="N52" s="1">
        <v>5.7212733510102201</v>
      </c>
      <c r="O52" s="1">
        <v>0.433372055617114</v>
      </c>
      <c r="P52" s="1"/>
      <c r="Q52" s="1">
        <f t="shared" si="2"/>
        <v>0.676598938598303</v>
      </c>
      <c r="R52" s="1"/>
      <c r="S52" s="1"/>
      <c r="T52">
        <v>3.8622311676477499</v>
      </c>
      <c r="U52">
        <v>0.15450074978577499</v>
      </c>
      <c r="W52">
        <f t="shared" si="3"/>
        <v>0.35759203708753695</v>
      </c>
      <c r="X52" s="1"/>
      <c r="Y52" s="1"/>
      <c r="Z52" s="1">
        <v>4.0302366760168304</v>
      </c>
      <c r="AA52" s="1">
        <v>0.34274514374514298</v>
      </c>
      <c r="AB52" s="1"/>
      <c r="AC52" s="1">
        <f t="shared" si="4"/>
        <v>1</v>
      </c>
      <c r="AD52" s="1"/>
      <c r="AE52" s="1"/>
      <c r="AF52" s="1"/>
      <c r="AG52" s="1">
        <v>4.1523482852237201</v>
      </c>
      <c r="AH52" s="1">
        <v>0.29589884044367498</v>
      </c>
      <c r="AI52" s="1"/>
      <c r="AJ52" s="1">
        <f t="shared" si="5"/>
        <v>0.39780614137241505</v>
      </c>
      <c r="AK52" s="1"/>
      <c r="AL52" s="1"/>
      <c r="AM52" s="1">
        <v>4.0972357878899999</v>
      </c>
      <c r="AN52" s="1">
        <v>0.25872931249097098</v>
      </c>
      <c r="AO52" s="1"/>
      <c r="AP52" s="1">
        <f t="shared" si="6"/>
        <v>0.62337039153324636</v>
      </c>
      <c r="AQ52" s="1"/>
      <c r="AR52" s="1"/>
      <c r="AS52" s="1"/>
      <c r="AT52" s="1">
        <v>4.0285675917045802</v>
      </c>
      <c r="AU52" s="1">
        <v>0.24014335248305299</v>
      </c>
      <c r="AV52" s="1"/>
      <c r="AW52" s="1">
        <f t="shared" si="7"/>
        <v>0.44260627473156217</v>
      </c>
      <c r="AX52" s="1"/>
      <c r="AY52" s="1"/>
      <c r="AZ52" s="1">
        <v>4.0513637140393097</v>
      </c>
      <c r="BA52" s="1">
        <v>0.35090893003456802</v>
      </c>
      <c r="BC52" s="1">
        <f t="shared" si="8"/>
        <v>0.97627468317123445</v>
      </c>
      <c r="BD52" s="1"/>
      <c r="BE52" s="1"/>
      <c r="BF52">
        <v>4.6754341615691999</v>
      </c>
      <c r="BG52">
        <v>0.314144400276816</v>
      </c>
      <c r="BI52">
        <f t="shared" si="9"/>
        <v>0.50647328783263568</v>
      </c>
      <c r="BJ52" s="1"/>
      <c r="BK52" s="1"/>
      <c r="BL52" s="1"/>
      <c r="BM52">
        <v>4.33078447094673</v>
      </c>
      <c r="BN52">
        <v>0.37534669630482398</v>
      </c>
      <c r="BP52">
        <f t="shared" si="10"/>
        <v>0.81480015180762866</v>
      </c>
      <c r="BQ52" s="1"/>
      <c r="BR52" s="1"/>
      <c r="BS52" s="1"/>
      <c r="BT52" s="1">
        <v>4.2154062910604804</v>
      </c>
      <c r="BU52" s="1">
        <v>0.34981905053076101</v>
      </c>
      <c r="BV52" s="1"/>
      <c r="BW52" s="1">
        <f t="shared" si="11"/>
        <v>0.72922387472479533</v>
      </c>
      <c r="BX52" s="1"/>
      <c r="BY52" s="1"/>
      <c r="CA52">
        <v>4.2824919884179797</v>
      </c>
      <c r="CB52">
        <v>0.38545935630607803</v>
      </c>
      <c r="CC52">
        <f t="shared" si="12"/>
        <v>0.76476233712807962</v>
      </c>
      <c r="CF52" s="1">
        <v>4.04237899086238</v>
      </c>
      <c r="CG52">
        <v>0.304190134835296</v>
      </c>
      <c r="CI52">
        <f t="shared" si="13"/>
        <v>0.39873919114199902</v>
      </c>
      <c r="CL52" s="1">
        <v>4.2368053691275103</v>
      </c>
      <c r="CM52" s="1">
        <v>0.38690847144226798</v>
      </c>
      <c r="CO52" s="1">
        <f t="shared" si="14"/>
        <v>0.81583785218916383</v>
      </c>
      <c r="CR52">
        <v>4.4386640092163399</v>
      </c>
      <c r="CS52">
        <v>0.464461826360344</v>
      </c>
      <c r="CT52">
        <f t="shared" si="15"/>
        <v>0.94799327982079362</v>
      </c>
    </row>
    <row r="53" spans="1:98">
      <c r="A53" s="1"/>
      <c r="B53" s="36">
        <v>6.2234019734019697</v>
      </c>
      <c r="C53" s="36">
        <v>0.28973562096539401</v>
      </c>
      <c r="D53" s="36"/>
      <c r="E53" s="46">
        <f t="shared" si="0"/>
        <v>0.65607957861024269</v>
      </c>
      <c r="F53" s="1"/>
      <c r="G53" s="1"/>
      <c r="H53" s="1"/>
      <c r="I53" s="1"/>
      <c r="J53" s="1"/>
      <c r="K53" s="1"/>
      <c r="L53" s="1"/>
      <c r="M53" s="1"/>
      <c r="N53" s="1">
        <v>5.76619377581373</v>
      </c>
      <c r="O53" s="1">
        <v>0.47315473424598697</v>
      </c>
      <c r="P53" s="1"/>
      <c r="Q53" s="1">
        <f t="shared" si="2"/>
        <v>0.73870935339319244</v>
      </c>
      <c r="R53" s="1"/>
      <c r="S53" s="1"/>
      <c r="T53">
        <v>3.8733110711035601</v>
      </c>
      <c r="U53">
        <v>0.1603850506998</v>
      </c>
      <c r="W53">
        <f t="shared" si="3"/>
        <v>0.37121125352240752</v>
      </c>
      <c r="X53" s="1"/>
      <c r="Y53" s="1"/>
      <c r="Z53" s="1">
        <v>4.0878295932678803</v>
      </c>
      <c r="AA53" s="1">
        <v>0.34030048076922997</v>
      </c>
      <c r="AB53" s="1"/>
      <c r="AC53" s="1">
        <f t="shared" si="4"/>
        <v>0.9928674030237149</v>
      </c>
      <c r="AD53" s="1"/>
      <c r="AE53" s="1"/>
      <c r="AF53" s="1"/>
      <c r="AG53" s="1">
        <v>4.1661966677440398</v>
      </c>
      <c r="AH53" s="1">
        <v>0.30835355543791898</v>
      </c>
      <c r="AI53" s="1"/>
      <c r="AJ53" s="1">
        <f t="shared" si="5"/>
        <v>0.41455024927876721</v>
      </c>
      <c r="AK53" s="1"/>
      <c r="AL53" s="1"/>
      <c r="AM53" s="1">
        <v>4.1082974125064098</v>
      </c>
      <c r="AN53" s="1">
        <v>0.26875137784796399</v>
      </c>
      <c r="AO53" s="1"/>
      <c r="AP53" s="1">
        <f t="shared" si="6"/>
        <v>0.64751709043416261</v>
      </c>
      <c r="AQ53" s="1"/>
      <c r="AR53" s="1"/>
      <c r="AS53" s="1"/>
      <c r="AT53" s="1">
        <v>4.0382850460751198</v>
      </c>
      <c r="AU53" s="1">
        <v>0.24929056896303001</v>
      </c>
      <c r="AV53" s="1"/>
      <c r="AW53" s="1">
        <f t="shared" si="7"/>
        <v>0.45946543559736835</v>
      </c>
      <c r="AX53" s="1"/>
      <c r="AY53" s="1"/>
      <c r="AZ53" s="1">
        <v>4.0998851483732004</v>
      </c>
      <c r="BA53" s="1">
        <v>0.359436679126729</v>
      </c>
      <c r="BC53" s="1">
        <f t="shared" si="8"/>
        <v>1</v>
      </c>
      <c r="BD53" s="1"/>
      <c r="BE53" s="1"/>
      <c r="BF53">
        <v>4.6999905934834398</v>
      </c>
      <c r="BG53">
        <v>0.29872411222086598</v>
      </c>
      <c r="BI53">
        <f t="shared" si="9"/>
        <v>0.48161222399020726</v>
      </c>
      <c r="BJ53" s="1"/>
      <c r="BK53" s="1"/>
      <c r="BL53" s="1"/>
      <c r="BM53">
        <v>4.3461155353237997</v>
      </c>
      <c r="BN53">
        <v>0.386889226981044</v>
      </c>
      <c r="BP53">
        <f t="shared" si="10"/>
        <v>0.83985660185718625</v>
      </c>
      <c r="BQ53" s="1"/>
      <c r="BR53" s="1"/>
      <c r="BS53" s="1"/>
      <c r="BT53" s="1">
        <v>4.2381452927860099</v>
      </c>
      <c r="BU53" s="1">
        <v>0.362395927392692</v>
      </c>
      <c r="BV53" s="1"/>
      <c r="BW53" s="1">
        <f t="shared" si="11"/>
        <v>0.75544131160617367</v>
      </c>
      <c r="BX53" s="1"/>
      <c r="BY53" s="1"/>
      <c r="CA53">
        <v>4.3279230682040604</v>
      </c>
      <c r="CB53">
        <v>0.39716513348717603</v>
      </c>
      <c r="CC53">
        <f t="shared" si="12"/>
        <v>0.78798693232459238</v>
      </c>
      <c r="CF53" s="1">
        <v>4.0562569084475601</v>
      </c>
      <c r="CG53">
        <v>0.31602662570404499</v>
      </c>
      <c r="CI53">
        <f t="shared" si="13"/>
        <v>0.41425472650779943</v>
      </c>
      <c r="CL53" s="1">
        <v>4.2560421860019098</v>
      </c>
      <c r="CM53" s="1">
        <v>0.39921449116559299</v>
      </c>
      <c r="CO53" s="1">
        <f t="shared" si="14"/>
        <v>0.8417864096416543</v>
      </c>
      <c r="CR53">
        <v>4.4998447717278998</v>
      </c>
      <c r="CS53">
        <v>0.46267838952708501</v>
      </c>
      <c r="CT53">
        <f t="shared" si="15"/>
        <v>0.94435318275154012</v>
      </c>
    </row>
    <row r="54" spans="1:98">
      <c r="A54" s="1"/>
      <c r="B54">
        <v>6.3145645645645603</v>
      </c>
      <c r="C54">
        <v>0.25360610263522798</v>
      </c>
      <c r="E54" s="46">
        <f t="shared" si="0"/>
        <v>0.57426761816690619</v>
      </c>
      <c r="F54" s="1"/>
      <c r="G54" s="1"/>
      <c r="H54" s="1"/>
      <c r="I54" s="1"/>
      <c r="J54" s="1"/>
      <c r="K54" s="1"/>
      <c r="L54" s="1"/>
      <c r="M54" s="1"/>
      <c r="N54" s="1">
        <v>5.8111307105130896</v>
      </c>
      <c r="O54" s="1">
        <v>0.51175787253815597</v>
      </c>
      <c r="P54" s="1"/>
      <c r="Q54" s="1">
        <f t="shared" si="2"/>
        <v>0.79897821950144265</v>
      </c>
      <c r="R54" s="1"/>
      <c r="S54" s="1"/>
      <c r="T54">
        <v>3.8843896824423498</v>
      </c>
      <c r="U54">
        <v>0.166359879320194</v>
      </c>
      <c r="W54">
        <f t="shared" si="3"/>
        <v>0.38503999636396702</v>
      </c>
      <c r="X54" s="1"/>
      <c r="Y54" s="1"/>
      <c r="Z54" s="1">
        <v>4.1272352734922801</v>
      </c>
      <c r="AA54" s="1">
        <v>0.330432051282051</v>
      </c>
      <c r="AB54" s="1"/>
      <c r="AC54" s="1">
        <f t="shared" si="4"/>
        <v>0.96407507826792815</v>
      </c>
      <c r="AD54" s="1"/>
      <c r="AE54" s="1"/>
      <c r="AF54" s="1"/>
      <c r="AG54" s="1">
        <v>4.1800450502643596</v>
      </c>
      <c r="AH54" s="1">
        <v>0.32080827043216398</v>
      </c>
      <c r="AI54" s="1"/>
      <c r="AJ54" s="1">
        <f t="shared" si="5"/>
        <v>0.43129435718512066</v>
      </c>
      <c r="AK54" s="1"/>
      <c r="AL54" s="1"/>
      <c r="AM54" s="1">
        <v>4.1193590371228304</v>
      </c>
      <c r="AN54" s="1">
        <v>0.27901788382342102</v>
      </c>
      <c r="AO54" s="1"/>
      <c r="AP54" s="1">
        <f t="shared" si="6"/>
        <v>0.67225273321071266</v>
      </c>
      <c r="AQ54" s="1"/>
      <c r="AR54" s="1"/>
      <c r="AS54" s="1"/>
      <c r="AT54" s="1">
        <v>4.0480025004456603</v>
      </c>
      <c r="AU54" s="1">
        <v>0.258437785443007</v>
      </c>
      <c r="AV54" s="1"/>
      <c r="AW54" s="1">
        <f t="shared" si="7"/>
        <v>0.47632459646317443</v>
      </c>
      <c r="AX54" s="1"/>
      <c r="AY54" s="1"/>
      <c r="AZ54" s="1">
        <v>4.1569691887660003</v>
      </c>
      <c r="BA54" s="1">
        <v>0.356569377982698</v>
      </c>
      <c r="BC54" s="1">
        <f t="shared" si="8"/>
        <v>0.99202279202279176</v>
      </c>
      <c r="BD54" s="1"/>
      <c r="BE54" s="1"/>
      <c r="BF54">
        <v>4.7245635773199801</v>
      </c>
      <c r="BG54">
        <v>0.282169500240257</v>
      </c>
      <c r="BI54">
        <f t="shared" si="9"/>
        <v>0.45492236814294595</v>
      </c>
      <c r="BJ54" s="1"/>
      <c r="BK54" s="1"/>
      <c r="BL54" s="1"/>
      <c r="BM54">
        <v>4.36144659970088</v>
      </c>
      <c r="BN54">
        <v>0.39792990849742699</v>
      </c>
      <c r="BP54">
        <f t="shared" si="10"/>
        <v>0.86382364103502096</v>
      </c>
      <c r="BQ54" s="1"/>
      <c r="BR54" s="1"/>
      <c r="BS54" s="1"/>
      <c r="BT54" s="1">
        <v>4.2634108502588299</v>
      </c>
      <c r="BU54" s="1">
        <v>0.37412173739930399</v>
      </c>
      <c r="BV54" s="1"/>
      <c r="BW54" s="1">
        <f t="shared" si="11"/>
        <v>0.77988463621738291</v>
      </c>
      <c r="BX54" s="1"/>
      <c r="BY54" s="1"/>
      <c r="CA54">
        <v>4.3867162302801699</v>
      </c>
      <c r="CB54">
        <v>0.39794112185716202</v>
      </c>
      <c r="CC54">
        <f t="shared" si="12"/>
        <v>0.78952651534341389</v>
      </c>
      <c r="CF54" s="1">
        <v>4.0701365860730299</v>
      </c>
      <c r="CG54">
        <v>0.32802526028332402</v>
      </c>
      <c r="CI54">
        <f t="shared" si="13"/>
        <v>0.42998280345395223</v>
      </c>
      <c r="CL54" s="1">
        <v>4.2776836049856097</v>
      </c>
      <c r="CM54" s="1">
        <v>0.41068319408300202</v>
      </c>
      <c r="CO54" s="1">
        <f t="shared" si="14"/>
        <v>0.86596939514377125</v>
      </c>
      <c r="CR54">
        <v>4.5464586860224196</v>
      </c>
      <c r="CS54">
        <v>0.44728595778156499</v>
      </c>
      <c r="CT54">
        <f t="shared" si="15"/>
        <v>0.91293634496919818</v>
      </c>
    </row>
    <row r="55" spans="1:98">
      <c r="A55" s="1"/>
      <c r="B55" s="36">
        <v>6.4164521664521601</v>
      </c>
      <c r="C55" s="36">
        <v>0.21970257358606801</v>
      </c>
      <c r="D55" s="36"/>
      <c r="E55" s="46">
        <f t="shared" si="0"/>
        <v>0.49749620504946368</v>
      </c>
      <c r="F55" s="1"/>
      <c r="G55" s="1"/>
      <c r="H55" s="1"/>
      <c r="I55" s="1"/>
      <c r="J55" s="1"/>
      <c r="K55" s="1"/>
      <c r="L55" s="1"/>
      <c r="M55" s="1"/>
      <c r="N55" s="1">
        <v>5.8560991641045197</v>
      </c>
      <c r="O55" s="1">
        <v>0.54810916109661501</v>
      </c>
      <c r="P55" s="1"/>
      <c r="Q55" s="1">
        <f t="shared" si="2"/>
        <v>0.85573140175337825</v>
      </c>
      <c r="R55" s="1"/>
      <c r="S55" s="1"/>
      <c r="T55">
        <v>3.8973160211212901</v>
      </c>
      <c r="U55">
        <v>0.173239985004284</v>
      </c>
      <c r="W55">
        <f t="shared" si="3"/>
        <v>0.40096400327242931</v>
      </c>
      <c r="X55" s="1"/>
      <c r="Y55" s="1"/>
      <c r="Z55" s="1">
        <v>4.1545161290322499</v>
      </c>
      <c r="AA55" s="1">
        <v>0.31951923076923</v>
      </c>
      <c r="AB55" s="1"/>
      <c r="AC55" s="1">
        <f t="shared" si="4"/>
        <v>0.93223561763085638</v>
      </c>
      <c r="AD55" s="1"/>
      <c r="AE55" s="1"/>
      <c r="AF55" s="1"/>
      <c r="AG55" s="1">
        <v>4.1938934327846802</v>
      </c>
      <c r="AH55" s="1">
        <v>0.33326298542640798</v>
      </c>
      <c r="AI55" s="1"/>
      <c r="AJ55" s="1">
        <f t="shared" si="5"/>
        <v>0.44803846509147283</v>
      </c>
      <c r="AK55" s="1"/>
      <c r="AL55" s="1"/>
      <c r="AM55" s="1">
        <v>4.1304206617392403</v>
      </c>
      <c r="AN55" s="1">
        <v>0.28928438979887799</v>
      </c>
      <c r="AO55" s="1"/>
      <c r="AP55" s="1">
        <f t="shared" si="6"/>
        <v>0.6969883759872626</v>
      </c>
      <c r="AQ55" s="1"/>
      <c r="AR55" s="1"/>
      <c r="AS55" s="1"/>
      <c r="AT55" s="1">
        <v>4.0577199548162</v>
      </c>
      <c r="AU55" s="1">
        <v>0.26758500192298401</v>
      </c>
      <c r="AV55" s="1"/>
      <c r="AW55" s="1">
        <f t="shared" si="7"/>
        <v>0.49318375732898062</v>
      </c>
      <c r="AX55" s="1"/>
      <c r="AY55" s="1"/>
      <c r="AZ55" s="1">
        <v>4.1969280170409604</v>
      </c>
      <c r="BA55" s="1">
        <v>0.34555498669148899</v>
      </c>
      <c r="BC55" s="1">
        <f t="shared" si="8"/>
        <v>0.96137931034482527</v>
      </c>
      <c r="BD55" s="1"/>
      <c r="BE55" s="1"/>
      <c r="BF55">
        <v>4.7491332507720596</v>
      </c>
      <c r="BG55">
        <v>0.26584175304458002</v>
      </c>
      <c r="BI55">
        <f t="shared" si="9"/>
        <v>0.42859827069665152</v>
      </c>
      <c r="BJ55" s="1"/>
      <c r="BK55" s="1"/>
      <c r="BL55" s="1"/>
      <c r="BM55">
        <v>4.3793328414741302</v>
      </c>
      <c r="BN55">
        <v>0.40909605230377</v>
      </c>
      <c r="BP55">
        <f t="shared" si="10"/>
        <v>0.88806303293078803</v>
      </c>
      <c r="BQ55" s="1"/>
      <c r="BR55" s="1"/>
      <c r="BS55" s="1"/>
      <c r="BT55" s="1">
        <v>4.2937295192261997</v>
      </c>
      <c r="BU55" s="1">
        <v>0.38419944968609299</v>
      </c>
      <c r="BV55" s="1"/>
      <c r="BW55" s="1">
        <f t="shared" si="11"/>
        <v>0.80089237833715554</v>
      </c>
      <c r="BX55" s="1"/>
      <c r="BY55" s="1"/>
      <c r="CA55">
        <v>4.4348197265242604</v>
      </c>
      <c r="CB55">
        <v>0.386376918799889</v>
      </c>
      <c r="CC55">
        <f t="shared" si="12"/>
        <v>0.76658280723925454</v>
      </c>
      <c r="CF55" s="1">
        <v>4.0840180237387704</v>
      </c>
      <c r="CG55">
        <v>0.34018603857313501</v>
      </c>
      <c r="CI55">
        <f t="shared" si="13"/>
        <v>0.44592342198045998</v>
      </c>
      <c r="CL55" s="1">
        <v>4.3089434324065197</v>
      </c>
      <c r="CM55" s="1">
        <v>0.42281160115052702</v>
      </c>
      <c r="CO55" s="1">
        <f t="shared" si="14"/>
        <v>0.89154343733406194</v>
      </c>
      <c r="CR55">
        <v>4.5755923824564997</v>
      </c>
      <c r="CS55">
        <v>0.43174261984246198</v>
      </c>
      <c r="CT55">
        <f t="shared" si="15"/>
        <v>0.88121149897330486</v>
      </c>
    </row>
    <row r="56" spans="1:98">
      <c r="A56" s="1"/>
      <c r="B56">
        <v>6.5344272844272799</v>
      </c>
      <c r="C56">
        <v>0.22194412922568199</v>
      </c>
      <c r="E56" s="46">
        <f t="shared" si="0"/>
        <v>0.5025720009580551</v>
      </c>
      <c r="F56" s="1"/>
      <c r="G56" s="1"/>
      <c r="H56" s="1"/>
      <c r="I56" s="1"/>
      <c r="J56" s="1"/>
      <c r="K56" s="1"/>
      <c r="L56" s="1"/>
      <c r="M56" s="1"/>
      <c r="N56" s="1">
        <v>5.9056393579462698</v>
      </c>
      <c r="O56" s="1">
        <v>0.58274475461986597</v>
      </c>
      <c r="P56" s="1"/>
      <c r="Q56" s="1">
        <f t="shared" si="2"/>
        <v>0.90980596773383515</v>
      </c>
      <c r="R56" s="1"/>
      <c r="S56" s="1"/>
      <c r="T56">
        <v>3.9120926713744302</v>
      </c>
      <c r="U56">
        <v>0.18084431233933099</v>
      </c>
      <c r="W56">
        <f t="shared" si="3"/>
        <v>0.4185642214344143</v>
      </c>
      <c r="X56" s="1"/>
      <c r="Y56" s="1"/>
      <c r="Z56" s="1">
        <v>4.1757345722300103</v>
      </c>
      <c r="AA56" s="1">
        <v>0.309998931623931</v>
      </c>
      <c r="AB56" s="1"/>
      <c r="AC56" s="1">
        <f t="shared" si="4"/>
        <v>0.90445900483549591</v>
      </c>
      <c r="AD56" s="1"/>
      <c r="AE56" s="1"/>
      <c r="AF56" s="1"/>
      <c r="AG56" s="1">
        <v>4.2077418153049999</v>
      </c>
      <c r="AH56" s="1">
        <v>0.34571770042065297</v>
      </c>
      <c r="AI56" s="1"/>
      <c r="AJ56" s="1">
        <f t="shared" si="5"/>
        <v>0.46478257299782627</v>
      </c>
      <c r="AK56" s="1"/>
      <c r="AL56" s="1"/>
      <c r="AM56" s="1">
        <v>4.1414822863556502</v>
      </c>
      <c r="AN56" s="1">
        <v>0.29893979422817701</v>
      </c>
      <c r="AO56" s="1"/>
      <c r="AP56" s="1">
        <f t="shared" si="6"/>
        <v>0.72025165907473276</v>
      </c>
      <c r="AQ56" s="1"/>
      <c r="AR56" s="1"/>
      <c r="AS56" s="1"/>
      <c r="AT56" s="1">
        <v>4.06743578961101</v>
      </c>
      <c r="AU56" s="1">
        <v>0.27696676241526802</v>
      </c>
      <c r="AV56" s="1"/>
      <c r="AW56" s="1">
        <f t="shared" si="7"/>
        <v>0.51047520437083282</v>
      </c>
      <c r="AX56" s="1"/>
      <c r="AY56" s="1"/>
      <c r="AZ56" s="1">
        <v>4.2226158352177201</v>
      </c>
      <c r="BA56" s="1">
        <v>0.335410672988815</v>
      </c>
      <c r="BC56" s="1">
        <f t="shared" si="8"/>
        <v>0.93315649867373995</v>
      </c>
      <c r="BD56" s="1"/>
      <c r="BE56" s="1"/>
      <c r="BF56">
        <v>4.7701972270824298</v>
      </c>
      <c r="BG56">
        <v>0.25155485786765902</v>
      </c>
      <c r="BI56">
        <f t="shared" si="9"/>
        <v>0.40556449779858528</v>
      </c>
      <c r="BJ56" s="1"/>
      <c r="BK56" s="1"/>
      <c r="BL56" s="1"/>
      <c r="BM56">
        <v>4.4023294380397502</v>
      </c>
      <c r="BN56">
        <v>0.42171755867363597</v>
      </c>
      <c r="BP56">
        <f t="shared" si="10"/>
        <v>0.91546171635454188</v>
      </c>
      <c r="BQ56" s="1"/>
      <c r="BR56" s="1"/>
      <c r="BS56" s="1"/>
      <c r="BT56" s="1">
        <v>4.3392075226772597</v>
      </c>
      <c r="BU56" s="1">
        <v>0.39134079710842801</v>
      </c>
      <c r="BV56" s="1"/>
      <c r="BW56" s="1">
        <f t="shared" si="11"/>
        <v>0.81577904911786292</v>
      </c>
      <c r="BX56" s="1"/>
      <c r="BY56" s="1"/>
      <c r="CA56">
        <v>4.4668887240203201</v>
      </c>
      <c r="CB56">
        <v>0.37284507024415298</v>
      </c>
      <c r="CC56">
        <f t="shared" si="12"/>
        <v>0.73973523444631273</v>
      </c>
      <c r="CF56" s="1">
        <v>4.0978871411225697</v>
      </c>
      <c r="CG56">
        <v>0.35121181088922998</v>
      </c>
      <c r="CI56">
        <f t="shared" si="13"/>
        <v>0.46037624944449329</v>
      </c>
      <c r="CL56" s="1">
        <v>4.3546308724832201</v>
      </c>
      <c r="CM56" s="1">
        <v>0.429846907646524</v>
      </c>
      <c r="CO56" s="1">
        <f t="shared" si="14"/>
        <v>0.90637813278487767</v>
      </c>
      <c r="CR56">
        <v>4.59598596996035</v>
      </c>
      <c r="CS56">
        <v>0.41911680164597398</v>
      </c>
      <c r="CT56">
        <f t="shared" si="15"/>
        <v>0.85544147843942431</v>
      </c>
    </row>
    <row r="57" spans="1:98">
      <c r="A57" s="1"/>
      <c r="B57" s="36">
        <v>6.6148648648648596</v>
      </c>
      <c r="C57" s="36">
        <v>0.25745877639081499</v>
      </c>
      <c r="D57" s="36"/>
      <c r="E57" s="46">
        <f t="shared" si="0"/>
        <v>0.58299164238479884</v>
      </c>
      <c r="F57" s="1"/>
      <c r="G57" s="1"/>
      <c r="H57" s="1"/>
      <c r="I57" s="1"/>
      <c r="J57" s="1"/>
      <c r="K57" s="1"/>
      <c r="L57" s="1"/>
      <c r="M57" s="1"/>
      <c r="N57" s="1">
        <v>5.9778949171256004</v>
      </c>
      <c r="O57" s="1">
        <v>0.61904242770847395</v>
      </c>
      <c r="P57" s="1"/>
      <c r="Q57" s="1">
        <f t="shared" si="2"/>
        <v>0.96647544322728574</v>
      </c>
      <c r="R57" s="1"/>
      <c r="S57" s="1"/>
      <c r="T57">
        <v>3.9250254706384702</v>
      </c>
      <c r="U57">
        <v>0.187271779491573</v>
      </c>
      <c r="W57">
        <f t="shared" si="3"/>
        <v>0.43344059630942522</v>
      </c>
      <c r="X57" s="1"/>
      <c r="Y57" s="1"/>
      <c r="Z57" s="1">
        <v>4.1939218092566604</v>
      </c>
      <c r="AA57" s="1">
        <v>0.29962606837606798</v>
      </c>
      <c r="AB57" s="1"/>
      <c r="AC57" s="1">
        <f t="shared" si="4"/>
        <v>0.87419493417786454</v>
      </c>
      <c r="AD57" s="1"/>
      <c r="AE57" s="1"/>
      <c r="AF57" s="1"/>
      <c r="AG57" s="1">
        <v>4.2215901978253196</v>
      </c>
      <c r="AH57" s="1">
        <v>0.35726109480556201</v>
      </c>
      <c r="AI57" s="1"/>
      <c r="AJ57" s="1">
        <f t="shared" si="5"/>
        <v>0.48030150227688428</v>
      </c>
      <c r="AK57" s="1"/>
      <c r="AL57" s="1"/>
      <c r="AM57" s="1">
        <v>4.1525439109720699</v>
      </c>
      <c r="AN57" s="1">
        <v>0.30871741896670801</v>
      </c>
      <c r="AO57" s="1"/>
      <c r="AP57" s="1">
        <f t="shared" si="6"/>
        <v>0.74380941410001977</v>
      </c>
      <c r="AQ57" s="1"/>
      <c r="AR57" s="1"/>
      <c r="AS57" s="1"/>
      <c r="AT57" s="1">
        <v>4.07715567334514</v>
      </c>
      <c r="AU57" s="1">
        <v>0.28576216287678402</v>
      </c>
      <c r="AV57" s="1"/>
      <c r="AW57" s="1">
        <f t="shared" si="7"/>
        <v>0.52668593597256885</v>
      </c>
      <c r="AX57" s="1"/>
      <c r="AY57" s="1"/>
      <c r="AZ57" s="1">
        <v>4.2454494513748404</v>
      </c>
      <c r="BA57" s="1">
        <v>0.32373136444955097</v>
      </c>
      <c r="BC57" s="1">
        <f t="shared" si="8"/>
        <v>0.90066312997347397</v>
      </c>
      <c r="BD57" s="1"/>
      <c r="BE57" s="1"/>
      <c r="BF57">
        <v>4.7947669005345102</v>
      </c>
      <c r="BG57">
        <v>0.23522711067198199</v>
      </c>
      <c r="BI57">
        <f t="shared" si="9"/>
        <v>0.37924040035229079</v>
      </c>
      <c r="BJ57" s="1"/>
      <c r="BK57" s="1"/>
      <c r="BL57" s="1"/>
      <c r="BM57">
        <v>4.4304363893977197</v>
      </c>
      <c r="BN57">
        <v>0.43347755731911702</v>
      </c>
      <c r="BP57">
        <f t="shared" si="10"/>
        <v>0.94099024444850898</v>
      </c>
      <c r="BQ57" s="1"/>
      <c r="BR57" s="1"/>
      <c r="BS57" s="1"/>
      <c r="BT57" s="1">
        <v>4.39226519337016</v>
      </c>
      <c r="BU57" s="1">
        <v>0.38754968111655402</v>
      </c>
      <c r="BV57" s="1"/>
      <c r="BW57" s="1">
        <f t="shared" si="11"/>
        <v>0.80787618536893058</v>
      </c>
      <c r="BX57" s="1"/>
      <c r="BY57" s="1"/>
      <c r="CA57">
        <v>4.49094047214236</v>
      </c>
      <c r="CB57">
        <v>0.36039307350162503</v>
      </c>
      <c r="CC57">
        <f t="shared" si="12"/>
        <v>0.71503011839468622</v>
      </c>
      <c r="CF57" s="1">
        <v>4.1117544984660999</v>
      </c>
      <c r="CG57">
        <v>0.36207543949479398</v>
      </c>
      <c r="CI57">
        <f t="shared" si="13"/>
        <v>0.47461653532817294</v>
      </c>
      <c r="CL57" s="1">
        <v>4.4003183125599197</v>
      </c>
      <c r="CM57" s="1">
        <v>0.42458772770853298</v>
      </c>
      <c r="CO57" s="1">
        <f t="shared" si="14"/>
        <v>0.89528858995607152</v>
      </c>
      <c r="CR57">
        <v>4.6134661878207996</v>
      </c>
      <c r="CS57">
        <v>0.40583705661062403</v>
      </c>
      <c r="CT57">
        <f t="shared" si="15"/>
        <v>0.82833675564681686</v>
      </c>
    </row>
    <row r="58" spans="1:9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>
        <v>6.0662750161749699</v>
      </c>
      <c r="O58" s="1">
        <v>0.64051542338349299</v>
      </c>
      <c r="P58" s="1"/>
      <c r="Q58" s="1">
        <f t="shared" si="2"/>
        <v>1</v>
      </c>
      <c r="R58" s="1"/>
      <c r="S58" s="1"/>
      <c r="T58">
        <v>3.9379566547562499</v>
      </c>
      <c r="U58">
        <v>0.19381240627677801</v>
      </c>
      <c r="W58">
        <f t="shared" si="3"/>
        <v>0.44857887919280132</v>
      </c>
      <c r="X58" s="1"/>
      <c r="Y58" s="1"/>
      <c r="Z58" s="1">
        <v>4.2121090462832997</v>
      </c>
      <c r="AA58" s="1">
        <v>0.28939529914529899</v>
      </c>
      <c r="AB58" s="1"/>
      <c r="AC58" s="1">
        <f t="shared" si="4"/>
        <v>0.84434543983061172</v>
      </c>
      <c r="AD58" s="1"/>
      <c r="AE58" s="1"/>
      <c r="AF58" s="1"/>
      <c r="AG58" s="1">
        <v>4.2354385803456402</v>
      </c>
      <c r="AH58" s="1">
        <v>0.36865260242224901</v>
      </c>
      <c r="AI58" s="1"/>
      <c r="AJ58" s="1">
        <f t="shared" si="5"/>
        <v>0.49561623511806058</v>
      </c>
      <c r="AK58" s="1"/>
      <c r="AL58" s="1"/>
      <c r="AM58" s="1">
        <v>4.1636055355884798</v>
      </c>
      <c r="AN58" s="1">
        <v>0.318250603086775</v>
      </c>
      <c r="AO58" s="1"/>
      <c r="AP58" s="1">
        <f t="shared" si="6"/>
        <v>0.76677822524967276</v>
      </c>
      <c r="AQ58" s="1"/>
      <c r="AR58" s="1"/>
      <c r="AS58" s="1"/>
      <c r="AT58" s="1">
        <v>4.0868763668671404</v>
      </c>
      <c r="AU58" s="1">
        <v>0.294440291332147</v>
      </c>
      <c r="AV58" s="1"/>
      <c r="AW58" s="1">
        <f t="shared" si="7"/>
        <v>0.54268052448628268</v>
      </c>
      <c r="AX58" s="1"/>
      <c r="AY58" s="1"/>
      <c r="AZ58" s="1">
        <v>4.2654288655123196</v>
      </c>
      <c r="BA58" s="1">
        <v>0.31257113628980998</v>
      </c>
      <c r="BC58" s="1">
        <f t="shared" si="8"/>
        <v>0.86961391099322027</v>
      </c>
      <c r="BD58" s="1"/>
      <c r="BE58" s="1"/>
      <c r="BF58">
        <v>4.8228323399749202</v>
      </c>
      <c r="BG58">
        <v>0.21753910581234301</v>
      </c>
      <c r="BI58">
        <f t="shared" si="9"/>
        <v>0.35072325356066569</v>
      </c>
      <c r="BJ58" s="1"/>
      <c r="BK58" s="1"/>
      <c r="BL58" s="1"/>
      <c r="BM58">
        <v>4.4738744051327597</v>
      </c>
      <c r="BN58">
        <v>0.442548861071903</v>
      </c>
      <c r="BP58">
        <f t="shared" si="10"/>
        <v>0.96068217126611066</v>
      </c>
      <c r="BQ58" s="1"/>
      <c r="BR58" s="1"/>
      <c r="BS58" s="1"/>
      <c r="BT58" s="1">
        <v>4.4301635295793798</v>
      </c>
      <c r="BU58" s="1">
        <v>0.37752600482057902</v>
      </c>
      <c r="BV58" s="1"/>
      <c r="BW58" s="1">
        <f t="shared" si="11"/>
        <v>0.78698108529805777</v>
      </c>
      <c r="BX58" s="1"/>
      <c r="BY58" s="1"/>
      <c r="CA58">
        <v>4.5123198038063999</v>
      </c>
      <c r="CB58">
        <v>0.346906971282332</v>
      </c>
      <c r="CC58">
        <f t="shared" si="12"/>
        <v>0.68827330763566807</v>
      </c>
      <c r="CF58" s="1">
        <v>4.1256218558096203</v>
      </c>
      <c r="CG58">
        <v>0.37293906810035798</v>
      </c>
      <c r="CI58">
        <f t="shared" si="13"/>
        <v>0.48885682121185259</v>
      </c>
      <c r="CL58" s="1">
        <v>4.4315781399808198</v>
      </c>
      <c r="CM58" s="1">
        <v>0.41382947541432602</v>
      </c>
      <c r="CO58" s="1">
        <f t="shared" si="14"/>
        <v>0.87260366550275781</v>
      </c>
      <c r="CR58">
        <v>4.6309464056812404</v>
      </c>
      <c r="CS58">
        <v>0.39235610331716197</v>
      </c>
      <c r="CT58">
        <f t="shared" si="15"/>
        <v>0.80082135523613818</v>
      </c>
    </row>
    <row r="59" spans="1:9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>
        <v>6.1825853563004998</v>
      </c>
      <c r="O59" s="1">
        <v>0.61598634592701096</v>
      </c>
      <c r="P59" s="1"/>
      <c r="Q59" s="1">
        <f t="shared" si="2"/>
        <v>0.96170415799371656</v>
      </c>
      <c r="R59" s="1"/>
      <c r="S59" s="1"/>
      <c r="T59">
        <v>3.9527478413258699</v>
      </c>
      <c r="U59">
        <v>0.200398296915167</v>
      </c>
      <c r="W59">
        <f t="shared" si="3"/>
        <v>0.4638219252795206</v>
      </c>
      <c r="X59" s="1"/>
      <c r="Y59" s="1"/>
      <c r="Z59" s="1">
        <v>4.2302962833099498</v>
      </c>
      <c r="AA59" s="1">
        <v>0.27802777777777699</v>
      </c>
      <c r="AB59" s="1"/>
      <c r="AC59" s="1">
        <f t="shared" si="4"/>
        <v>0.81117933500032824</v>
      </c>
      <c r="AD59" s="1"/>
      <c r="AE59" s="1"/>
      <c r="AF59" s="1"/>
      <c r="AG59" s="1">
        <v>4.24928696286596</v>
      </c>
      <c r="AH59" s="1">
        <v>0.37958844973426897</v>
      </c>
      <c r="AI59" s="1"/>
      <c r="AJ59" s="1">
        <f t="shared" si="5"/>
        <v>0.51031837864559038</v>
      </c>
      <c r="AK59" s="1"/>
      <c r="AL59" s="1"/>
      <c r="AM59" s="1">
        <v>4.1746671602048897</v>
      </c>
      <c r="AN59" s="1">
        <v>0.32778378720684198</v>
      </c>
      <c r="AO59" s="1"/>
      <c r="AP59" s="1">
        <f t="shared" si="6"/>
        <v>0.78974703639932586</v>
      </c>
      <c r="AQ59" s="1"/>
      <c r="AR59" s="1"/>
      <c r="AS59" s="1"/>
      <c r="AT59" s="1">
        <v>4.0965970603891302</v>
      </c>
      <c r="AU59" s="1">
        <v>0.30311841978750997</v>
      </c>
      <c r="AV59" s="1"/>
      <c r="AW59" s="1">
        <f t="shared" si="7"/>
        <v>0.55867511299999661</v>
      </c>
      <c r="AX59" s="1"/>
      <c r="AY59" s="1"/>
      <c r="AZ59" s="1">
        <v>4.2825540776301603</v>
      </c>
      <c r="BA59" s="1">
        <v>0.30204122001949002</v>
      </c>
      <c r="BC59" s="1">
        <f t="shared" si="8"/>
        <v>0.84031830238726779</v>
      </c>
      <c r="BD59" s="1"/>
      <c r="BE59" s="1"/>
      <c r="BF59">
        <v>4.8508878482619604</v>
      </c>
      <c r="BG59">
        <v>0.20053169530750001</v>
      </c>
      <c r="BI59">
        <f t="shared" si="9"/>
        <v>0.32330338197194125</v>
      </c>
      <c r="BJ59" s="1"/>
      <c r="BK59" s="1"/>
      <c r="BL59" s="1"/>
      <c r="BM59">
        <v>4.5275331304525297</v>
      </c>
      <c r="BN59">
        <v>0.439733943511734</v>
      </c>
      <c r="BP59">
        <f t="shared" si="10"/>
        <v>0.95457156664928189</v>
      </c>
      <c r="BQ59" s="1"/>
      <c r="BR59" s="1"/>
      <c r="BS59" s="1"/>
      <c r="BT59" s="1">
        <v>4.45542908705219</v>
      </c>
      <c r="BU59" s="1">
        <v>0.36674582465320898</v>
      </c>
      <c r="BV59" s="1"/>
      <c r="BW59" s="1">
        <f t="shared" si="11"/>
        <v>0.7645089965425893</v>
      </c>
      <c r="BX59" s="1"/>
      <c r="BY59" s="1"/>
      <c r="CA59">
        <v>4.5310267190124298</v>
      </c>
      <c r="CB59">
        <v>0.33491940686675897</v>
      </c>
      <c r="CC59">
        <f t="shared" si="12"/>
        <v>0.66448963854333609</v>
      </c>
      <c r="CF59" s="1">
        <v>4.1417948659161903</v>
      </c>
      <c r="CG59">
        <v>0.38509984639016898</v>
      </c>
      <c r="CI59">
        <f t="shared" si="13"/>
        <v>0.50479743973836033</v>
      </c>
      <c r="CL59" s="1">
        <v>4.4532195589645198</v>
      </c>
      <c r="CM59" s="1">
        <v>0.40289361046431998</v>
      </c>
      <c r="CO59" s="1">
        <f t="shared" si="14"/>
        <v>0.84954422578724631</v>
      </c>
      <c r="CR59">
        <v>4.64842662354169</v>
      </c>
      <c r="CS59">
        <v>0.37766790047503301</v>
      </c>
      <c r="CT59">
        <f t="shared" si="15"/>
        <v>0.7708418891170431</v>
      </c>
    </row>
    <row r="60" spans="1:9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>
        <v>6.25133781576079</v>
      </c>
      <c r="O60" s="1">
        <v>0.57765128498409402</v>
      </c>
      <c r="P60" s="1"/>
      <c r="Q60" s="1">
        <f t="shared" si="2"/>
        <v>0.90185382567788597</v>
      </c>
      <c r="R60" s="1"/>
      <c r="S60" s="1"/>
      <c r="T60">
        <v>3.9675399969832599</v>
      </c>
      <c r="U60">
        <v>0.20691629177377799</v>
      </c>
      <c r="W60">
        <f t="shared" si="3"/>
        <v>0.47890782656122038</v>
      </c>
      <c r="X60" s="1"/>
      <c r="Y60" s="1"/>
      <c r="Z60" s="1">
        <v>4.2484835203365998</v>
      </c>
      <c r="AA60" s="1">
        <v>0.265949786324786</v>
      </c>
      <c r="AB60" s="1"/>
      <c r="AC60" s="1">
        <f t="shared" si="4"/>
        <v>0.77594034861815531</v>
      </c>
      <c r="AD60" s="1"/>
      <c r="AE60" s="1"/>
      <c r="AF60" s="1"/>
      <c r="AG60" s="1">
        <v>4.2631353453862797</v>
      </c>
      <c r="AH60" s="1">
        <v>0.39052429704628799</v>
      </c>
      <c r="AI60" s="1"/>
      <c r="AJ60" s="1">
        <f t="shared" si="5"/>
        <v>0.52502052217311901</v>
      </c>
      <c r="AK60" s="1"/>
      <c r="AL60" s="1"/>
      <c r="AM60" s="1">
        <v>4.1857287848213103</v>
      </c>
      <c r="AN60" s="1">
        <v>0.33658364947151898</v>
      </c>
      <c r="AO60" s="1"/>
      <c r="AP60" s="1">
        <f t="shared" si="6"/>
        <v>0.81094901592208202</v>
      </c>
      <c r="AQ60" s="1"/>
      <c r="AR60" s="1"/>
      <c r="AS60" s="1"/>
      <c r="AT60" s="1">
        <v>4.1063185636989896</v>
      </c>
      <c r="AU60" s="1">
        <v>0.31167927623671898</v>
      </c>
      <c r="AV60" s="1"/>
      <c r="AW60" s="1">
        <f t="shared" si="7"/>
        <v>0.57445355842568646</v>
      </c>
      <c r="AX60" s="1"/>
      <c r="AY60" s="1"/>
      <c r="AZ60" s="1">
        <v>4.2996792897480001</v>
      </c>
      <c r="BA60" s="1">
        <v>0.29076976034985103</v>
      </c>
      <c r="BC60" s="1">
        <f t="shared" si="8"/>
        <v>0.80895962275272515</v>
      </c>
      <c r="BD60" s="1"/>
      <c r="BE60" s="1"/>
      <c r="BF60">
        <v>4.8789061147238399</v>
      </c>
      <c r="BG60">
        <v>0.18607651363313801</v>
      </c>
      <c r="BI60">
        <f t="shared" si="9"/>
        <v>0.29999829239408804</v>
      </c>
      <c r="BJ60" s="1"/>
      <c r="BK60" s="1"/>
      <c r="BL60" s="1"/>
      <c r="BM60">
        <v>4.5658607913952203</v>
      </c>
      <c r="BN60">
        <v>0.42784011842363001</v>
      </c>
      <c r="BP60">
        <f t="shared" si="10"/>
        <v>0.92875252898952254</v>
      </c>
      <c r="BQ60" s="1"/>
      <c r="BR60" s="1"/>
      <c r="BS60" s="1"/>
      <c r="BT60" s="1">
        <v>4.4781680887777204</v>
      </c>
      <c r="BU60" s="1">
        <v>0.35549282956621803</v>
      </c>
      <c r="BV60" s="1"/>
      <c r="BW60" s="1">
        <f t="shared" si="11"/>
        <v>0.74105128985925051</v>
      </c>
      <c r="BX60" s="1"/>
      <c r="BY60" s="1"/>
      <c r="CA60">
        <v>4.5470612177604597</v>
      </c>
      <c r="CB60">
        <v>0.32347723493429298</v>
      </c>
      <c r="CC60">
        <f t="shared" si="12"/>
        <v>0.6417880436650798</v>
      </c>
      <c r="CF60" s="1">
        <v>4.1602634085542096</v>
      </c>
      <c r="CG60">
        <v>0.397625448028673</v>
      </c>
      <c r="CI60">
        <f t="shared" si="13"/>
        <v>0.52121627682066163</v>
      </c>
      <c r="CL60" s="1">
        <v>4.4724563758389202</v>
      </c>
      <c r="CM60" s="1">
        <v>0.39147565401999701</v>
      </c>
      <c r="CO60" s="1">
        <f t="shared" si="14"/>
        <v>0.82546824464575852</v>
      </c>
      <c r="CR60">
        <v>4.6659068414021299</v>
      </c>
      <c r="CS60">
        <v>0.36177244808423498</v>
      </c>
      <c r="CT60">
        <f t="shared" si="15"/>
        <v>0.7383983572895273</v>
      </c>
    </row>
    <row r="61" spans="1:9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v>6.3019068762937902</v>
      </c>
      <c r="O61" s="1">
        <v>0.53878006934267397</v>
      </c>
      <c r="P61" s="1"/>
      <c r="Q61" s="1">
        <f t="shared" si="2"/>
        <v>0.84116642577721745</v>
      </c>
      <c r="R61" s="1"/>
      <c r="S61" s="1"/>
      <c r="T61">
        <v>3.98233021446512</v>
      </c>
      <c r="U61">
        <v>0.21357007819194501</v>
      </c>
      <c r="W61">
        <f t="shared" si="3"/>
        <v>0.49430801745295933</v>
      </c>
      <c r="X61" s="1"/>
      <c r="Y61" s="1"/>
      <c r="Z61" s="1">
        <v>4.2666707573632499</v>
      </c>
      <c r="AA61" s="1">
        <v>0.25372970085469998</v>
      </c>
      <c r="AB61" s="1"/>
      <c r="AC61" s="1">
        <f t="shared" si="4"/>
        <v>0.74028678592560093</v>
      </c>
      <c r="AD61" s="1"/>
      <c r="AE61" s="1"/>
      <c r="AF61" s="1"/>
      <c r="AG61" s="1">
        <v>4.2792917916599897</v>
      </c>
      <c r="AH61" s="1">
        <v>0.401915804662975</v>
      </c>
      <c r="AI61" s="1"/>
      <c r="AJ61" s="1">
        <f t="shared" si="5"/>
        <v>0.54033525501429525</v>
      </c>
      <c r="AK61" s="1"/>
      <c r="AL61" s="1"/>
      <c r="AM61" s="1">
        <v>4.1967904094377202</v>
      </c>
      <c r="AN61" s="1">
        <v>0.34513907111773401</v>
      </c>
      <c r="AO61" s="1"/>
      <c r="AP61" s="1">
        <f t="shared" si="6"/>
        <v>0.83156205156920915</v>
      </c>
      <c r="AQ61" s="1"/>
      <c r="AR61" s="1"/>
      <c r="AS61" s="1"/>
      <c r="AT61" s="1">
        <v>4.1160441159481698</v>
      </c>
      <c r="AU61" s="1">
        <v>0.31965377265515998</v>
      </c>
      <c r="AV61" s="1"/>
      <c r="AW61" s="1">
        <f t="shared" si="7"/>
        <v>0.58915128841126019</v>
      </c>
      <c r="AX61" s="1"/>
      <c r="AY61" s="1"/>
      <c r="AZ61" s="1">
        <v>4.3168045018658399</v>
      </c>
      <c r="BA61" s="1">
        <v>0.27905337464062102</v>
      </c>
      <c r="BC61" s="1">
        <f t="shared" si="8"/>
        <v>0.77636310050102952</v>
      </c>
      <c r="BD61" s="1"/>
      <c r="BE61" s="1"/>
      <c r="BF61">
        <v>4.9138993612400803</v>
      </c>
      <c r="BG61">
        <v>0.170035140555513</v>
      </c>
      <c r="BI61">
        <f t="shared" si="9"/>
        <v>0.27413589613040945</v>
      </c>
      <c r="BJ61" s="1"/>
      <c r="BK61" s="1"/>
      <c r="BL61" s="1"/>
      <c r="BM61">
        <v>4.5888573879608296</v>
      </c>
      <c r="BN61">
        <v>0.41649832741134502</v>
      </c>
      <c r="BP61">
        <f t="shared" si="10"/>
        <v>0.90413184328865459</v>
      </c>
      <c r="BQ61" s="1"/>
      <c r="BR61" s="1"/>
      <c r="BS61" s="1"/>
      <c r="BT61" s="1">
        <v>4.4983805347559702</v>
      </c>
      <c r="BU61" s="1">
        <v>0.34379066030558703</v>
      </c>
      <c r="BV61" s="1"/>
      <c r="BW61" s="1">
        <f t="shared" si="11"/>
        <v>0.71665724614443482</v>
      </c>
      <c r="BX61" s="1"/>
      <c r="BY61" s="1"/>
      <c r="CA61">
        <v>4.5630957165084904</v>
      </c>
      <c r="CB61">
        <v>0.31149040853290599</v>
      </c>
      <c r="CC61">
        <f t="shared" si="12"/>
        <v>0.6180058388139047</v>
      </c>
      <c r="CF61" s="1">
        <v>4.1787293111318098</v>
      </c>
      <c r="CG61">
        <v>0.40990783410138198</v>
      </c>
      <c r="CI61">
        <f t="shared" si="13"/>
        <v>0.53731630153243437</v>
      </c>
      <c r="CL61" s="1">
        <v>4.4892885906040201</v>
      </c>
      <c r="CM61" s="1">
        <v>0.37959252157238699</v>
      </c>
      <c r="CO61" s="1">
        <f t="shared" si="14"/>
        <v>0.80041139019850693</v>
      </c>
      <c r="CR61">
        <v>4.6833870592625804</v>
      </c>
      <c r="CS61">
        <v>0.34547457917721403</v>
      </c>
      <c r="CT61">
        <f t="shared" si="15"/>
        <v>0.70513347022587158</v>
      </c>
    </row>
    <row r="62" spans="1:9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>
        <v>3.99898650734883</v>
      </c>
      <c r="U62">
        <v>0.219843648243359</v>
      </c>
      <c r="W62">
        <f t="shared" si="3"/>
        <v>0.50882819743659746</v>
      </c>
      <c r="X62" s="1"/>
      <c r="Y62" s="1"/>
      <c r="Z62" s="1">
        <v>4.2848579943898999</v>
      </c>
      <c r="AA62" s="1">
        <v>0.24108333333333301</v>
      </c>
      <c r="AB62" s="1"/>
      <c r="AC62" s="1">
        <f t="shared" si="4"/>
        <v>0.70338949430191422</v>
      </c>
      <c r="AD62" s="1"/>
      <c r="AE62" s="1"/>
      <c r="AF62" s="1"/>
      <c r="AG62" s="1">
        <v>4.2977563016870803</v>
      </c>
      <c r="AH62" s="1">
        <v>0.41376297258432898</v>
      </c>
      <c r="AI62" s="1"/>
      <c r="AJ62" s="1">
        <f t="shared" si="5"/>
        <v>0.55626257716911798</v>
      </c>
      <c r="AK62" s="1"/>
      <c r="AL62" s="1"/>
      <c r="AM62" s="1">
        <v>4.2078520340541301</v>
      </c>
      <c r="AN62" s="1">
        <v>0.35357227245471601</v>
      </c>
      <c r="AO62" s="1"/>
      <c r="AP62" s="1">
        <f t="shared" si="6"/>
        <v>0.85188061527851677</v>
      </c>
      <c r="AQ62" s="1"/>
      <c r="AR62" s="1"/>
      <c r="AS62" s="1"/>
      <c r="AT62" s="1">
        <v>4.12576885840949</v>
      </c>
      <c r="AU62" s="1">
        <v>0.32774554107975501</v>
      </c>
      <c r="AV62" s="1"/>
      <c r="AW62" s="1">
        <f t="shared" si="7"/>
        <v>0.60406516148485789</v>
      </c>
      <c r="AX62" s="1"/>
      <c r="AY62" s="1"/>
      <c r="AZ62" s="1">
        <v>4.3339297139836797</v>
      </c>
      <c r="BA62" s="1">
        <v>0.26689206289180101</v>
      </c>
      <c r="BC62" s="1">
        <f t="shared" si="8"/>
        <v>0.74252873563218369</v>
      </c>
      <c r="BD62" s="1"/>
      <c r="BE62" s="1"/>
      <c r="BF62">
        <v>4.9628020156554502</v>
      </c>
      <c r="BG62">
        <v>0.15360047828677301</v>
      </c>
      <c r="BI62">
        <f t="shared" si="9"/>
        <v>0.24763942690691523</v>
      </c>
      <c r="BJ62" s="1"/>
      <c r="BK62" s="1"/>
      <c r="BL62" s="1"/>
      <c r="BM62">
        <v>4.6092988071302603</v>
      </c>
      <c r="BN62">
        <v>0.40407756070541401</v>
      </c>
      <c r="BP62">
        <f t="shared" si="10"/>
        <v>0.87716892421359027</v>
      </c>
      <c r="BQ62" s="1"/>
      <c r="BR62" s="1"/>
      <c r="BS62" s="1"/>
      <c r="BT62" s="1">
        <v>4.5160664249869402</v>
      </c>
      <c r="BU62" s="1">
        <v>0.33248250347797398</v>
      </c>
      <c r="BV62" s="1"/>
      <c r="BW62" s="1">
        <f t="shared" si="11"/>
        <v>0.69308455070284525</v>
      </c>
      <c r="BX62" s="1"/>
      <c r="BY62" s="1"/>
      <c r="CA62">
        <v>4.5791302152565203</v>
      </c>
      <c r="CB62">
        <v>0.29895892766259702</v>
      </c>
      <c r="CC62">
        <f t="shared" si="12"/>
        <v>0.59314302398980856</v>
      </c>
      <c r="CF62" s="1">
        <v>4.1994844100958604</v>
      </c>
      <c r="CG62">
        <v>0.42197132616487398</v>
      </c>
      <c r="CI62">
        <f t="shared" si="13"/>
        <v>0.55312939511072934</v>
      </c>
      <c r="CL62" s="1">
        <v>4.5037162032598204</v>
      </c>
      <c r="CM62" s="1">
        <v>0.36876660731406602</v>
      </c>
      <c r="CO62" s="1">
        <f t="shared" si="14"/>
        <v>0.77758379326435578</v>
      </c>
      <c r="CR62">
        <v>4.70086727712303</v>
      </c>
      <c r="CS62">
        <v>0.32877429375397099</v>
      </c>
      <c r="CT62">
        <f t="shared" si="15"/>
        <v>0.67104722792607752</v>
      </c>
    </row>
    <row r="63" spans="1:9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>
        <v>4.0268802234040697</v>
      </c>
      <c r="U63">
        <v>0.22916595972579201</v>
      </c>
      <c r="W63">
        <f t="shared" si="3"/>
        <v>0.53040469048268291</v>
      </c>
      <c r="X63" s="1"/>
      <c r="Y63" s="1"/>
      <c r="Z63" s="1">
        <v>4.3000140252454404</v>
      </c>
      <c r="AA63" s="1">
        <v>0.23042628205128199</v>
      </c>
      <c r="AB63" s="1"/>
      <c r="AC63" s="1">
        <f t="shared" si="4"/>
        <v>0.67229627102352596</v>
      </c>
      <c r="AD63" s="1"/>
      <c r="AE63" s="1"/>
      <c r="AF63" s="1"/>
      <c r="AG63" s="1">
        <v>4.31622081171417</v>
      </c>
      <c r="AH63" s="1">
        <v>0.42538231035335</v>
      </c>
      <c r="AI63" s="1"/>
      <c r="AJ63" s="1">
        <f t="shared" si="5"/>
        <v>0.57188360466711818</v>
      </c>
      <c r="AK63" s="1"/>
      <c r="AL63" s="1"/>
      <c r="AM63" s="1">
        <v>4.2207572627732803</v>
      </c>
      <c r="AN63" s="1">
        <v>0.36310545657478299</v>
      </c>
      <c r="AO63" s="1"/>
      <c r="AP63" s="1">
        <f t="shared" si="6"/>
        <v>0.87484942642816987</v>
      </c>
      <c r="AQ63" s="1"/>
      <c r="AR63" s="1"/>
      <c r="AS63" s="1"/>
      <c r="AT63" s="1">
        <v>4.1354944106586702</v>
      </c>
      <c r="AU63" s="1">
        <v>0.33572003749819701</v>
      </c>
      <c r="AV63" s="1"/>
      <c r="AW63" s="1">
        <f t="shared" si="7"/>
        <v>0.6187628914704334</v>
      </c>
      <c r="AX63" s="1"/>
      <c r="AY63" s="1"/>
      <c r="AZ63" s="1">
        <v>4.3510549261015203</v>
      </c>
      <c r="BA63" s="1">
        <v>0.25458244246311601</v>
      </c>
      <c r="BC63" s="1">
        <f t="shared" si="8"/>
        <v>0.7082817565576166</v>
      </c>
      <c r="BD63" s="1"/>
      <c r="BE63" s="1"/>
      <c r="BF63">
        <v>5.0290021812273498</v>
      </c>
      <c r="BG63">
        <v>0.142790530691076</v>
      </c>
      <c r="BI63">
        <f t="shared" si="9"/>
        <v>0.23021129610061478</v>
      </c>
      <c r="BJ63" s="1"/>
      <c r="BK63" s="1"/>
      <c r="BL63" s="1"/>
      <c r="BM63">
        <v>4.6271850489035202</v>
      </c>
      <c r="BN63">
        <v>0.392075001632678</v>
      </c>
      <c r="BP63">
        <f t="shared" si="10"/>
        <v>0.85111384753162278</v>
      </c>
      <c r="BQ63" s="1"/>
      <c r="BR63" s="1"/>
      <c r="BS63" s="1"/>
      <c r="BT63" s="1">
        <v>4.5312257594706198</v>
      </c>
      <c r="BU63" s="1">
        <v>0.32223818021950901</v>
      </c>
      <c r="BV63" s="1"/>
      <c r="BW63" s="1">
        <f t="shared" si="11"/>
        <v>0.67172949559896589</v>
      </c>
      <c r="BX63" s="1"/>
      <c r="BY63" s="1"/>
      <c r="CA63">
        <v>4.5951647140045502</v>
      </c>
      <c r="CB63">
        <v>0.28606434381300699</v>
      </c>
      <c r="CC63">
        <f t="shared" si="12"/>
        <v>0.56755980251709892</v>
      </c>
      <c r="CF63" s="1">
        <v>4.2225236893315801</v>
      </c>
      <c r="CG63">
        <v>0.43335381464413703</v>
      </c>
      <c r="CI63">
        <f t="shared" si="13"/>
        <v>0.56804981405154065</v>
      </c>
      <c r="CL63" s="1">
        <v>4.5181438159156198</v>
      </c>
      <c r="CM63" s="1">
        <v>0.357433228324887</v>
      </c>
      <c r="CO63" s="1">
        <f t="shared" si="14"/>
        <v>0.75368615272391792</v>
      </c>
      <c r="CR63">
        <v>4.7183474949834698</v>
      </c>
      <c r="CS63">
        <v>0.31126917529828202</v>
      </c>
      <c r="CT63">
        <f t="shared" si="15"/>
        <v>0.6353182751540033</v>
      </c>
    </row>
    <row r="64" spans="1:9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>
        <v>4.0503942107163597</v>
      </c>
      <c r="U64">
        <v>0.235698702156526</v>
      </c>
      <c r="W64">
        <f t="shared" si="3"/>
        <v>0.54552472502499705</v>
      </c>
      <c r="X64" s="1"/>
      <c r="Y64" s="1"/>
      <c r="Z64" s="1">
        <v>4.31517005610098</v>
      </c>
      <c r="AA64" s="1">
        <v>0.21934294871794799</v>
      </c>
      <c r="AB64" s="1"/>
      <c r="AC64" s="1">
        <f t="shared" si="4"/>
        <v>0.63995931881399937</v>
      </c>
      <c r="AD64" s="1"/>
      <c r="AE64" s="1"/>
      <c r="AF64" s="1"/>
      <c r="AG64" s="1">
        <v>4.3369933854946501</v>
      </c>
      <c r="AH64" s="1">
        <v>0.43599919545210197</v>
      </c>
      <c r="AI64" s="1"/>
      <c r="AJ64" s="1">
        <f t="shared" si="5"/>
        <v>0.58615693567509397</v>
      </c>
      <c r="AK64" s="1"/>
      <c r="AL64" s="1"/>
      <c r="AM64" s="1">
        <v>4.2444948596401098</v>
      </c>
      <c r="AN64" s="1">
        <v>0.37800176918647099</v>
      </c>
      <c r="AO64" s="1"/>
      <c r="AP64" s="1">
        <f t="shared" si="6"/>
        <v>0.91073991033100798</v>
      </c>
      <c r="AQ64" s="1"/>
      <c r="AR64" s="1"/>
      <c r="AS64" s="1"/>
      <c r="AT64" s="1">
        <v>4.1468488511967099</v>
      </c>
      <c r="AU64" s="1">
        <v>0.34387044192586902</v>
      </c>
      <c r="AV64" s="1"/>
      <c r="AW64" s="1">
        <f t="shared" si="7"/>
        <v>0.63378483608804304</v>
      </c>
      <c r="AX64" s="1"/>
      <c r="AY64" s="1"/>
      <c r="AZ64" s="1">
        <v>4.3681801382193601</v>
      </c>
      <c r="BA64" s="1">
        <v>0.241827895994841</v>
      </c>
      <c r="BC64" s="1">
        <f t="shared" si="8"/>
        <v>0.6727969348658992</v>
      </c>
      <c r="BD64" s="1"/>
      <c r="BE64" s="1"/>
      <c r="BF64">
        <v>5.1054106696375898</v>
      </c>
      <c r="BG64">
        <v>0.14701832425182801</v>
      </c>
      <c r="BI64">
        <f t="shared" si="9"/>
        <v>0.23702747523067372</v>
      </c>
      <c r="BJ64" s="1"/>
      <c r="BK64" s="1"/>
      <c r="BL64" s="1"/>
      <c r="BM64">
        <v>4.6425161132805899</v>
      </c>
      <c r="BN64">
        <v>0.38036518790318102</v>
      </c>
      <c r="BP64">
        <f t="shared" si="10"/>
        <v>0.82569426052482875</v>
      </c>
      <c r="BQ64" s="1"/>
      <c r="BR64" s="1"/>
      <c r="BS64" s="1"/>
      <c r="BT64" s="1">
        <v>4.54638509395431</v>
      </c>
      <c r="BU64" s="1">
        <v>0.31183625198783699</v>
      </c>
      <c r="BV64" s="1"/>
      <c r="BW64" s="1">
        <f t="shared" si="11"/>
        <v>0.6500459011857963</v>
      </c>
      <c r="BX64" s="1"/>
      <c r="BY64" s="1"/>
      <c r="CA64">
        <v>4.61119921275258</v>
      </c>
      <c r="CB64">
        <v>0.27371441443233802</v>
      </c>
      <c r="CC64">
        <f t="shared" si="12"/>
        <v>0.54305719101730843</v>
      </c>
      <c r="CF64" s="1">
        <v>4.2524457380740399</v>
      </c>
      <c r="CG64">
        <v>0.44547811059907799</v>
      </c>
      <c r="CI64">
        <f t="shared" si="13"/>
        <v>0.58394261072246811</v>
      </c>
      <c r="CL64" s="1">
        <v>4.53257142857142</v>
      </c>
      <c r="CM64" s="1">
        <v>0.344746610053417</v>
      </c>
      <c r="CO64" s="1">
        <f t="shared" si="14"/>
        <v>0.72693506256670926</v>
      </c>
      <c r="CR64">
        <v>4.7358277128439203</v>
      </c>
      <c r="CS64">
        <v>0.29396526510070498</v>
      </c>
      <c r="CT64">
        <f t="shared" si="15"/>
        <v>0.6</v>
      </c>
    </row>
    <row r="65" spans="1:9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>
        <v>4.0745105376576802</v>
      </c>
      <c r="U65">
        <v>0.240750397845513</v>
      </c>
      <c r="W65">
        <f t="shared" si="3"/>
        <v>0.55721687638786055</v>
      </c>
      <c r="X65" s="1"/>
      <c r="Y65" s="1"/>
      <c r="Z65" s="1">
        <v>4.3303260869565197</v>
      </c>
      <c r="AA65" s="1">
        <v>0.208472756410256</v>
      </c>
      <c r="AB65" s="1"/>
      <c r="AC65" s="1">
        <f t="shared" si="4"/>
        <v>0.60824423107004344</v>
      </c>
      <c r="AD65" s="1"/>
      <c r="AE65" s="1"/>
      <c r="AF65" s="1"/>
      <c r="AG65" s="1">
        <v>4.3600740230285204</v>
      </c>
      <c r="AH65" s="1">
        <v>0.44584145803292002</v>
      </c>
      <c r="AI65" s="1"/>
      <c r="AJ65" s="1">
        <f t="shared" si="5"/>
        <v>0.59938886484987097</v>
      </c>
      <c r="AK65" s="1"/>
      <c r="AL65" s="1"/>
      <c r="AM65" s="1">
        <v>4.2659852654956998</v>
      </c>
      <c r="AN65" s="1">
        <v>0.389483195696958</v>
      </c>
      <c r="AO65" s="1"/>
      <c r="AP65" s="1">
        <f t="shared" si="6"/>
        <v>0.93840272623035548</v>
      </c>
      <c r="AQ65" s="1"/>
      <c r="AR65" s="1"/>
      <c r="AS65" s="1"/>
      <c r="AT65" s="1">
        <v>4.1598271188494698</v>
      </c>
      <c r="AU65" s="1">
        <v>0.35292970440123</v>
      </c>
      <c r="AV65" s="1"/>
      <c r="AW65" s="1">
        <f t="shared" si="7"/>
        <v>0.65048188963783027</v>
      </c>
      <c r="AX65" s="1"/>
      <c r="AY65" s="1"/>
      <c r="AZ65" s="1">
        <v>4.3853053503371999</v>
      </c>
      <c r="BA65" s="1">
        <v>0.228776732166838</v>
      </c>
      <c r="BC65" s="1">
        <f t="shared" si="8"/>
        <v>0.63648688476274473</v>
      </c>
      <c r="BD65" s="1"/>
      <c r="BE65" s="1"/>
      <c r="BF65">
        <v>5.1677597402919302</v>
      </c>
      <c r="BG65">
        <v>0.16191977000139399</v>
      </c>
      <c r="BI65">
        <f t="shared" si="9"/>
        <v>0.26105204550979361</v>
      </c>
      <c r="BJ65" s="1"/>
      <c r="BK65" s="1"/>
      <c r="BL65" s="1"/>
      <c r="BM65">
        <v>4.6578471776576702</v>
      </c>
      <c r="BN65">
        <v>0.36781895890728999</v>
      </c>
      <c r="BP65">
        <f t="shared" si="10"/>
        <v>0.79845898873183196</v>
      </c>
      <c r="BQ65" s="1"/>
      <c r="BR65" s="1"/>
      <c r="BS65" s="1"/>
      <c r="BT65" s="1">
        <v>4.5615444284379896</v>
      </c>
      <c r="BU65" s="1">
        <v>0.300646298890129</v>
      </c>
      <c r="BV65" s="1"/>
      <c r="BW65" s="1">
        <f t="shared" si="11"/>
        <v>0.62671961022617395</v>
      </c>
      <c r="BX65" s="1"/>
      <c r="BY65" s="1"/>
      <c r="CA65">
        <v>4.6272337115006099</v>
      </c>
      <c r="CB65">
        <v>0.26063827909310699</v>
      </c>
      <c r="CC65">
        <f t="shared" si="12"/>
        <v>0.51711376622029126</v>
      </c>
      <c r="CF65" s="1">
        <v>4.2960953569611098</v>
      </c>
      <c r="CG65">
        <v>0.45558813945910698</v>
      </c>
      <c r="CI65">
        <f t="shared" si="13"/>
        <v>0.59719506130655076</v>
      </c>
      <c r="CL65" s="1">
        <v>4.5469990412272203</v>
      </c>
      <c r="CM65" s="1">
        <v>0.33205999178194701</v>
      </c>
      <c r="CO65" s="1">
        <f t="shared" si="14"/>
        <v>0.7001839724095007</v>
      </c>
      <c r="CR65">
        <v>4.7533079307043602</v>
      </c>
      <c r="CS65">
        <v>0.27666135490312699</v>
      </c>
      <c r="CT65">
        <f t="shared" si="15"/>
        <v>0.56468172484599477</v>
      </c>
    </row>
    <row r="66" spans="1:9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>
        <v>4.1047992818915997</v>
      </c>
      <c r="U66">
        <v>0.24515252784918501</v>
      </c>
      <c r="W66">
        <f t="shared" si="3"/>
        <v>0.56740560775466575</v>
      </c>
      <c r="X66" s="1"/>
      <c r="Y66" s="1"/>
      <c r="Z66" s="1">
        <v>4.3454821178120602</v>
      </c>
      <c r="AA66" s="1">
        <v>0.197744658119658</v>
      </c>
      <c r="AB66" s="1"/>
      <c r="AC66" s="1">
        <f t="shared" si="4"/>
        <v>0.57694371963646596</v>
      </c>
      <c r="AD66" s="1"/>
      <c r="AE66" s="1"/>
      <c r="AF66" s="1"/>
      <c r="AG66" s="1">
        <v>4.3970030430827096</v>
      </c>
      <c r="AH66" s="1">
        <v>0.456802159543376</v>
      </c>
      <c r="AI66" s="1"/>
      <c r="AJ66" s="1">
        <f t="shared" si="5"/>
        <v>0.61412442233996289</v>
      </c>
      <c r="AK66" s="1"/>
      <c r="AL66" s="1"/>
      <c r="AM66" s="1">
        <v>4.2870720844427996</v>
      </c>
      <c r="AN66" s="1">
        <v>0.39842278807164599</v>
      </c>
      <c r="AO66" s="1"/>
      <c r="AP66" s="1">
        <f t="shared" si="6"/>
        <v>0.95994136499186555</v>
      </c>
      <c r="AQ66" s="1"/>
      <c r="AR66" s="1"/>
      <c r="AS66" s="1"/>
      <c r="AT66" s="1">
        <v>4.1728084232067104</v>
      </c>
      <c r="AU66" s="1">
        <v>0.361549196853516</v>
      </c>
      <c r="AV66" s="1"/>
      <c r="AW66" s="1">
        <f t="shared" si="7"/>
        <v>0.66636840660753216</v>
      </c>
      <c r="AX66" s="1"/>
      <c r="AY66" s="1"/>
      <c r="AZ66" s="1">
        <v>4.4024305624550397</v>
      </c>
      <c r="BA66" s="1">
        <v>0.21602218569856299</v>
      </c>
      <c r="BC66" s="1">
        <f t="shared" si="8"/>
        <v>0.60100206307102733</v>
      </c>
      <c r="BD66" s="1"/>
      <c r="BE66" s="1"/>
      <c r="BF66">
        <v>5.2092475591407901</v>
      </c>
      <c r="BG66">
        <v>0.177215147202339</v>
      </c>
      <c r="BI66">
        <f t="shared" si="9"/>
        <v>0.28571172422052904</v>
      </c>
      <c r="BJ66" s="1"/>
      <c r="BK66" s="1"/>
      <c r="BL66" s="1"/>
      <c r="BM66">
        <v>4.6731782420347496</v>
      </c>
      <c r="BN66">
        <v>0.35510544685812101</v>
      </c>
      <c r="BP66">
        <f t="shared" si="10"/>
        <v>0.77086057998159663</v>
      </c>
      <c r="BQ66" s="1"/>
      <c r="BR66" s="1"/>
      <c r="BS66" s="1"/>
      <c r="BT66" s="1">
        <v>4.5767037629216798</v>
      </c>
      <c r="BU66" s="1">
        <v>0.28914113584600598</v>
      </c>
      <c r="BV66" s="1"/>
      <c r="BW66" s="1">
        <f t="shared" si="11"/>
        <v>0.60273624064796927</v>
      </c>
      <c r="BX66" s="1"/>
      <c r="BY66" s="1"/>
      <c r="CA66">
        <v>4.6432682102486398</v>
      </c>
      <c r="CB66">
        <v>0.24719904077459501</v>
      </c>
      <c r="CC66">
        <f t="shared" si="12"/>
        <v>0.49044993477466087</v>
      </c>
      <c r="CF66" s="1">
        <v>4.3465166708130702</v>
      </c>
      <c r="CG66">
        <v>0.45620723362658799</v>
      </c>
      <c r="CI66">
        <f t="shared" si="13"/>
        <v>0.59800658370426363</v>
      </c>
      <c r="CL66" s="1">
        <v>4.5614266538830197</v>
      </c>
      <c r="CM66" s="1">
        <v>0.31869675386933299</v>
      </c>
      <c r="CO66" s="1">
        <f t="shared" si="14"/>
        <v>0.67200615744390979</v>
      </c>
      <c r="CR66">
        <v>4.7707881485648098</v>
      </c>
      <c r="CS66">
        <v>0.25915623644743802</v>
      </c>
      <c r="CT66">
        <f t="shared" si="15"/>
        <v>0.52895277207392044</v>
      </c>
    </row>
    <row r="67" spans="1:98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>
        <v>4.1362979977088203</v>
      </c>
      <c r="U67">
        <v>0.24622177592116501</v>
      </c>
      <c r="W67">
        <f t="shared" si="3"/>
        <v>0.56988038277511976</v>
      </c>
      <c r="X67" s="1"/>
      <c r="Y67" s="1"/>
      <c r="Z67" s="1">
        <v>4.3636693548387004</v>
      </c>
      <c r="AA67" s="1">
        <v>0.185240384615384</v>
      </c>
      <c r="AB67" s="1"/>
      <c r="AC67" s="1">
        <f t="shared" si="4"/>
        <v>0.54046100432315469</v>
      </c>
      <c r="AD67" s="1"/>
      <c r="AE67" s="1"/>
      <c r="AF67" s="1"/>
      <c r="AG67" s="1">
        <v>4.4477804456572096</v>
      </c>
      <c r="AH67" s="1">
        <v>0.46127591526192901</v>
      </c>
      <c r="AI67" s="1"/>
      <c r="AJ67" s="1">
        <f t="shared" si="5"/>
        <v>0.62013893560122424</v>
      </c>
      <c r="AK67" s="1"/>
      <c r="AL67" s="1"/>
      <c r="AM67" s="1">
        <v>4.3051045385616504</v>
      </c>
      <c r="AN67" s="1">
        <v>0.40578409196603299</v>
      </c>
      <c r="AO67" s="1"/>
      <c r="AP67" s="1">
        <f t="shared" si="6"/>
        <v>0.97767734877607393</v>
      </c>
      <c r="AQ67" s="1"/>
      <c r="AR67" s="1"/>
      <c r="AS67" s="1"/>
      <c r="AT67" s="1">
        <v>4.1857976229956302</v>
      </c>
      <c r="AU67" s="1">
        <v>0.36902528724580502</v>
      </c>
      <c r="AV67" s="1"/>
      <c r="AW67" s="1">
        <f t="shared" si="7"/>
        <v>0.6801475284690085</v>
      </c>
      <c r="AX67" s="1"/>
      <c r="AY67" s="1"/>
      <c r="AZ67" s="1">
        <v>4.4195557745728804</v>
      </c>
      <c r="BA67" s="1">
        <v>0.20356425659001501</v>
      </c>
      <c r="BC67" s="1">
        <f t="shared" si="8"/>
        <v>0.56634246979074443</v>
      </c>
      <c r="BD67" s="1"/>
      <c r="BE67" s="1"/>
      <c r="BF67">
        <v>5.2437841381209598</v>
      </c>
      <c r="BG67">
        <v>0.192469771206037</v>
      </c>
      <c r="BI67">
        <f t="shared" si="9"/>
        <v>0.3103056993701595</v>
      </c>
      <c r="BJ67" s="1"/>
      <c r="BK67" s="1"/>
      <c r="BL67" s="1"/>
      <c r="BM67">
        <v>4.6885093064118202</v>
      </c>
      <c r="BN67">
        <v>0.34122095343600201</v>
      </c>
      <c r="BP67">
        <f t="shared" si="10"/>
        <v>0.7407202125306811</v>
      </c>
      <c r="BQ67" s="1"/>
      <c r="BR67" s="1"/>
      <c r="BS67" s="1"/>
      <c r="BT67" s="1">
        <v>4.59186309740537</v>
      </c>
      <c r="BU67" s="1">
        <v>0.27732076285547003</v>
      </c>
      <c r="BV67" s="1"/>
      <c r="BW67" s="1">
        <f t="shared" si="11"/>
        <v>0.57809579245118647</v>
      </c>
      <c r="BX67" s="1"/>
      <c r="BY67" s="1"/>
      <c r="CA67">
        <v>4.6593027089966697</v>
      </c>
      <c r="CB67">
        <v>0.23412290543536499</v>
      </c>
      <c r="CC67">
        <f t="shared" si="12"/>
        <v>0.46450650997764564</v>
      </c>
      <c r="CF67" s="1">
        <v>4.3899585649465198</v>
      </c>
      <c r="CG67">
        <v>0.44718061955965099</v>
      </c>
      <c r="CI67">
        <f t="shared" si="13"/>
        <v>0.58617429731617843</v>
      </c>
      <c r="CL67" s="1">
        <v>4.5758542665388298</v>
      </c>
      <c r="CM67" s="1">
        <v>0.304995206136145</v>
      </c>
      <c r="CO67" s="1">
        <f t="shared" si="14"/>
        <v>0.64311498007412371</v>
      </c>
      <c r="CR67">
        <v>4.7882683664252603</v>
      </c>
      <c r="CS67">
        <v>0.24205353450797201</v>
      </c>
      <c r="CT67">
        <f t="shared" si="15"/>
        <v>0.4940451745379863</v>
      </c>
    </row>
    <row r="68" spans="1:9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>
        <v>4.1709627521136401</v>
      </c>
      <c r="U68">
        <v>0.24547348971722299</v>
      </c>
      <c r="W68">
        <f t="shared" si="3"/>
        <v>0.56814847410565927</v>
      </c>
      <c r="X68" s="1"/>
      <c r="Y68" s="1"/>
      <c r="Z68" s="1">
        <v>4.3818565918653496</v>
      </c>
      <c r="AA68" s="1">
        <v>0.17302029914529901</v>
      </c>
      <c r="AB68" s="1"/>
      <c r="AC68" s="1">
        <f t="shared" si="4"/>
        <v>0.50480744163060332</v>
      </c>
      <c r="AD68" s="1"/>
      <c r="AE68" s="1"/>
      <c r="AF68" s="1"/>
      <c r="AG68" s="1">
        <v>4.49163365697156</v>
      </c>
      <c r="AH68" s="1">
        <v>0.45528501784715297</v>
      </c>
      <c r="AI68" s="1"/>
      <c r="AJ68" s="1">
        <f t="shared" si="5"/>
        <v>0.61208477837520536</v>
      </c>
      <c r="AK68" s="1"/>
      <c r="AL68" s="1"/>
      <c r="AM68" s="1">
        <v>4.3278606311717098</v>
      </c>
      <c r="AN68" s="1">
        <v>0.41243322508445202</v>
      </c>
      <c r="AO68" s="1"/>
      <c r="AP68" s="1">
        <f t="shared" si="6"/>
        <v>0.99369746136200365</v>
      </c>
      <c r="AQ68" s="1"/>
      <c r="AR68" s="1"/>
      <c r="AS68" s="1"/>
      <c r="AT68" s="1">
        <v>4.2004131602416397</v>
      </c>
      <c r="AU68" s="1">
        <v>0.37704669246670802</v>
      </c>
      <c r="AV68" s="1"/>
      <c r="AW68" s="1">
        <f t="shared" si="7"/>
        <v>0.69493171568979251</v>
      </c>
      <c r="AX68" s="1"/>
      <c r="AY68" s="1"/>
      <c r="AZ68" s="1">
        <v>4.4366809866907202</v>
      </c>
      <c r="BA68" s="1">
        <v>0.191106327481467</v>
      </c>
      <c r="BC68" s="1">
        <f t="shared" si="8"/>
        <v>0.53168287651046142</v>
      </c>
      <c r="BD68" s="1"/>
      <c r="BE68" s="1"/>
      <c r="BF68">
        <v>5.2748438203042198</v>
      </c>
      <c r="BG68">
        <v>0.207791523599585</v>
      </c>
      <c r="BI68">
        <f t="shared" si="9"/>
        <v>0.33500790097960997</v>
      </c>
      <c r="BJ68" s="1"/>
      <c r="BK68" s="1"/>
      <c r="BL68" s="1"/>
      <c r="BM68">
        <v>4.7038403707888996</v>
      </c>
      <c r="BN68">
        <v>0.32716917696060499</v>
      </c>
      <c r="BP68">
        <f t="shared" si="10"/>
        <v>0.7102167081225268</v>
      </c>
      <c r="BQ68" s="1"/>
      <c r="BR68" s="1"/>
      <c r="BS68" s="1"/>
      <c r="BT68" s="1">
        <v>4.6070224318890496</v>
      </c>
      <c r="BU68" s="1">
        <v>0.26502757494531198</v>
      </c>
      <c r="BV68" s="1"/>
      <c r="BW68" s="1">
        <f t="shared" si="11"/>
        <v>0.55246972632653113</v>
      </c>
      <c r="BX68" s="1"/>
      <c r="BY68" s="1"/>
      <c r="CA68">
        <v>4.6753372077447004</v>
      </c>
      <c r="CB68">
        <v>0.22104677009613399</v>
      </c>
      <c r="CC68">
        <f t="shared" si="12"/>
        <v>0.43856308518062848</v>
      </c>
      <c r="CF68" s="1">
        <v>4.4196200397259604</v>
      </c>
      <c r="CG68">
        <v>0.43529953917050601</v>
      </c>
      <c r="CI68">
        <f t="shared" si="13"/>
        <v>0.57060031301578085</v>
      </c>
      <c r="CL68" s="1">
        <v>4.59028187919463</v>
      </c>
      <c r="CM68" s="1">
        <v>0.29095534858238598</v>
      </c>
      <c r="CO68" s="1">
        <f t="shared" si="14"/>
        <v>0.61351044030014845</v>
      </c>
      <c r="CR68">
        <v>4.8057485842857002</v>
      </c>
      <c r="CS68">
        <v>0.22495083256850601</v>
      </c>
      <c r="CT68">
        <f t="shared" si="15"/>
        <v>0.45913757700205216</v>
      </c>
    </row>
    <row r="69" spans="1:9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>
        <v>4.2000965487442201</v>
      </c>
      <c r="U69">
        <v>0.24115292282562101</v>
      </c>
      <c r="W69">
        <f t="shared" si="3"/>
        <v>0.55814852058903774</v>
      </c>
      <c r="X69" s="1"/>
      <c r="Y69" s="1"/>
      <c r="Z69" s="1">
        <v>4.4000438288919996</v>
      </c>
      <c r="AA69" s="1">
        <v>0.160942307692307</v>
      </c>
      <c r="AB69" s="1"/>
      <c r="AC69" s="1">
        <f t="shared" si="4"/>
        <v>0.46956845524842744</v>
      </c>
      <c r="AD69" s="1"/>
      <c r="AE69" s="1"/>
      <c r="AF69" s="1"/>
      <c r="AG69" s="1">
        <v>4.5239465495189704</v>
      </c>
      <c r="AH69" s="1">
        <v>0.44429221299705002</v>
      </c>
      <c r="AI69" s="1"/>
      <c r="AJ69" s="1">
        <f t="shared" si="5"/>
        <v>0.59730606118347018</v>
      </c>
      <c r="AK69" s="1"/>
      <c r="AL69" s="1"/>
      <c r="AM69" s="1">
        <v>4.3571839663757101</v>
      </c>
      <c r="AN69" s="1">
        <v>0.41504908799822599</v>
      </c>
      <c r="AO69" s="1"/>
      <c r="AP69" s="1">
        <f t="shared" si="6"/>
        <v>1</v>
      </c>
      <c r="AQ69" s="1"/>
      <c r="AR69" s="1"/>
      <c r="AS69" s="1"/>
      <c r="AT69" s="1">
        <v>4.2199183817061297</v>
      </c>
      <c r="AU69" s="1">
        <v>0.38515856466378601</v>
      </c>
      <c r="AV69" s="1"/>
      <c r="AW69" s="1">
        <f t="shared" si="7"/>
        <v>0.70988264186419325</v>
      </c>
      <c r="AX69" s="1"/>
      <c r="AY69" s="1"/>
      <c r="AZ69" s="1">
        <v>4.45380619880856</v>
      </c>
      <c r="BA69" s="1">
        <v>0.17909332441251</v>
      </c>
      <c r="BC69" s="1">
        <f t="shared" si="8"/>
        <v>0.4982611258473314</v>
      </c>
      <c r="BD69" s="1"/>
      <c r="BE69" s="1"/>
      <c r="BF69">
        <v>5.30243008159424</v>
      </c>
      <c r="BG69">
        <v>0.22294219635880599</v>
      </c>
      <c r="BI69">
        <f t="shared" si="9"/>
        <v>0.35943428272786776</v>
      </c>
      <c r="BJ69" s="1"/>
      <c r="BK69" s="1"/>
      <c r="BL69" s="1"/>
      <c r="BM69">
        <v>4.7191714351659702</v>
      </c>
      <c r="BN69">
        <v>0.31211370216553602</v>
      </c>
      <c r="BP69">
        <f t="shared" si="10"/>
        <v>0.6775343819709313</v>
      </c>
      <c r="BQ69" s="1"/>
      <c r="BR69" s="1"/>
      <c r="BS69" s="1"/>
      <c r="BT69" s="1">
        <v>4.6221817663727398</v>
      </c>
      <c r="BU69" s="1">
        <v>0.25304959698156798</v>
      </c>
      <c r="BV69" s="1"/>
      <c r="BW69" s="1">
        <f t="shared" si="11"/>
        <v>0.52750073882045601</v>
      </c>
      <c r="BX69" s="1"/>
      <c r="BY69" s="1"/>
      <c r="CA69">
        <v>4.6913717064927196</v>
      </c>
      <c r="CB69">
        <v>0.20833373773618499</v>
      </c>
      <c r="CC69">
        <f t="shared" si="12"/>
        <v>0.41334006703222664</v>
      </c>
      <c r="CF69" s="1">
        <v>4.4424185454517602</v>
      </c>
      <c r="CG69">
        <v>0.42450076804915499</v>
      </c>
      <c r="CI69">
        <f t="shared" si="13"/>
        <v>0.55644504376424342</v>
      </c>
      <c r="CL69" s="1">
        <v>4.6047094918504303</v>
      </c>
      <c r="CM69" s="1">
        <v>0.27674633611833999</v>
      </c>
      <c r="CO69" s="1">
        <f t="shared" si="14"/>
        <v>0.58354921932407566</v>
      </c>
      <c r="CR69">
        <v>4.8232288021461498</v>
      </c>
      <c r="CS69">
        <v>0.208250547145263</v>
      </c>
      <c r="CT69">
        <f t="shared" si="15"/>
        <v>0.42505133470225814</v>
      </c>
    </row>
    <row r="70" spans="1:9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>
        <v>4.2262092636015298</v>
      </c>
      <c r="U70">
        <v>0.236694506926592</v>
      </c>
      <c r="W70">
        <f t="shared" si="3"/>
        <v>0.54782951549859105</v>
      </c>
      <c r="X70" s="1"/>
      <c r="Y70" s="1"/>
      <c r="Z70" s="1">
        <v>4.4182310659186497</v>
      </c>
      <c r="AA70" s="1">
        <v>0.14971688034187999</v>
      </c>
      <c r="AB70" s="1"/>
      <c r="AC70" s="1">
        <f t="shared" si="4"/>
        <v>0.43681692672852529</v>
      </c>
      <c r="AD70" s="1"/>
      <c r="AE70" s="1"/>
      <c r="AF70" s="1"/>
      <c r="AG70" s="1">
        <v>4.5470271870528398</v>
      </c>
      <c r="AH70" s="1">
        <v>0.43460943152286702</v>
      </c>
      <c r="AI70" s="1"/>
      <c r="AJ70" s="1">
        <f t="shared" si="5"/>
        <v>0.58428853826847171</v>
      </c>
      <c r="AK70" s="1"/>
      <c r="AL70" s="1"/>
      <c r="AM70" s="1">
        <v>4.3883509056824499</v>
      </c>
      <c r="AN70" s="1">
        <v>0.41421959608792802</v>
      </c>
      <c r="AO70" s="1"/>
      <c r="AP70" s="1">
        <f t="shared" si="6"/>
        <v>0.99800146070842222</v>
      </c>
      <c r="AQ70" s="1"/>
      <c r="AR70" s="1"/>
      <c r="AS70" s="1"/>
      <c r="AT70" s="1">
        <v>4.2492000374411596</v>
      </c>
      <c r="AU70" s="1">
        <v>0.39387629145888903</v>
      </c>
      <c r="AV70" s="1"/>
      <c r="AW70" s="1">
        <f t="shared" si="7"/>
        <v>0.72595021375827828</v>
      </c>
      <c r="AX70" s="1"/>
      <c r="AY70" s="1"/>
      <c r="AZ70" s="1">
        <v>4.4709314109263998</v>
      </c>
      <c r="BA70" s="1">
        <v>0.167080321343553</v>
      </c>
      <c r="BC70" s="1">
        <f t="shared" si="8"/>
        <v>0.46483937518420143</v>
      </c>
      <c r="BD70" s="1"/>
      <c r="BE70" s="1"/>
      <c r="BF70">
        <v>5.33000392894255</v>
      </c>
      <c r="BG70">
        <v>0.23894361206152101</v>
      </c>
      <c r="BI70">
        <f t="shared" si="9"/>
        <v>0.38523225847974985</v>
      </c>
      <c r="BJ70" s="1"/>
      <c r="BK70" s="1"/>
      <c r="BL70" s="1"/>
      <c r="BM70">
        <v>4.73194732214687</v>
      </c>
      <c r="BN70">
        <v>0.29956747316964599</v>
      </c>
      <c r="BP70">
        <f t="shared" si="10"/>
        <v>0.65029911017793673</v>
      </c>
      <c r="BQ70" s="1"/>
      <c r="BR70" s="1"/>
      <c r="BS70" s="1"/>
      <c r="BT70" s="1">
        <v>4.63734110085643</v>
      </c>
      <c r="BU70" s="1">
        <v>0.24091401404461699</v>
      </c>
      <c r="BV70" s="1"/>
      <c r="BW70" s="1">
        <f t="shared" si="11"/>
        <v>0.50220321200509088</v>
      </c>
      <c r="BX70" s="1"/>
      <c r="BY70" s="1"/>
      <c r="CA70">
        <v>4.7074062052407504</v>
      </c>
      <c r="CB70">
        <v>0.195439153886594</v>
      </c>
      <c r="CC70">
        <f t="shared" si="12"/>
        <v>0.38775684555951517</v>
      </c>
      <c r="CF70" s="1">
        <v>4.4629067343077899</v>
      </c>
      <c r="CG70">
        <v>0.41197516641065002</v>
      </c>
      <c r="CI70">
        <f t="shared" si="13"/>
        <v>0.5400262066819409</v>
      </c>
      <c r="CL70" s="1">
        <v>4.6191371045062297</v>
      </c>
      <c r="CM70" s="1">
        <v>0.26236816874400698</v>
      </c>
      <c r="CO70" s="1">
        <f t="shared" si="14"/>
        <v>0.55323131714590523</v>
      </c>
      <c r="CR70">
        <v>4.8407090200065896</v>
      </c>
      <c r="CS70">
        <v>0.19235509475446499</v>
      </c>
      <c r="CT70">
        <f t="shared" si="15"/>
        <v>0.39260780287474245</v>
      </c>
    </row>
    <row r="71" spans="1:9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>
        <v>4.2517721942281499</v>
      </c>
      <c r="U71">
        <v>0.23003502570694001</v>
      </c>
      <c r="W71">
        <f t="shared" si="3"/>
        <v>0.53241614398690917</v>
      </c>
      <c r="X71" s="1"/>
      <c r="Y71" s="1"/>
      <c r="Z71" s="1">
        <v>4.4364183029452997</v>
      </c>
      <c r="AA71" s="1">
        <v>0.13849145299145299</v>
      </c>
      <c r="AB71" s="1"/>
      <c r="AC71" s="1">
        <f t="shared" si="4"/>
        <v>0.40406539820862319</v>
      </c>
      <c r="AD71" s="1"/>
      <c r="AE71" s="1"/>
      <c r="AF71" s="1"/>
      <c r="AG71" s="1">
        <v>4.5654916970799304</v>
      </c>
      <c r="AH71" s="1">
        <v>0.42378749928701398</v>
      </c>
      <c r="AI71" s="1"/>
      <c r="AJ71" s="1">
        <f t="shared" si="5"/>
        <v>0.56973954206935362</v>
      </c>
      <c r="AK71" s="1"/>
      <c r="AL71" s="1"/>
      <c r="AM71" s="1">
        <v>4.4062090293615404</v>
      </c>
      <c r="AN71" s="1">
        <v>0.409836518462668</v>
      </c>
      <c r="AO71" s="1"/>
      <c r="AP71" s="1">
        <f t="shared" si="6"/>
        <v>0.98744107700441386</v>
      </c>
      <c r="AQ71" s="1"/>
      <c r="AR71" s="1"/>
      <c r="AS71" s="1"/>
      <c r="AT71" s="1">
        <v>4.2850344755399297</v>
      </c>
      <c r="AU71" s="1">
        <v>0.39790618403398398</v>
      </c>
      <c r="AV71" s="1"/>
      <c r="AW71" s="1">
        <f t="shared" si="7"/>
        <v>0.73337767623761985</v>
      </c>
      <c r="AX71" s="1"/>
      <c r="AY71" s="1"/>
      <c r="AZ71" s="1">
        <v>4.4880566230442396</v>
      </c>
      <c r="BA71" s="1">
        <v>0.156105479033642</v>
      </c>
      <c r="BC71" s="1">
        <f t="shared" si="8"/>
        <v>0.43430592396109591</v>
      </c>
      <c r="BD71" s="1"/>
      <c r="BE71" s="1"/>
      <c r="BF71">
        <v>5.3575653623491304</v>
      </c>
      <c r="BG71">
        <v>0.25579577070772902</v>
      </c>
      <c r="BI71">
        <f t="shared" si="9"/>
        <v>0.41240182823525456</v>
      </c>
      <c r="BJ71" s="1"/>
      <c r="BK71" s="1"/>
      <c r="BL71" s="1"/>
      <c r="BM71">
        <v>4.74472320912776</v>
      </c>
      <c r="BN71">
        <v>0.28685396112047701</v>
      </c>
      <c r="BP71">
        <f t="shared" si="10"/>
        <v>0.62270070142770129</v>
      </c>
      <c r="BQ71" s="1"/>
      <c r="BR71" s="1"/>
      <c r="BS71" s="1"/>
      <c r="BT71" s="1">
        <v>4.6525004353401096</v>
      </c>
      <c r="BU71" s="1">
        <v>0.22877843110766599</v>
      </c>
      <c r="BV71" s="1"/>
      <c r="BW71" s="1">
        <f t="shared" si="11"/>
        <v>0.47690568518972565</v>
      </c>
      <c r="BX71" s="1"/>
      <c r="BY71" s="1"/>
      <c r="CA71">
        <v>4.7234407039887802</v>
      </c>
      <c r="CB71">
        <v>0.18290767301628499</v>
      </c>
      <c r="CC71">
        <f t="shared" si="12"/>
        <v>0.36289403073541898</v>
      </c>
      <c r="CF71" s="1">
        <v>4.4811086308438197</v>
      </c>
      <c r="CG71">
        <v>0.39993599590373702</v>
      </c>
      <c r="CI71">
        <f t="shared" si="13"/>
        <v>0.52424499434069805</v>
      </c>
      <c r="CL71" s="1">
        <v>4.63356471716203</v>
      </c>
      <c r="CM71" s="1">
        <v>0.24815915627996099</v>
      </c>
      <c r="CO71" s="1">
        <f t="shared" si="14"/>
        <v>0.52327009616983244</v>
      </c>
      <c r="CR71">
        <v>4.8581892378670402</v>
      </c>
      <c r="CS71">
        <v>0.176660850621778</v>
      </c>
      <c r="CT71">
        <f t="shared" si="15"/>
        <v>0.36057494866529588</v>
      </c>
    </row>
    <row r="72" spans="1:9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>
        <v>4.2817833733581203</v>
      </c>
      <c r="U72">
        <v>0.221364513710368</v>
      </c>
      <c r="W72">
        <f t="shared" si="3"/>
        <v>0.51234824106899357</v>
      </c>
      <c r="X72" s="1"/>
      <c r="Y72" s="1"/>
      <c r="Z72" s="1">
        <v>4.45460553997194</v>
      </c>
      <c r="AA72" s="1">
        <v>0.12854487179487101</v>
      </c>
      <c r="AB72" s="1"/>
      <c r="AC72" s="1">
        <f t="shared" si="4"/>
        <v>0.37504505648212444</v>
      </c>
      <c r="AD72" s="1"/>
      <c r="AE72" s="1"/>
      <c r="AF72" s="1"/>
      <c r="AG72" s="1">
        <v>4.5839562071070299</v>
      </c>
      <c r="AH72" s="1">
        <v>0.41285165197499402</v>
      </c>
      <c r="AI72" s="1"/>
      <c r="AJ72" s="1">
        <f t="shared" si="5"/>
        <v>0.55503739854182388</v>
      </c>
      <c r="AK72" s="1"/>
      <c r="AL72" s="1"/>
      <c r="AM72" s="1">
        <v>4.4287358655028699</v>
      </c>
      <c r="AN72" s="1">
        <v>0.40365711028918499</v>
      </c>
      <c r="AO72" s="1"/>
      <c r="AP72" s="1">
        <f t="shared" si="6"/>
        <v>0.97255269788934051</v>
      </c>
      <c r="AQ72" s="1"/>
      <c r="AR72" s="1"/>
      <c r="AS72" s="1"/>
      <c r="AT72" s="1">
        <v>4.3209216970840396</v>
      </c>
      <c r="AU72" s="1">
        <v>0.39429207402616101</v>
      </c>
      <c r="AV72" s="1"/>
      <c r="AW72" s="1">
        <f t="shared" si="7"/>
        <v>0.72671653925217916</v>
      </c>
      <c r="AX72" s="1"/>
      <c r="AY72" s="1"/>
      <c r="AZ72" s="1">
        <v>4.5051818351620803</v>
      </c>
      <c r="BA72" s="1">
        <v>0.145427254083458</v>
      </c>
      <c r="BC72" s="1">
        <f t="shared" si="8"/>
        <v>0.40459770114942478</v>
      </c>
      <c r="BD72" s="1"/>
      <c r="BE72" s="1"/>
      <c r="BF72">
        <v>5.3851193473906802</v>
      </c>
      <c r="BG72">
        <v>0.27315837512003399</v>
      </c>
      <c r="BI72">
        <f t="shared" si="9"/>
        <v>0.44039435439293473</v>
      </c>
      <c r="BJ72" s="1"/>
      <c r="BK72" s="1"/>
      <c r="BL72" s="1"/>
      <c r="BM72">
        <v>4.7600542735048403</v>
      </c>
      <c r="BN72">
        <v>0.27146392021885102</v>
      </c>
      <c r="BP72">
        <f t="shared" si="10"/>
        <v>0.58929210136162602</v>
      </c>
      <c r="BQ72" s="1"/>
      <c r="BR72" s="1"/>
      <c r="BS72" s="1"/>
      <c r="BT72" s="1">
        <v>4.6676597698237998</v>
      </c>
      <c r="BU72" s="1">
        <v>0.21680045314392199</v>
      </c>
      <c r="BV72" s="1"/>
      <c r="BW72" s="1">
        <f t="shared" si="11"/>
        <v>0.45193669768365058</v>
      </c>
      <c r="BX72" s="1"/>
      <c r="BY72" s="1"/>
      <c r="CA72">
        <v>4.7394752027368101</v>
      </c>
      <c r="CB72">
        <v>0.17092084661489801</v>
      </c>
      <c r="CC72">
        <f t="shared" si="12"/>
        <v>0.33911182588424377</v>
      </c>
      <c r="CF72" s="1">
        <v>4.4993026071986097</v>
      </c>
      <c r="CG72">
        <v>0.38716717869943601</v>
      </c>
      <c r="CI72">
        <f t="shared" si="13"/>
        <v>0.50750734488786553</v>
      </c>
      <c r="CL72" s="1">
        <v>4.6479923298178303</v>
      </c>
      <c r="CM72" s="1">
        <v>0.23378098890562901</v>
      </c>
      <c r="CO72" s="1">
        <f t="shared" si="14"/>
        <v>0.49295219399166407</v>
      </c>
      <c r="CR72">
        <v>4.8756694557274898</v>
      </c>
      <c r="CS72">
        <v>0.161771439521537</v>
      </c>
      <c r="CT72">
        <f t="shared" si="15"/>
        <v>0.33018480492812968</v>
      </c>
    </row>
    <row r="73" spans="1:9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>
        <v>4.3004759134553598</v>
      </c>
      <c r="U73">
        <v>0.21533536846615201</v>
      </c>
      <c r="W73">
        <f t="shared" si="3"/>
        <v>0.4983937823834193</v>
      </c>
      <c r="X73" s="1"/>
      <c r="Y73" s="1"/>
      <c r="Z73" s="1">
        <v>4.47279277699859</v>
      </c>
      <c r="AA73" s="1">
        <v>0.11845619658119599</v>
      </c>
      <c r="AB73" s="1"/>
      <c r="AC73" s="1">
        <f t="shared" si="4"/>
        <v>0.34561013844525007</v>
      </c>
      <c r="AD73" s="1"/>
      <c r="AE73" s="1"/>
      <c r="AF73" s="1"/>
      <c r="AG73" s="1">
        <v>4.6001126533807302</v>
      </c>
      <c r="AH73" s="1">
        <v>0.40297901204053199</v>
      </c>
      <c r="AI73" s="1"/>
      <c r="AJ73" s="1">
        <f t="shared" si="5"/>
        <v>0.54176463007947107</v>
      </c>
      <c r="AK73" s="1"/>
      <c r="AL73" s="1"/>
      <c r="AM73" s="1">
        <v>4.4606550525976401</v>
      </c>
      <c r="AN73" s="1">
        <v>0.38949411953288698</v>
      </c>
      <c r="AO73" s="1"/>
      <c r="AP73" s="1">
        <f t="shared" si="6"/>
        <v>0.93842904561339924</v>
      </c>
      <c r="AQ73" s="1"/>
      <c r="AR73" s="1"/>
      <c r="AS73" s="1"/>
      <c r="AT73" s="1">
        <v>4.3486836176242702</v>
      </c>
      <c r="AU73" s="1">
        <v>0.38702654019037502</v>
      </c>
      <c r="AV73" s="1"/>
      <c r="AW73" s="1">
        <f t="shared" si="7"/>
        <v>0.71332549248056265</v>
      </c>
      <c r="AX73" s="1"/>
      <c r="AY73" s="1"/>
      <c r="AZ73" s="1">
        <v>4.5223070472799201</v>
      </c>
      <c r="BA73" s="1">
        <v>0.134749029133274</v>
      </c>
      <c r="BC73" s="1">
        <f t="shared" si="8"/>
        <v>0.37488947833775371</v>
      </c>
      <c r="BD73" s="1"/>
      <c r="BE73" s="1"/>
      <c r="BF73">
        <v>5.4126559529138198</v>
      </c>
      <c r="BG73">
        <v>0.29171201965322902</v>
      </c>
      <c r="BI73">
        <f t="shared" si="9"/>
        <v>0.47030711215568644</v>
      </c>
      <c r="BJ73" s="1"/>
      <c r="BK73" s="1"/>
      <c r="BL73" s="1"/>
      <c r="BM73">
        <v>4.77538533788191</v>
      </c>
      <c r="BN73">
        <v>0.25640844542378299</v>
      </c>
      <c r="BP73">
        <f t="shared" si="10"/>
        <v>0.55660977521003263</v>
      </c>
      <c r="BQ73" s="1"/>
      <c r="BR73" s="1"/>
      <c r="BS73" s="1"/>
      <c r="BT73" s="1">
        <v>4.68281910430749</v>
      </c>
      <c r="BU73" s="1">
        <v>0.205137685126593</v>
      </c>
      <c r="BV73" s="1"/>
      <c r="BW73" s="1">
        <f t="shared" si="11"/>
        <v>0.4276247887961579</v>
      </c>
      <c r="BX73" s="1"/>
      <c r="BY73" s="1"/>
      <c r="CA73">
        <v>4.75550970148484</v>
      </c>
      <c r="CB73">
        <v>0.15947867468243199</v>
      </c>
      <c r="CC73">
        <f t="shared" si="12"/>
        <v>0.31641023100598747</v>
      </c>
      <c r="CF73" s="1">
        <v>4.51520853119312</v>
      </c>
      <c r="CG73">
        <v>0.374722648916197</v>
      </c>
      <c r="CI73">
        <f t="shared" si="13"/>
        <v>0.49119477859574046</v>
      </c>
      <c r="CL73" s="1">
        <v>4.6624199424736297</v>
      </c>
      <c r="CM73" s="1">
        <v>0.219910286262155</v>
      </c>
      <c r="CO73" s="1">
        <f t="shared" si="14"/>
        <v>0.46370433541978234</v>
      </c>
      <c r="CR73">
        <v>4.8931496735879296</v>
      </c>
      <c r="CS73">
        <v>0.14728444493751899</v>
      </c>
      <c r="CT73">
        <f t="shared" si="15"/>
        <v>0.30061601642710362</v>
      </c>
    </row>
    <row r="74" spans="1:9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>
        <v>4.3191731051738804</v>
      </c>
      <c r="U74">
        <v>0.208980323479005</v>
      </c>
      <c r="W74">
        <f t="shared" si="3"/>
        <v>0.48368502863375906</v>
      </c>
      <c r="X74" s="1"/>
      <c r="Y74" s="1"/>
      <c r="Z74" s="1">
        <v>4.4940112201963496</v>
      </c>
      <c r="AA74" s="1">
        <v>0.10776362179487101</v>
      </c>
      <c r="AB74" s="1"/>
      <c r="AC74" s="1">
        <f t="shared" si="4"/>
        <v>0.31441327108926576</v>
      </c>
      <c r="AD74" s="1"/>
      <c r="AE74" s="1"/>
      <c r="AF74" s="1"/>
      <c r="AG74" s="1">
        <v>4.6139610359010499</v>
      </c>
      <c r="AH74" s="1">
        <v>0.39234693826495798</v>
      </c>
      <c r="AI74" s="1"/>
      <c r="AJ74" s="1">
        <f t="shared" si="5"/>
        <v>0.52747087942770732</v>
      </c>
      <c r="AK74" s="1"/>
      <c r="AL74" s="1"/>
      <c r="AM74" s="1">
        <v>4.4862362535672</v>
      </c>
      <c r="AN74" s="1">
        <v>0.37557192811640999</v>
      </c>
      <c r="AO74" s="1"/>
      <c r="AP74" s="1">
        <f t="shared" si="6"/>
        <v>0.90488556408541077</v>
      </c>
      <c r="AQ74" s="1"/>
      <c r="AR74" s="1"/>
      <c r="AS74" s="1"/>
      <c r="AT74" s="1">
        <v>4.3683019433165899</v>
      </c>
      <c r="AU74" s="1">
        <v>0.37875886375654999</v>
      </c>
      <c r="AV74" s="1"/>
      <c r="AW74" s="1">
        <f t="shared" si="7"/>
        <v>0.69808740477493081</v>
      </c>
      <c r="AX74" s="1"/>
      <c r="AY74" s="1"/>
      <c r="AZ74" s="1">
        <v>4.5394322593977599</v>
      </c>
      <c r="BA74" s="1">
        <v>0.124812347582408</v>
      </c>
      <c r="BC74" s="1">
        <f t="shared" si="8"/>
        <v>0.34724432655466997</v>
      </c>
      <c r="BD74" s="1"/>
      <c r="BE74" s="1"/>
      <c r="BF74">
        <v>5.4367464482155103</v>
      </c>
      <c r="BG74">
        <v>0.30822295007641098</v>
      </c>
      <c r="BI74">
        <f t="shared" si="9"/>
        <v>0.49692654324927327</v>
      </c>
      <c r="BJ74" s="1"/>
      <c r="BK74" s="1"/>
      <c r="BL74" s="1"/>
      <c r="BM74">
        <v>4.7907164022589903</v>
      </c>
      <c r="BN74">
        <v>0.24118568757543499</v>
      </c>
      <c r="BP74">
        <f t="shared" si="10"/>
        <v>0.52356431210119603</v>
      </c>
      <c r="BQ74" s="1"/>
      <c r="BR74" s="1"/>
      <c r="BS74" s="1"/>
      <c r="BT74" s="1">
        <v>4.6979784387911696</v>
      </c>
      <c r="BU74" s="1">
        <v>0.19331731213605599</v>
      </c>
      <c r="BV74" s="1"/>
      <c r="BW74" s="1">
        <f t="shared" si="11"/>
        <v>0.40298434059937294</v>
      </c>
      <c r="BX74" s="1"/>
      <c r="BY74" s="1"/>
      <c r="CA74">
        <v>4.7742166166908797</v>
      </c>
      <c r="CB74">
        <v>0.14640180132901601</v>
      </c>
      <c r="CC74">
        <f t="shared" si="12"/>
        <v>0.2904653419678157</v>
      </c>
      <c r="CF74" s="1">
        <v>4.52883476301868</v>
      </c>
      <c r="CG74">
        <v>0.36337258917903997</v>
      </c>
      <c r="CI74">
        <f t="shared" si="13"/>
        <v>0.47631686797099976</v>
      </c>
      <c r="CL74" s="1">
        <v>4.67684755512943</v>
      </c>
      <c r="CM74" s="1">
        <v>0.20620873852896801</v>
      </c>
      <c r="CO74" s="1">
        <f t="shared" si="14"/>
        <v>0.43481315804999832</v>
      </c>
      <c r="CR74">
        <v>4.9135432610917897</v>
      </c>
      <c r="CS74">
        <v>0.13204291938558299</v>
      </c>
      <c r="CT74">
        <f t="shared" si="15"/>
        <v>0.26950718685831498</v>
      </c>
    </row>
    <row r="75" spans="1:9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>
        <v>4.3360055782134097</v>
      </c>
      <c r="U75">
        <v>0.20291044076692299</v>
      </c>
      <c r="W75">
        <f t="shared" si="3"/>
        <v>0.46963628306517496</v>
      </c>
      <c r="X75" s="1"/>
      <c r="Y75" s="1"/>
      <c r="Z75" s="1">
        <v>4.5182608695652098</v>
      </c>
      <c r="AA75" s="1">
        <v>9.6680288461538394E-2</v>
      </c>
      <c r="AB75" s="1"/>
      <c r="AC75" s="1">
        <f t="shared" si="4"/>
        <v>0.28207631887974327</v>
      </c>
      <c r="AD75" s="1"/>
      <c r="AE75" s="1"/>
      <c r="AF75" s="1"/>
      <c r="AG75" s="1">
        <v>4.6278094184213696</v>
      </c>
      <c r="AH75" s="1">
        <v>0.38141109095293801</v>
      </c>
      <c r="AI75" s="1"/>
      <c r="AJ75" s="1">
        <f t="shared" si="5"/>
        <v>0.51276873590017746</v>
      </c>
      <c r="AK75" s="1"/>
      <c r="AL75" s="1"/>
      <c r="AM75" s="1">
        <v>4.5009850863890897</v>
      </c>
      <c r="AN75" s="1">
        <v>0.36603874399634301</v>
      </c>
      <c r="AO75" s="1"/>
      <c r="AP75" s="1">
        <f t="shared" si="6"/>
        <v>0.88191675293575766</v>
      </c>
      <c r="AQ75" s="1"/>
      <c r="AR75" s="1"/>
      <c r="AS75" s="1"/>
      <c r="AT75" s="1">
        <v>4.4370539452229796</v>
      </c>
      <c r="AU75" s="1">
        <v>0.33709798357050103</v>
      </c>
      <c r="AV75" s="1"/>
      <c r="AW75" s="1">
        <f t="shared" si="7"/>
        <v>0.62130257275470502</v>
      </c>
      <c r="AX75" s="1"/>
      <c r="AY75" s="1"/>
      <c r="AZ75" s="1">
        <v>4.5565574715155996</v>
      </c>
      <c r="BA75" s="1">
        <v>0.115617209430861</v>
      </c>
      <c r="BC75" s="1">
        <f t="shared" si="8"/>
        <v>0.32166224580017627</v>
      </c>
      <c r="BD75" s="1"/>
      <c r="BE75" s="1"/>
      <c r="BF75">
        <v>5.4573866953151802</v>
      </c>
      <c r="BG75">
        <v>0.322974747370744</v>
      </c>
      <c r="BI75">
        <f t="shared" si="9"/>
        <v>0.52070984567490242</v>
      </c>
      <c r="BJ75" s="1"/>
      <c r="BK75" s="1"/>
      <c r="BL75" s="1"/>
      <c r="BM75">
        <v>4.8060474666360697</v>
      </c>
      <c r="BN75">
        <v>0.22596292972708801</v>
      </c>
      <c r="BP75">
        <f t="shared" si="10"/>
        <v>0.49051884899236176</v>
      </c>
      <c r="BQ75" s="1"/>
      <c r="BR75" s="1"/>
      <c r="BS75" s="1"/>
      <c r="BT75" s="1">
        <v>4.7131377732748598</v>
      </c>
      <c r="BU75" s="1">
        <v>0.18244256898476299</v>
      </c>
      <c r="BV75" s="1"/>
      <c r="BW75" s="1">
        <f t="shared" si="11"/>
        <v>0.38031512825833297</v>
      </c>
      <c r="BX75" s="1"/>
      <c r="BY75" s="1"/>
      <c r="CA75">
        <v>4.7955959483549204</v>
      </c>
      <c r="CB75">
        <v>0.132234881023571</v>
      </c>
      <c r="CC75">
        <f t="shared" si="12"/>
        <v>0.26235776874264732</v>
      </c>
      <c r="CF75" s="1">
        <v>4.5424609948442303</v>
      </c>
      <c r="CG75">
        <v>0.352022529441884</v>
      </c>
      <c r="CI75">
        <f t="shared" si="13"/>
        <v>0.46143895734626039</v>
      </c>
      <c r="CL75" s="1">
        <v>4.6912751677852302</v>
      </c>
      <c r="CM75" s="1">
        <v>0.192338035885495</v>
      </c>
      <c r="CO75" s="1">
        <f t="shared" si="14"/>
        <v>0.4055652994781187</v>
      </c>
      <c r="CR75">
        <v>4.9368502182390497</v>
      </c>
      <c r="CS75">
        <v>0.11544323809139601</v>
      </c>
      <c r="CT75">
        <f t="shared" si="15"/>
        <v>0.23562628336755659</v>
      </c>
    </row>
    <row r="76" spans="1:9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>
        <v>4.3528399894284799</v>
      </c>
      <c r="U76">
        <v>0.19670476649528701</v>
      </c>
      <c r="W76">
        <f t="shared" ref="W76:W139" si="16">U76/LARGE($U$11:$U$822,1)</f>
        <v>0.45527324788655643</v>
      </c>
      <c r="X76" s="1"/>
      <c r="Y76" s="1"/>
      <c r="Z76" s="1">
        <v>4.5425105189340798</v>
      </c>
      <c r="AA76" s="1">
        <v>8.6982371794871699E-2</v>
      </c>
      <c r="AB76" s="1"/>
      <c r="AC76" s="1">
        <f t="shared" ref="AC76:AC108" si="17">AA76/$AD$7</f>
        <v>0.25378148569640913</v>
      </c>
      <c r="AD76" s="1"/>
      <c r="AE76" s="1"/>
      <c r="AF76" s="1"/>
      <c r="AG76" s="1">
        <v>4.6416578009416902</v>
      </c>
      <c r="AH76" s="1">
        <v>0.37093090394558598</v>
      </c>
      <c r="AI76" s="1"/>
      <c r="AJ76" s="1">
        <f t="shared" ref="AJ76:AJ139" si="18">AH76/$AK$7</f>
        <v>0.49867918168629527</v>
      </c>
      <c r="AK76" s="1"/>
      <c r="AL76" s="1"/>
      <c r="AM76" s="1">
        <v>4.5157339192109696</v>
      </c>
      <c r="AN76" s="1">
        <v>0.35641389464435203</v>
      </c>
      <c r="AO76" s="1"/>
      <c r="AP76" s="1">
        <f t="shared" ref="AP76:AP139" si="19">AN76/LARGE($AN$11:$AN$924,1)</f>
        <v>0.85872708783274188</v>
      </c>
      <c r="AQ76" s="1"/>
      <c r="AR76" s="1"/>
      <c r="AS76" s="1"/>
      <c r="AT76" s="1">
        <v>4.4485235780847097</v>
      </c>
      <c r="AU76" s="1">
        <v>0.32856644512283001</v>
      </c>
      <c r="AV76" s="1"/>
      <c r="AW76" s="1">
        <f t="shared" ref="AW76:AW139" si="20">AU76/$AX$7</f>
        <v>0.60557816310102019</v>
      </c>
      <c r="AX76" s="1"/>
      <c r="AY76" s="1"/>
      <c r="AZ76" s="1">
        <v>4.5765368856530797</v>
      </c>
      <c r="BA76" s="1">
        <v>0.10527267901037</v>
      </c>
      <c r="BC76" s="1">
        <f t="shared" ref="BC76:BC117" si="21">BA76/$BD$7</f>
        <v>0.29288240495136925</v>
      </c>
      <c r="BD76" s="1"/>
      <c r="BE76" s="1"/>
      <c r="BF76">
        <v>5.4780269424148402</v>
      </c>
      <c r="BG76">
        <v>0.33772654466507601</v>
      </c>
      <c r="BI76">
        <f t="shared" ref="BI76:BI132" si="22">BG76/$BJ$7</f>
        <v>0.54449314810052996</v>
      </c>
      <c r="BJ76" s="1"/>
      <c r="BK76" s="1"/>
      <c r="BL76" s="1"/>
      <c r="BM76">
        <v>4.8213785310131403</v>
      </c>
      <c r="BN76">
        <v>0.211242021038577</v>
      </c>
      <c r="BP76">
        <f t="shared" ref="BP76:BP133" si="23">BN76/$BQ$7</f>
        <v>0.45856279675524808</v>
      </c>
      <c r="BQ76" s="1"/>
      <c r="BR76" s="1"/>
      <c r="BS76" s="1"/>
      <c r="BT76" s="1">
        <v>4.7282971077585501</v>
      </c>
      <c r="BU76" s="1">
        <v>0.17109501091384799</v>
      </c>
      <c r="BV76" s="1"/>
      <c r="BW76" s="1">
        <f t="shared" ref="BW76:BW135" si="24">BU76/$BX$7</f>
        <v>0.3566602979894205</v>
      </c>
      <c r="BX76" s="1"/>
      <c r="BY76" s="1"/>
      <c r="CA76">
        <v>4.8169752800189496</v>
      </c>
      <c r="CB76">
        <v>0.119157269655969</v>
      </c>
      <c r="CC76">
        <f t="shared" ref="CC76:CC125" si="25">CB76/$CD$8</f>
        <v>0.23641141546331881</v>
      </c>
      <c r="CF76" s="1">
        <v>4.5560854666295203</v>
      </c>
      <c r="CG76">
        <v>0.34051032599419701</v>
      </c>
      <c r="CI76">
        <f t="shared" ref="CI76:CI139" si="26">CG76/$CJ$7</f>
        <v>0.44634850514116736</v>
      </c>
      <c r="CL76" s="1">
        <v>4.7057027804410296</v>
      </c>
      <c r="CM76" s="1">
        <v>0.179313107793453</v>
      </c>
      <c r="CO76" s="1">
        <f t="shared" ref="CO76:CO130" si="27">CM76/$CP$7</f>
        <v>0.37810084691671897</v>
      </c>
      <c r="CR76">
        <v>4.9601571753863096</v>
      </c>
      <c r="CS76">
        <v>0.10035261873304301</v>
      </c>
      <c r="CT76">
        <f t="shared" ref="CT76:CT126" si="28">CS76/$CV$7</f>
        <v>0.20482546201231924</v>
      </c>
    </row>
    <row r="77" spans="1:9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>
        <v>4.3696745944610997</v>
      </c>
      <c r="U77">
        <v>0.19048551306769401</v>
      </c>
      <c r="W77">
        <f t="shared" si="16"/>
        <v>0.44087878374693068</v>
      </c>
      <c r="X77" s="1"/>
      <c r="Y77" s="1"/>
      <c r="Z77" s="1">
        <v>4.5697913744740504</v>
      </c>
      <c r="AA77" s="1">
        <v>7.7049999999999993E-2</v>
      </c>
      <c r="AB77" s="1"/>
      <c r="AC77" s="1">
        <f t="shared" si="17"/>
        <v>0.22480260160095081</v>
      </c>
      <c r="AD77" s="1"/>
      <c r="AE77" s="1"/>
      <c r="AF77" s="1"/>
      <c r="AG77" s="1">
        <v>4.65550618346201</v>
      </c>
      <c r="AH77" s="1">
        <v>0.36014694340178999</v>
      </c>
      <c r="AI77" s="1"/>
      <c r="AJ77" s="1">
        <f t="shared" si="18"/>
        <v>0.48418123459664975</v>
      </c>
      <c r="AK77" s="1"/>
      <c r="AL77" s="1"/>
      <c r="AM77" s="1">
        <v>4.5286391479301198</v>
      </c>
      <c r="AN77" s="1">
        <v>0.34648349451928201</v>
      </c>
      <c r="AO77" s="1"/>
      <c r="AP77" s="1">
        <f t="shared" si="19"/>
        <v>0.83480124288518609</v>
      </c>
      <c r="AQ77" s="1"/>
      <c r="AR77" s="1"/>
      <c r="AS77" s="1"/>
      <c r="AT77" s="1">
        <v>4.45835764190769</v>
      </c>
      <c r="AU77" s="1">
        <v>0.320826492716696</v>
      </c>
      <c r="AV77" s="1"/>
      <c r="AW77" s="1">
        <f t="shared" si="20"/>
        <v>0.59131271929149265</v>
      </c>
      <c r="AX77" s="1"/>
      <c r="AY77" s="1"/>
      <c r="AZ77" s="1">
        <v>4.5993705018102</v>
      </c>
      <c r="BA77" s="1">
        <v>9.4816917079981897E-2</v>
      </c>
      <c r="BC77" s="1">
        <f t="shared" si="21"/>
        <v>0.26379310344827567</v>
      </c>
      <c r="BD77" s="1"/>
      <c r="BE77" s="1"/>
      <c r="BF77">
        <v>5.4986572583611304</v>
      </c>
      <c r="BG77">
        <v>0.35315893631420298</v>
      </c>
      <c r="BI77">
        <f t="shared" si="22"/>
        <v>0.56937372572905653</v>
      </c>
      <c r="BJ77" s="1"/>
      <c r="BK77" s="1"/>
      <c r="BL77" s="1"/>
      <c r="BM77">
        <v>4.8367095953902197</v>
      </c>
      <c r="BN77">
        <v>0.19668839540334401</v>
      </c>
      <c r="BP77">
        <f t="shared" si="23"/>
        <v>0.42696988147537318</v>
      </c>
      <c r="BQ77" s="1"/>
      <c r="BR77" s="1"/>
      <c r="BS77" s="1"/>
      <c r="BT77" s="1">
        <v>4.7434564422422296</v>
      </c>
      <c r="BU77" s="1">
        <v>0.16022026776255399</v>
      </c>
      <c r="BV77" s="1"/>
      <c r="BW77" s="1">
        <f t="shared" si="24"/>
        <v>0.33399108564837848</v>
      </c>
      <c r="BX77" s="1"/>
      <c r="BY77" s="1"/>
      <c r="CA77">
        <v>4.8383546116829903</v>
      </c>
      <c r="CB77">
        <v>0.10676047637451901</v>
      </c>
      <c r="CC77">
        <f t="shared" si="25"/>
        <v>0.21181582465014057</v>
      </c>
      <c r="CF77" s="1">
        <v>4.5697011382134098</v>
      </c>
      <c r="CG77">
        <v>0.32818740399385499</v>
      </c>
      <c r="CI77">
        <f t="shared" si="26"/>
        <v>0.43019534503430584</v>
      </c>
      <c r="CL77" s="1">
        <v>4.7201303930968299</v>
      </c>
      <c r="CM77" s="1">
        <v>0.16645733461169701</v>
      </c>
      <c r="CO77" s="1">
        <f t="shared" si="27"/>
        <v>0.35099307555741482</v>
      </c>
      <c r="CR77">
        <v>4.9834641325335696</v>
      </c>
      <c r="CS77">
        <v>8.6620155116942807E-2</v>
      </c>
      <c r="CT77">
        <f t="shared" si="28"/>
        <v>0.17679671457905535</v>
      </c>
    </row>
    <row r="78" spans="1:9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>
        <v>4.3865107500341498</v>
      </c>
      <c r="U78">
        <v>0.184157626392459</v>
      </c>
      <c r="W78">
        <f t="shared" si="16"/>
        <v>0.4262328879192801</v>
      </c>
      <c r="X78" s="1"/>
      <c r="Y78" s="1"/>
      <c r="Z78" s="1">
        <v>4.60313464235624</v>
      </c>
      <c r="AA78" s="1">
        <v>6.6947115384615299E-2</v>
      </c>
      <c r="AB78" s="1"/>
      <c r="AC78" s="1">
        <f t="shared" si="17"/>
        <v>0.19532622593303775</v>
      </c>
      <c r="AD78" s="1"/>
      <c r="AE78" s="1"/>
      <c r="AF78" s="1"/>
      <c r="AG78" s="1">
        <v>4.6693545659823297</v>
      </c>
      <c r="AH78" s="1">
        <v>0.34784411517576802</v>
      </c>
      <c r="AI78" s="1"/>
      <c r="AJ78" s="1">
        <f t="shared" si="18"/>
        <v>0.46764132312817935</v>
      </c>
      <c r="AK78" s="1"/>
      <c r="AL78" s="1"/>
      <c r="AM78" s="1">
        <v>4.5397007725465297</v>
      </c>
      <c r="AN78" s="1">
        <v>0.337805852563836</v>
      </c>
      <c r="AO78" s="1"/>
      <c r="AP78" s="1">
        <f t="shared" si="19"/>
        <v>0.81389373530024445</v>
      </c>
      <c r="AQ78" s="1"/>
      <c r="AR78" s="1"/>
      <c r="AS78" s="1"/>
      <c r="AT78" s="1">
        <v>4.46819251551854</v>
      </c>
      <c r="AU78" s="1">
        <v>0.31296926830440802</v>
      </c>
      <c r="AV78" s="1"/>
      <c r="AW78" s="1">
        <f t="shared" si="20"/>
        <v>0.57683113239394113</v>
      </c>
      <c r="AX78" s="1"/>
      <c r="AY78" s="1"/>
      <c r="AZ78" s="1">
        <v>4.6250583199869597</v>
      </c>
      <c r="BA78" s="1">
        <v>8.3849490204063806E-2</v>
      </c>
      <c r="BC78" s="1">
        <f t="shared" si="21"/>
        <v>0.2332802829354553</v>
      </c>
      <c r="BD78" s="1"/>
      <c r="BE78" s="1"/>
      <c r="BF78">
        <v>5.5192842639229598</v>
      </c>
      <c r="BG78">
        <v>0.368818192748262</v>
      </c>
      <c r="BI78">
        <f t="shared" si="22"/>
        <v>0.59462006175855009</v>
      </c>
      <c r="BJ78" s="1"/>
      <c r="BK78" s="1"/>
      <c r="BL78" s="1"/>
      <c r="BM78">
        <v>4.8520406597672903</v>
      </c>
      <c r="BN78">
        <v>0.18246933587466799</v>
      </c>
      <c r="BP78">
        <f t="shared" si="23"/>
        <v>0.39610324010997794</v>
      </c>
      <c r="BQ78" s="1"/>
      <c r="BR78" s="1"/>
      <c r="BS78" s="1"/>
      <c r="BT78" s="1">
        <v>4.7586157767259198</v>
      </c>
      <c r="BU78" s="1">
        <v>0.149818339530882</v>
      </c>
      <c r="BV78" s="1"/>
      <c r="BW78" s="1">
        <f t="shared" si="24"/>
        <v>0.3123074912352089</v>
      </c>
      <c r="BX78" s="1"/>
      <c r="BY78" s="1"/>
      <c r="CA78">
        <v>4.86240635980504</v>
      </c>
      <c r="CB78">
        <v>9.4090617844423602E-2</v>
      </c>
      <c r="CC78">
        <f t="shared" si="25"/>
        <v>0.18667846460934837</v>
      </c>
      <c r="CF78" s="1">
        <v>4.58331680979731</v>
      </c>
      <c r="CG78">
        <v>0.31586448199351402</v>
      </c>
      <c r="CI78">
        <f t="shared" si="26"/>
        <v>0.41404218492744577</v>
      </c>
      <c r="CL78" s="1">
        <v>4.7345580057526302</v>
      </c>
      <c r="CM78" s="1">
        <v>0.15461649089165799</v>
      </c>
      <c r="CO78" s="1">
        <f t="shared" si="27"/>
        <v>0.32602539141068604</v>
      </c>
      <c r="CR78">
        <v>5.00968445932424</v>
      </c>
      <c r="CS78">
        <v>7.3038597694425597E-2</v>
      </c>
      <c r="CT78">
        <f t="shared" si="28"/>
        <v>0.14907597535934275</v>
      </c>
    </row>
    <row r="79" spans="1:9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>
        <v>4.4033465179720901</v>
      </c>
      <c r="U79">
        <v>0.17785689802913399</v>
      </c>
      <c r="W79">
        <f t="shared" si="16"/>
        <v>0.41164985001363458</v>
      </c>
      <c r="X79" s="1"/>
      <c r="Y79" s="1"/>
      <c r="Z79" s="1">
        <v>4.6455715287517503</v>
      </c>
      <c r="AA79" s="1">
        <v>5.7089342948717897E-2</v>
      </c>
      <c r="AB79" s="1"/>
      <c r="AC79" s="1">
        <f t="shared" si="17"/>
        <v>0.16656499440052797</v>
      </c>
      <c r="AD79" s="1"/>
      <c r="AE79" s="1"/>
      <c r="AF79" s="1"/>
      <c r="AG79" s="1">
        <v>4.6832029485026503</v>
      </c>
      <c r="AH79" s="1">
        <v>0.33569317371796797</v>
      </c>
      <c r="AI79" s="1"/>
      <c r="AJ79" s="1">
        <f t="shared" si="18"/>
        <v>0.45130560809759057</v>
      </c>
      <c r="AK79" s="1"/>
      <c r="AL79" s="1"/>
      <c r="AM79" s="1">
        <v>4.5507623971629503</v>
      </c>
      <c r="AN79" s="1">
        <v>0.329005990299158</v>
      </c>
      <c r="AO79" s="1"/>
      <c r="AP79" s="1">
        <f t="shared" si="19"/>
        <v>0.79269175577748585</v>
      </c>
      <c r="AQ79" s="1"/>
      <c r="AR79" s="1"/>
      <c r="AS79" s="1"/>
      <c r="AT79" s="1">
        <v>4.4780298184929901</v>
      </c>
      <c r="AU79" s="1">
        <v>0.30476022787365997</v>
      </c>
      <c r="AV79" s="1"/>
      <c r="AW79" s="1">
        <f t="shared" si="20"/>
        <v>0.56170111623232122</v>
      </c>
      <c r="AX79" s="1"/>
      <c r="AY79" s="1"/>
      <c r="AZ79" s="1">
        <v>4.6536003401833597</v>
      </c>
      <c r="BA79" s="1">
        <v>7.3616191293470801E-2</v>
      </c>
      <c r="BC79" s="1">
        <f t="shared" si="21"/>
        <v>0.20480990274093716</v>
      </c>
      <c r="BD79" s="1"/>
      <c r="BE79" s="1"/>
      <c r="BF79">
        <v>5.5399112694847901</v>
      </c>
      <c r="BG79">
        <v>0.38447744918232102</v>
      </c>
      <c r="BI79">
        <f t="shared" si="22"/>
        <v>0.61986639778804364</v>
      </c>
      <c r="BJ79" s="1"/>
      <c r="BK79" s="1"/>
      <c r="BL79" s="1"/>
      <c r="BM79">
        <v>4.8673717241443697</v>
      </c>
      <c r="BN79">
        <v>0.16908669161238499</v>
      </c>
      <c r="BP79">
        <f t="shared" si="23"/>
        <v>0.36705228353078306</v>
      </c>
      <c r="BQ79" s="1"/>
      <c r="BR79" s="1"/>
      <c r="BS79" s="1"/>
      <c r="BT79" s="1">
        <v>4.7763016669568898</v>
      </c>
      <c r="BU79" s="1">
        <v>0.13823437400015601</v>
      </c>
      <c r="BV79" s="1"/>
      <c r="BW79" s="1">
        <f t="shared" si="24"/>
        <v>0.28815985200236022</v>
      </c>
      <c r="BX79" s="1"/>
      <c r="BY79" s="1"/>
      <c r="CA79">
        <v>4.8891305243850898</v>
      </c>
      <c r="CB79">
        <v>8.1665115811156694E-2</v>
      </c>
      <c r="CC79">
        <f t="shared" si="25"/>
        <v>0.16202591481521311</v>
      </c>
      <c r="CF79" s="1">
        <v>4.5969272012603701</v>
      </c>
      <c r="CG79">
        <v>0.30305512886157998</v>
      </c>
      <c r="CI79">
        <f t="shared" si="26"/>
        <v>0.39725140007952453</v>
      </c>
      <c r="CL79" s="1">
        <v>4.7489856184084296</v>
      </c>
      <c r="CM79" s="1">
        <v>0.14243733735104699</v>
      </c>
      <c r="CO79" s="1">
        <f t="shared" si="27"/>
        <v>0.30034434485976619</v>
      </c>
      <c r="CR79">
        <v>5.0417315254017199</v>
      </c>
      <c r="CS79">
        <v>5.83503948522959E-2</v>
      </c>
      <c r="CT79">
        <f t="shared" si="28"/>
        <v>0.11909650924024621</v>
      </c>
    </row>
    <row r="80" spans="1:9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>
        <v>4.4201822859100304</v>
      </c>
      <c r="U80">
        <v>0.171556169665809</v>
      </c>
      <c r="W80">
        <f t="shared" si="16"/>
        <v>0.39706681210798905</v>
      </c>
      <c r="X80" s="1"/>
      <c r="Y80" s="1"/>
      <c r="Z80" s="1">
        <v>4.7031644460028001</v>
      </c>
      <c r="AA80" s="1">
        <v>4.7977564102563999E-2</v>
      </c>
      <c r="AB80" s="1"/>
      <c r="AC80" s="1">
        <f t="shared" si="17"/>
        <v>0.13998028849750518</v>
      </c>
      <c r="AD80" s="1"/>
      <c r="AE80" s="1"/>
      <c r="AF80" s="1"/>
      <c r="AG80" s="1">
        <v>4.69705133102297</v>
      </c>
      <c r="AH80" s="1">
        <v>0.32323845872372398</v>
      </c>
      <c r="AI80" s="1"/>
      <c r="AJ80" s="1">
        <f t="shared" si="18"/>
        <v>0.4345615001912384</v>
      </c>
      <c r="AK80" s="1"/>
      <c r="AL80" s="1"/>
      <c r="AM80" s="1">
        <v>4.5618240217793602</v>
      </c>
      <c r="AN80" s="1">
        <v>0.32008390772524897</v>
      </c>
      <c r="AO80" s="1"/>
      <c r="AP80" s="1">
        <f t="shared" si="19"/>
        <v>0.77119530431691274</v>
      </c>
      <c r="AQ80" s="1"/>
      <c r="AR80" s="1"/>
      <c r="AS80" s="1"/>
      <c r="AT80" s="1">
        <v>4.4878671214674304</v>
      </c>
      <c r="AU80" s="1">
        <v>0.29655118744291098</v>
      </c>
      <c r="AV80" s="1"/>
      <c r="AW80" s="1">
        <f t="shared" si="20"/>
        <v>0.54657110007069964</v>
      </c>
      <c r="AX80" s="1"/>
      <c r="AY80" s="1"/>
      <c r="AZ80" s="1">
        <v>4.6849965623993999</v>
      </c>
      <c r="BA80" s="1">
        <v>6.4005788838305197E-2</v>
      </c>
      <c r="BC80" s="1">
        <f t="shared" si="21"/>
        <v>0.17807250221043314</v>
      </c>
      <c r="BD80" s="1"/>
      <c r="BE80" s="1"/>
      <c r="BF80">
        <v>5.5605382750466301</v>
      </c>
      <c r="BG80">
        <v>0.40013670561638098</v>
      </c>
      <c r="BI80">
        <f t="shared" si="22"/>
        <v>0.64511273381753875</v>
      </c>
      <c r="BJ80" s="1"/>
      <c r="BK80" s="1"/>
      <c r="BL80" s="1"/>
      <c r="BM80">
        <v>4.8827027885214402</v>
      </c>
      <c r="BN80">
        <v>0.15570404735010199</v>
      </c>
      <c r="BP80">
        <f t="shared" si="23"/>
        <v>0.33800132695158819</v>
      </c>
      <c r="BQ80" s="1"/>
      <c r="BR80" s="1"/>
      <c r="BS80" s="1"/>
      <c r="BT80" s="1">
        <v>4.7965141129351396</v>
      </c>
      <c r="BU80" s="1">
        <v>0.12582298236009201</v>
      </c>
      <c r="BV80" s="1"/>
      <c r="BW80" s="1">
        <f t="shared" si="24"/>
        <v>0.26228738139573576</v>
      </c>
      <c r="BX80" s="1"/>
      <c r="BY80" s="1"/>
      <c r="CA80">
        <v>4.9185271054231396</v>
      </c>
      <c r="CB80">
        <v>6.9565668445057099E-2</v>
      </c>
      <c r="CC80">
        <f t="shared" si="25"/>
        <v>0.13802026676367404</v>
      </c>
      <c r="CF80" s="1">
        <v>4.6105428728442597</v>
      </c>
      <c r="CG80">
        <v>0.29073220686123902</v>
      </c>
      <c r="CI80">
        <f t="shared" si="26"/>
        <v>0.3810982399726644</v>
      </c>
      <c r="CL80" s="1">
        <v>4.7634132310642299</v>
      </c>
      <c r="CM80" s="1">
        <v>0.13127311327215399</v>
      </c>
      <c r="CO80" s="1">
        <f t="shared" si="27"/>
        <v>0.27680338552142386</v>
      </c>
      <c r="CR80">
        <v>5.0796053307660198</v>
      </c>
      <c r="CS80">
        <v>4.41508406370082E-2</v>
      </c>
      <c r="CT80">
        <f t="shared" si="28"/>
        <v>9.0114403050748026E-2</v>
      </c>
    </row>
    <row r="81" spans="1:9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>
        <v>4.4388872303306703</v>
      </c>
      <c r="U81">
        <v>0.16465795844044501</v>
      </c>
      <c r="W81">
        <f t="shared" si="16"/>
        <v>0.38110089991818857</v>
      </c>
      <c r="X81" s="1"/>
      <c r="Y81" s="1"/>
      <c r="Z81" s="1">
        <v>4.7698509817671804</v>
      </c>
      <c r="AA81" s="1">
        <v>4.3210955710955602E-2</v>
      </c>
      <c r="AB81" s="1"/>
      <c r="AC81" s="1">
        <f t="shared" si="17"/>
        <v>0.12607313772208026</v>
      </c>
      <c r="AD81" s="1"/>
      <c r="AE81" s="1"/>
      <c r="AF81" s="1"/>
      <c r="AG81" s="1">
        <v>4.7108997135432897</v>
      </c>
      <c r="AH81" s="1">
        <v>0.31108751726592399</v>
      </c>
      <c r="AI81" s="1"/>
      <c r="AJ81" s="1">
        <f t="shared" si="18"/>
        <v>0.41822578516064968</v>
      </c>
      <c r="AK81" s="1"/>
      <c r="AL81" s="1"/>
      <c r="AM81" s="1">
        <v>4.5728856463957701</v>
      </c>
      <c r="AN81" s="1">
        <v>0.31055072360518199</v>
      </c>
      <c r="AO81" s="1"/>
      <c r="AP81" s="1">
        <f t="shared" si="19"/>
        <v>0.74822649316725964</v>
      </c>
      <c r="AQ81" s="1"/>
      <c r="AR81" s="1"/>
      <c r="AS81" s="1"/>
      <c r="AT81" s="1">
        <v>4.4977060440176002</v>
      </c>
      <c r="AU81" s="1">
        <v>0.28810760299985499</v>
      </c>
      <c r="AV81" s="1"/>
      <c r="AW81" s="1">
        <f t="shared" si="20"/>
        <v>0.53100879773303189</v>
      </c>
      <c r="AX81" s="1"/>
      <c r="AY81" s="1"/>
      <c r="AZ81" s="1">
        <v>4.72495539067436</v>
      </c>
      <c r="BA81" s="1">
        <v>5.3828105682661102E-2</v>
      </c>
      <c r="BC81" s="1">
        <f t="shared" si="21"/>
        <v>0.14975685234305919</v>
      </c>
      <c r="BD81" s="1"/>
      <c r="BE81" s="1"/>
      <c r="BF81">
        <v>5.5811586598395397</v>
      </c>
      <c r="BG81">
        <v>0.41624969162030301</v>
      </c>
      <c r="BI81">
        <f t="shared" si="22"/>
        <v>0.67109058664896448</v>
      </c>
      <c r="BJ81" s="1"/>
      <c r="BK81" s="1"/>
      <c r="BL81" s="1"/>
      <c r="BM81">
        <v>4.8980338528985197</v>
      </c>
      <c r="BN81">
        <v>0.142990535300933</v>
      </c>
      <c r="BP81">
        <f t="shared" si="23"/>
        <v>0.3104029182013528</v>
      </c>
      <c r="BQ81" s="1"/>
      <c r="BR81" s="1"/>
      <c r="BS81" s="1"/>
      <c r="BT81" s="1">
        <v>4.8167265589133903</v>
      </c>
      <c r="BU81" s="1">
        <v>0.114357220559272</v>
      </c>
      <c r="BV81" s="1"/>
      <c r="BW81" s="1">
        <f t="shared" si="24"/>
        <v>0.23838614664485619</v>
      </c>
      <c r="BX81" s="1"/>
      <c r="BY81" s="1"/>
      <c r="CA81">
        <v>4.9532685193772004</v>
      </c>
      <c r="CB81">
        <v>5.7573675944370899E-2</v>
      </c>
      <c r="CC81">
        <f t="shared" si="25"/>
        <v>0.11422781222440781</v>
      </c>
      <c r="CF81" s="1">
        <v>4.6241532643073304</v>
      </c>
      <c r="CG81">
        <v>0.27792285372930498</v>
      </c>
      <c r="CI81">
        <f t="shared" si="26"/>
        <v>0.36430745512474316</v>
      </c>
      <c r="CL81" s="1">
        <v>4.7778408437200302</v>
      </c>
      <c r="CM81" s="1">
        <v>0.12061635392412</v>
      </c>
      <c r="CO81" s="1">
        <f t="shared" si="27"/>
        <v>0.25433246978937035</v>
      </c>
      <c r="CR81">
        <v>5.1262192450605504</v>
      </c>
      <c r="CS81">
        <v>3.0717794071668501E-2</v>
      </c>
      <c r="CT81">
        <f t="shared" si="28"/>
        <v>6.2696783025325192E-2</v>
      </c>
    </row>
    <row r="82" spans="1:9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>
        <v>4.4575898489406702</v>
      </c>
      <c r="U82">
        <v>0.15792269708654599</v>
      </c>
      <c r="W82">
        <f t="shared" si="16"/>
        <v>0.36551213526042986</v>
      </c>
      <c r="X82" s="1"/>
      <c r="Y82" s="1"/>
      <c r="Z82" s="1">
        <v>4.8365375175315499</v>
      </c>
      <c r="AA82" s="1">
        <v>4.4063519813519803E-2</v>
      </c>
      <c r="AB82" s="1"/>
      <c r="AC82" s="1">
        <f t="shared" si="17"/>
        <v>0.12856059558435165</v>
      </c>
      <c r="AD82" s="1"/>
      <c r="AE82" s="1"/>
      <c r="AF82" s="1"/>
      <c r="AG82" s="1">
        <v>4.7247480960636103</v>
      </c>
      <c r="AH82" s="1">
        <v>0.29848091550345701</v>
      </c>
      <c r="AI82" s="1"/>
      <c r="AJ82" s="1">
        <f t="shared" si="18"/>
        <v>0.40127748081641457</v>
      </c>
      <c r="AK82" s="1"/>
      <c r="AL82" s="1"/>
      <c r="AM82" s="1">
        <v>4.5839472710121898</v>
      </c>
      <c r="AN82" s="1">
        <v>0.301017539485115</v>
      </c>
      <c r="AO82" s="1"/>
      <c r="AP82" s="1">
        <f t="shared" si="19"/>
        <v>0.72525768201760665</v>
      </c>
      <c r="AQ82" s="1"/>
      <c r="AR82" s="1"/>
      <c r="AS82" s="1"/>
      <c r="AT82" s="1">
        <v>4.50754496656777</v>
      </c>
      <c r="AU82" s="1">
        <v>0.27966401855680001</v>
      </c>
      <c r="AV82" s="1"/>
      <c r="AW82" s="1">
        <f t="shared" si="20"/>
        <v>0.51544649539536602</v>
      </c>
      <c r="AX82" s="1"/>
      <c r="AY82" s="1"/>
      <c r="AZ82" s="1">
        <v>4.7791852290475196</v>
      </c>
      <c r="BA82" s="1">
        <v>4.4186356165615198E-2</v>
      </c>
      <c r="BC82" s="1">
        <f t="shared" si="21"/>
        <v>0.12293224017361934</v>
      </c>
      <c r="BD82" s="1"/>
      <c r="BE82" s="1"/>
      <c r="BF82">
        <v>5.6017724238635402</v>
      </c>
      <c r="BG82">
        <v>0.43281640719408898</v>
      </c>
      <c r="BI82">
        <f t="shared" si="22"/>
        <v>0.69779995628232394</v>
      </c>
      <c r="BJ82" s="1"/>
      <c r="BK82" s="1"/>
      <c r="BL82" s="1"/>
      <c r="BM82">
        <v>4.9133649172755902</v>
      </c>
      <c r="BN82">
        <v>0.13111343851815599</v>
      </c>
      <c r="BP82">
        <f t="shared" si="23"/>
        <v>0.28462019423731555</v>
      </c>
      <c r="BQ82" s="1"/>
      <c r="BR82" s="1"/>
      <c r="BS82" s="1"/>
      <c r="BT82" s="1">
        <v>4.8369390048916401</v>
      </c>
      <c r="BU82" s="1">
        <v>0.103600681137884</v>
      </c>
      <c r="BV82" s="1"/>
      <c r="BW82" s="1">
        <f t="shared" si="24"/>
        <v>0.2159633387857833</v>
      </c>
      <c r="BX82" s="1"/>
      <c r="BY82" s="1"/>
      <c r="CA82">
        <v>4.9986995991632899</v>
      </c>
      <c r="CB82">
        <v>4.5687662280726897E-2</v>
      </c>
      <c r="CC82">
        <f t="shared" si="25"/>
        <v>9.064562271510275E-2</v>
      </c>
      <c r="CF82" s="1">
        <v>4.6377654158106703</v>
      </c>
      <c r="CG82">
        <v>0.26527564430790201</v>
      </c>
      <c r="CI82">
        <f t="shared" si="26"/>
        <v>0.3477292118571757</v>
      </c>
      <c r="CL82" s="1">
        <v>4.79467305848513</v>
      </c>
      <c r="CM82" s="1">
        <v>0.108690932748938</v>
      </c>
      <c r="CO82" s="1">
        <f t="shared" si="27"/>
        <v>0.22918644504159383</v>
      </c>
      <c r="CR82">
        <v>5.1844866379286998</v>
      </c>
      <c r="CS82">
        <v>1.9700117635085501E-2</v>
      </c>
      <c r="CT82">
        <f t="shared" si="28"/>
        <v>4.0209072241926429E-2</v>
      </c>
    </row>
    <row r="83" spans="1:9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>
        <v>4.4762885911996104</v>
      </c>
      <c r="U83">
        <v>0.151459018851756</v>
      </c>
      <c r="W83">
        <f t="shared" si="16"/>
        <v>0.35055194982274251</v>
      </c>
      <c r="X83" s="1"/>
      <c r="Y83" s="1"/>
      <c r="Z83" s="1">
        <v>4.9032240532959301</v>
      </c>
      <c r="AA83" s="1">
        <v>5.0302738927738899E-2</v>
      </c>
      <c r="AB83" s="1"/>
      <c r="AC83" s="1">
        <f t="shared" si="17"/>
        <v>0.14676426448551755</v>
      </c>
      <c r="AD83" s="1"/>
      <c r="AE83" s="1"/>
      <c r="AF83" s="1"/>
      <c r="AG83" s="1">
        <v>4.7385964785839301</v>
      </c>
      <c r="AH83" s="1">
        <v>0.28572242697276801</v>
      </c>
      <c r="AI83" s="1"/>
      <c r="AJ83" s="1">
        <f t="shared" si="18"/>
        <v>0.38412498003429768</v>
      </c>
      <c r="AK83" s="1"/>
      <c r="AL83" s="1"/>
      <c r="AM83" s="1">
        <v>4.5950088956285997</v>
      </c>
      <c r="AN83" s="1">
        <v>0.29136213505581599</v>
      </c>
      <c r="AO83" s="1"/>
      <c r="AP83" s="1">
        <f t="shared" si="19"/>
        <v>0.70199439893013649</v>
      </c>
      <c r="AQ83" s="1"/>
      <c r="AR83" s="1"/>
      <c r="AS83" s="1"/>
      <c r="AT83" s="1">
        <v>4.5173838891179399</v>
      </c>
      <c r="AU83" s="1">
        <v>0.27122043411374402</v>
      </c>
      <c r="AV83" s="1"/>
      <c r="AW83" s="1">
        <f t="shared" si="20"/>
        <v>0.49988419305769827</v>
      </c>
      <c r="AX83" s="1"/>
      <c r="AY83" s="1"/>
      <c r="AZ83" s="1">
        <v>4.8419776734796001</v>
      </c>
      <c r="BA83" s="1">
        <v>3.78764959677792E-2</v>
      </c>
      <c r="BC83" s="1">
        <f t="shared" si="21"/>
        <v>0.10537738123945005</v>
      </c>
      <c r="BD83" s="1"/>
      <c r="BE83" s="1"/>
      <c r="BF83">
        <v>5.62238949827199</v>
      </c>
      <c r="BG83">
        <v>0.44915625798294301</v>
      </c>
      <c r="BI83">
        <f t="shared" si="22"/>
        <v>0.72414356751471665</v>
      </c>
      <c r="BJ83" s="1"/>
      <c r="BK83" s="1"/>
      <c r="BL83" s="1"/>
      <c r="BM83">
        <v>4.9286959816526696</v>
      </c>
      <c r="BN83">
        <v>0.120072757001773</v>
      </c>
      <c r="BP83">
        <f t="shared" si="23"/>
        <v>0.26065315505948083</v>
      </c>
      <c r="BQ83" s="1"/>
      <c r="BR83" s="1"/>
      <c r="BS83" s="1"/>
      <c r="BT83" s="1">
        <v>4.8596780066171696</v>
      </c>
      <c r="BU83" s="1">
        <v>9.2513171272760805E-2</v>
      </c>
      <c r="BV83" s="1"/>
      <c r="BW83" s="1">
        <f t="shared" si="24"/>
        <v>0.19285059837720009</v>
      </c>
      <c r="BX83" s="1"/>
      <c r="BY83" s="1"/>
      <c r="CA83">
        <v>5.0548203447813904</v>
      </c>
      <c r="CB83">
        <v>3.6056536904233702E-2</v>
      </c>
      <c r="CC83">
        <f t="shared" si="25"/>
        <v>7.153719576527974E-2</v>
      </c>
      <c r="CF83" s="1">
        <v>4.6513740472334497</v>
      </c>
      <c r="CG83">
        <v>0.252304147465437</v>
      </c>
      <c r="CI83">
        <f t="shared" si="26"/>
        <v>0.3307258854289008</v>
      </c>
      <c r="CL83" s="1">
        <v>4.8139098753595402</v>
      </c>
      <c r="CM83" s="1">
        <v>9.6638645391042305E-2</v>
      </c>
      <c r="CO83" s="1">
        <f t="shared" si="27"/>
        <v>0.20377290939224735</v>
      </c>
      <c r="CR83">
        <v>5.2485807700836702</v>
      </c>
      <c r="CS83">
        <v>1.2730995240500901E-2</v>
      </c>
      <c r="CT83">
        <f t="shared" si="28"/>
        <v>2.5984692925144583E-2</v>
      </c>
    </row>
    <row r="84" spans="1:9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>
        <v>4.4949865581883399</v>
      </c>
      <c r="U84">
        <v>0.145049657240788</v>
      </c>
      <c r="W84">
        <f t="shared" si="16"/>
        <v>0.33571748022906983</v>
      </c>
      <c r="X84" s="1"/>
      <c r="Y84" s="1"/>
      <c r="Z84" s="1">
        <v>4.96081697054698</v>
      </c>
      <c r="AA84" s="1">
        <v>5.9433894230769203E-2</v>
      </c>
      <c r="AB84" s="1"/>
      <c r="AC84" s="1">
        <f t="shared" si="17"/>
        <v>0.17340550352177364</v>
      </c>
      <c r="AD84" s="1"/>
      <c r="AE84" s="1"/>
      <c r="AF84" s="1"/>
      <c r="AG84" s="1">
        <v>4.7524448611042498</v>
      </c>
      <c r="AH84" s="1">
        <v>0.272963938442079</v>
      </c>
      <c r="AI84" s="1"/>
      <c r="AJ84" s="1">
        <f t="shared" si="18"/>
        <v>0.36697247925218085</v>
      </c>
      <c r="AK84" s="1"/>
      <c r="AL84" s="1"/>
      <c r="AM84" s="1">
        <v>4.6060705202450096</v>
      </c>
      <c r="AN84" s="1">
        <v>0.28146229000805401</v>
      </c>
      <c r="AO84" s="1"/>
      <c r="AP84" s="1">
        <f t="shared" si="19"/>
        <v>0.67814217196703497</v>
      </c>
      <c r="AQ84" s="1"/>
      <c r="AR84" s="1"/>
      <c r="AS84" s="1"/>
      <c r="AT84" s="1">
        <v>4.5272260508195696</v>
      </c>
      <c r="AU84" s="1">
        <v>0.262307761646074</v>
      </c>
      <c r="AV84" s="1"/>
      <c r="AW84" s="1">
        <f t="shared" si="20"/>
        <v>0.4834573183679382</v>
      </c>
      <c r="AX84" s="1"/>
      <c r="AY84" s="1"/>
      <c r="AZ84" s="1">
        <v>4.9047701179116796</v>
      </c>
      <c r="BA84" s="1">
        <v>3.6015896165853198E-2</v>
      </c>
      <c r="BC84" s="1">
        <f t="shared" si="21"/>
        <v>0.10020094847681038</v>
      </c>
      <c r="BD84" s="1"/>
      <c r="BE84" s="1"/>
      <c r="BF84">
        <v>5.6430065726804504</v>
      </c>
      <c r="BG84">
        <v>0.46549610877179698</v>
      </c>
      <c r="BI84">
        <f t="shared" si="22"/>
        <v>0.75048717874710924</v>
      </c>
      <c r="BJ84" s="1"/>
      <c r="BK84" s="1"/>
      <c r="BL84" s="1"/>
      <c r="BM84">
        <v>4.9465822234259198</v>
      </c>
      <c r="BN84">
        <v>0.107484707242562</v>
      </c>
      <c r="BP84">
        <f t="shared" si="23"/>
        <v>0.23332709902717338</v>
      </c>
      <c r="BQ84" s="1"/>
      <c r="BR84" s="1"/>
      <c r="BS84" s="1"/>
      <c r="BT84" s="1">
        <v>4.8849435640899799</v>
      </c>
      <c r="BU84" s="1">
        <v>8.1543865137542901E-2</v>
      </c>
      <c r="BV84" s="1"/>
      <c r="BW84" s="1">
        <f t="shared" si="24"/>
        <v>0.16998426245058459</v>
      </c>
      <c r="BX84" s="1"/>
      <c r="BY84" s="1"/>
      <c r="CA84">
        <v>5.1136135068574999</v>
      </c>
      <c r="CB84">
        <v>3.1088896329228701E-2</v>
      </c>
      <c r="CC84">
        <f t="shared" si="25"/>
        <v>6.1681255433307575E-2</v>
      </c>
      <c r="CF84" s="1">
        <v>4.6649897188173499</v>
      </c>
      <c r="CG84">
        <v>0.23998122546509601</v>
      </c>
      <c r="CI84">
        <f t="shared" si="26"/>
        <v>0.31457272532204061</v>
      </c>
      <c r="CL84" s="1">
        <v>4.8331466922339397</v>
      </c>
      <c r="CM84" s="1">
        <v>8.4966956581290207E-2</v>
      </c>
      <c r="CO84" s="1">
        <f t="shared" si="27"/>
        <v>0.17916190644761604</v>
      </c>
      <c r="CR84">
        <v>5.3126749022386397</v>
      </c>
      <c r="CS84">
        <v>1.0371371122649501E-2</v>
      </c>
      <c r="CT84">
        <f t="shared" si="28"/>
        <v>2.1168564495053253E-2</v>
      </c>
    </row>
    <row r="85" spans="1:9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>
        <v>4.5136767724749403</v>
      </c>
      <c r="U85">
        <v>0.13918346186803701</v>
      </c>
      <c r="W85">
        <f t="shared" si="16"/>
        <v>0.32214016907553755</v>
      </c>
      <c r="X85" s="1"/>
      <c r="Y85" s="1"/>
      <c r="Z85" s="1">
        <v>5.0062850631135998</v>
      </c>
      <c r="AA85" s="1">
        <v>6.9108974358974298E-2</v>
      </c>
      <c r="AB85" s="1"/>
      <c r="AC85" s="1">
        <f t="shared" si="17"/>
        <v>0.20163370836951103</v>
      </c>
      <c r="AD85" s="1"/>
      <c r="AE85" s="1"/>
      <c r="AF85" s="1"/>
      <c r="AG85" s="1">
        <v>4.7662932436245704</v>
      </c>
      <c r="AH85" s="1">
        <v>0.260205449911389</v>
      </c>
      <c r="AI85" s="1"/>
      <c r="AJ85" s="1">
        <f t="shared" si="18"/>
        <v>0.34981997847006263</v>
      </c>
      <c r="AK85" s="1"/>
      <c r="AL85" s="1"/>
      <c r="AM85" s="1">
        <v>4.6171321448614302</v>
      </c>
      <c r="AN85" s="1">
        <v>0.27168466526952401</v>
      </c>
      <c r="AO85" s="1"/>
      <c r="AP85" s="1">
        <f t="shared" si="19"/>
        <v>0.6545844169417504</v>
      </c>
      <c r="AQ85" s="1"/>
      <c r="AR85" s="1"/>
      <c r="AS85" s="1"/>
      <c r="AT85" s="1">
        <v>4.5370665929454699</v>
      </c>
      <c r="AU85" s="1">
        <v>0.25362963319071202</v>
      </c>
      <c r="AV85" s="1"/>
      <c r="AW85" s="1">
        <f t="shared" si="20"/>
        <v>0.46746272985422621</v>
      </c>
      <c r="AX85" s="1"/>
      <c r="AY85" s="1"/>
      <c r="AZ85" s="1">
        <v>4.96756256234376</v>
      </c>
      <c r="BA85" s="1">
        <v>3.8200078542027199E-2</v>
      </c>
      <c r="BC85" s="1">
        <f t="shared" si="21"/>
        <v>0.10627763041556129</v>
      </c>
      <c r="BD85" s="1"/>
      <c r="BE85" s="1"/>
      <c r="BF85">
        <v>5.6636236470889001</v>
      </c>
      <c r="BG85">
        <v>0.48183595956065101</v>
      </c>
      <c r="BI85">
        <f t="shared" si="22"/>
        <v>0.77683078997950183</v>
      </c>
      <c r="BJ85" s="1"/>
      <c r="BK85" s="1"/>
      <c r="BL85" s="1"/>
      <c r="BM85">
        <v>4.9670236425953602</v>
      </c>
      <c r="BN85">
        <v>9.4185704506919002E-2</v>
      </c>
      <c r="BP85">
        <f t="shared" si="23"/>
        <v>0.20445771092660009</v>
      </c>
      <c r="BQ85" s="1"/>
      <c r="BR85" s="1"/>
      <c r="BS85" s="1"/>
      <c r="BT85" s="1">
        <v>4.9127356773100699</v>
      </c>
      <c r="BU85" s="1">
        <v>7.1331062873719195E-2</v>
      </c>
      <c r="BV85" s="1"/>
      <c r="BW85" s="1">
        <f t="shared" si="24"/>
        <v>0.14869491520856296</v>
      </c>
      <c r="BX85" s="1"/>
      <c r="BY85" s="1"/>
      <c r="CA85">
        <v>5.1724066689335997</v>
      </c>
      <c r="CB85">
        <v>3.0726061718742499E-2</v>
      </c>
      <c r="CC85">
        <f t="shared" si="25"/>
        <v>6.096138123602373E-2</v>
      </c>
      <c r="CF85" s="1">
        <v>4.6786036303609704</v>
      </c>
      <c r="CG85">
        <v>0.22749615975422399</v>
      </c>
      <c r="CI85">
        <f t="shared" si="26"/>
        <v>0.29820702363482676</v>
      </c>
      <c r="CL85" s="1">
        <v>4.8547881112176396</v>
      </c>
      <c r="CM85" s="1">
        <v>7.3625119846596407E-2</v>
      </c>
      <c r="CO85" s="1">
        <f t="shared" si="27"/>
        <v>0.15524643184707235</v>
      </c>
      <c r="CR85">
        <v>5.3767690343936003</v>
      </c>
      <c r="CS85">
        <v>1.21822454456518E-2</v>
      </c>
      <c r="CT85">
        <f t="shared" si="28"/>
        <v>2.4864663057681608E-2</v>
      </c>
    </row>
    <row r="86" spans="1:9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>
        <v>4.5342353879740296</v>
      </c>
      <c r="U86">
        <v>0.13277410025706901</v>
      </c>
      <c r="W86">
        <f t="shared" si="16"/>
        <v>0.30730569948186487</v>
      </c>
      <c r="X86" s="1"/>
      <c r="Y86" s="1"/>
      <c r="Z86" s="1">
        <v>5.0456907433379996</v>
      </c>
      <c r="AA86" s="1">
        <v>7.8811965811965798E-2</v>
      </c>
      <c r="AB86" s="1"/>
      <c r="AC86" s="1">
        <f t="shared" si="17"/>
        <v>0.22994334784964443</v>
      </c>
      <c r="AD86" s="1"/>
      <c r="AE86" s="1"/>
      <c r="AF86" s="1"/>
      <c r="AG86" s="1">
        <v>4.7801416261448901</v>
      </c>
      <c r="AH86" s="1">
        <v>0.247598848148922</v>
      </c>
      <c r="AI86" s="1"/>
      <c r="AJ86" s="1">
        <f t="shared" si="18"/>
        <v>0.33287167412582747</v>
      </c>
      <c r="AK86" s="1"/>
      <c r="AL86" s="1"/>
      <c r="AM86" s="1">
        <v>4.6281937694778401</v>
      </c>
      <c r="AN86" s="1">
        <v>0.26154037960329801</v>
      </c>
      <c r="AO86" s="1"/>
      <c r="AP86" s="1">
        <f t="shared" si="19"/>
        <v>0.63014324610301486</v>
      </c>
      <c r="AQ86" s="1"/>
      <c r="AR86" s="1"/>
      <c r="AS86" s="1"/>
      <c r="AT86" s="1">
        <v>4.5469055154956397</v>
      </c>
      <c r="AU86" s="1">
        <v>0.24518604874765601</v>
      </c>
      <c r="AV86" s="1"/>
      <c r="AW86" s="1">
        <f t="shared" si="20"/>
        <v>0.45190042751655846</v>
      </c>
      <c r="AX86" s="1"/>
      <c r="AY86" s="1"/>
      <c r="AZ86" s="1">
        <v>5.0303550067758396</v>
      </c>
      <c r="BA86" s="1">
        <v>4.3943669234929199E-2</v>
      </c>
      <c r="BC86" s="1">
        <f t="shared" si="21"/>
        <v>0.12225705329153591</v>
      </c>
      <c r="BD86" s="1"/>
      <c r="BE86" s="1"/>
      <c r="BF86">
        <v>5.6842440318818097</v>
      </c>
      <c r="BG86">
        <v>0.49794894556457298</v>
      </c>
      <c r="BI86">
        <f t="shared" si="22"/>
        <v>0.80280864281092756</v>
      </c>
      <c r="BJ86" s="1"/>
      <c r="BK86" s="1"/>
      <c r="BL86" s="1"/>
      <c r="BM86">
        <v>4.98746506176479</v>
      </c>
      <c r="BN86">
        <v>8.2392249250781896E-2</v>
      </c>
      <c r="BP86">
        <f t="shared" si="23"/>
        <v>0.17885655544118417</v>
      </c>
      <c r="BQ86" s="1"/>
      <c r="BR86" s="1"/>
      <c r="BS86" s="1"/>
      <c r="BT86" s="1">
        <v>4.9481074577720001</v>
      </c>
      <c r="BU86" s="1">
        <v>6.0692727182236297E-2</v>
      </c>
      <c r="BV86" s="1"/>
      <c r="BW86" s="1">
        <f t="shared" si="24"/>
        <v>0.12651851183145735</v>
      </c>
      <c r="BX86" s="1"/>
      <c r="BY86" s="1"/>
      <c r="CA86">
        <v>5.2311998310097101</v>
      </c>
      <c r="CB86">
        <v>3.4621434774370102E-2</v>
      </c>
      <c r="CC86">
        <f t="shared" si="25"/>
        <v>6.8689912281569246E-2</v>
      </c>
      <c r="CF86" s="1">
        <v>4.6922193019448599</v>
      </c>
      <c r="CG86">
        <v>0.215173237753882</v>
      </c>
      <c r="CI86">
        <f t="shared" si="26"/>
        <v>0.28205386352796535</v>
      </c>
      <c r="CL86" s="1">
        <v>4.8812387344199397</v>
      </c>
      <c r="CM86" s="1">
        <v>6.1242980413641998E-2</v>
      </c>
      <c r="CO86" s="1">
        <f t="shared" si="27"/>
        <v>0.12913736785363739</v>
      </c>
      <c r="CR86">
        <v>5.4408631665485698</v>
      </c>
      <c r="CS86">
        <v>1.7998993271053101E-2</v>
      </c>
      <c r="CT86">
        <f t="shared" si="28"/>
        <v>3.6736979652790831E-2</v>
      </c>
    </row>
    <row r="87" spans="1:9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>
        <v>4.5566549104068903</v>
      </c>
      <c r="U87">
        <v>0.12634663310482699</v>
      </c>
      <c r="W87">
        <f t="shared" si="16"/>
        <v>0.29242932460685395</v>
      </c>
      <c r="X87" s="1"/>
      <c r="Y87" s="1"/>
      <c r="Z87" s="1">
        <v>5.0820652173912997</v>
      </c>
      <c r="AA87" s="1">
        <v>8.8616452991452904E-2</v>
      </c>
      <c r="AB87" s="1"/>
      <c r="AC87" s="1">
        <f t="shared" si="17"/>
        <v>0.25854911326576213</v>
      </c>
      <c r="AD87" s="1"/>
      <c r="AE87" s="1"/>
      <c r="AF87" s="1"/>
      <c r="AG87" s="1">
        <v>4.7939900086652099</v>
      </c>
      <c r="AH87" s="1">
        <v>0.235447906691123</v>
      </c>
      <c r="AI87" s="1"/>
      <c r="AJ87" s="1">
        <f t="shared" si="18"/>
        <v>0.31653595909524007</v>
      </c>
      <c r="AK87" s="1"/>
      <c r="AL87" s="1"/>
      <c r="AM87" s="1">
        <v>4.63925539409425</v>
      </c>
      <c r="AN87" s="1">
        <v>0.251518314246304</v>
      </c>
      <c r="AO87" s="1"/>
      <c r="AP87" s="1">
        <f t="shared" si="19"/>
        <v>0.60599654720209639</v>
      </c>
      <c r="AQ87" s="1"/>
      <c r="AR87" s="1"/>
      <c r="AS87" s="1"/>
      <c r="AT87" s="1">
        <v>4.5567460576215399</v>
      </c>
      <c r="AU87" s="1">
        <v>0.23650792029229301</v>
      </c>
      <c r="AV87" s="1"/>
      <c r="AW87" s="1">
        <f t="shared" si="20"/>
        <v>0.43590583900284458</v>
      </c>
      <c r="AX87" s="1"/>
      <c r="AY87" s="1"/>
      <c r="AZ87" s="1">
        <v>5.09314745120792</v>
      </c>
      <c r="BA87" s="1">
        <v>5.2882637848530201E-2</v>
      </c>
      <c r="BC87" s="1">
        <f t="shared" si="21"/>
        <v>0.14712643678160908</v>
      </c>
      <c r="BD87" s="1"/>
      <c r="BE87" s="1"/>
      <c r="BF87">
        <v>5.7048776582125598</v>
      </c>
      <c r="BG87">
        <v>0.51315447242876899</v>
      </c>
      <c r="BI87">
        <f t="shared" si="22"/>
        <v>0.82732346203848894</v>
      </c>
      <c r="BJ87" s="1"/>
      <c r="BK87" s="1"/>
      <c r="BL87" s="1"/>
      <c r="BM87">
        <v>5.0104616583304002</v>
      </c>
      <c r="BN87">
        <v>7.0122037292801004E-2</v>
      </c>
      <c r="BP87">
        <f t="shared" si="23"/>
        <v>0.15222045962763453</v>
      </c>
      <c r="BQ87" s="1"/>
      <c r="BR87" s="1"/>
      <c r="BS87" s="1"/>
      <c r="BT87" s="1">
        <v>4.9961120169703497</v>
      </c>
      <c r="BU87" s="1">
        <v>5.0226324188797501E-2</v>
      </c>
      <c r="BV87" s="1"/>
      <c r="BW87" s="1">
        <f t="shared" si="24"/>
        <v>0.10470051497357756</v>
      </c>
      <c r="BX87" s="1"/>
      <c r="BY87" s="1"/>
      <c r="CA87">
        <v>5.2899929930858196</v>
      </c>
      <c r="CB87">
        <v>4.1735220600898001E-2</v>
      </c>
      <c r="CC87">
        <f t="shared" si="25"/>
        <v>8.2803865894370166E-2</v>
      </c>
      <c r="CF87" s="1">
        <v>4.7058384936093098</v>
      </c>
      <c r="CG87">
        <v>0.20317460317460301</v>
      </c>
      <c r="CI87">
        <f t="shared" si="26"/>
        <v>0.26632578658181255</v>
      </c>
      <c r="CL87" s="1">
        <v>4.9124985618408399</v>
      </c>
      <c r="CM87" s="1">
        <v>4.9208816796133703E-2</v>
      </c>
      <c r="CO87" s="1">
        <f t="shared" si="27"/>
        <v>0.10376204804737174</v>
      </c>
      <c r="CR87">
        <v>5.5049572987035402</v>
      </c>
      <c r="CS87">
        <v>2.8919114188551701E-2</v>
      </c>
      <c r="CT87">
        <f t="shared" si="28"/>
        <v>5.9025574015307052E-2</v>
      </c>
    </row>
    <row r="88" spans="1:9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>
        <v>4.5790686183131601</v>
      </c>
      <c r="U88">
        <v>0.12032654063124799</v>
      </c>
      <c r="W88">
        <f t="shared" si="16"/>
        <v>0.27849581856194888</v>
      </c>
      <c r="X88" s="1"/>
      <c r="Y88" s="1"/>
      <c r="Z88" s="1">
        <v>5.1154084852734902</v>
      </c>
      <c r="AA88" s="1">
        <v>9.7937820512820503E-2</v>
      </c>
      <c r="AB88" s="1"/>
      <c r="AC88" s="1">
        <f t="shared" si="17"/>
        <v>0.28574531922659335</v>
      </c>
      <c r="AD88" s="1"/>
      <c r="AE88" s="1"/>
      <c r="AF88" s="1"/>
      <c r="AG88" s="1">
        <v>4.8078383911855296</v>
      </c>
      <c r="AH88" s="1">
        <v>0.22299319169687801</v>
      </c>
      <c r="AI88" s="1"/>
      <c r="AJ88" s="1">
        <f t="shared" si="18"/>
        <v>0.29979185118888657</v>
      </c>
      <c r="AK88" s="1"/>
      <c r="AL88" s="1"/>
      <c r="AM88" s="1">
        <v>4.6503170187106697</v>
      </c>
      <c r="AN88" s="1">
        <v>0.24161846919854199</v>
      </c>
      <c r="AO88" s="1"/>
      <c r="AP88" s="1">
        <f t="shared" si="19"/>
        <v>0.58214432023899476</v>
      </c>
      <c r="AQ88" s="1"/>
      <c r="AR88" s="1"/>
      <c r="AS88" s="1"/>
      <c r="AT88" s="1">
        <v>4.5665857899595697</v>
      </c>
      <c r="AU88" s="1">
        <v>0.227947063843084</v>
      </c>
      <c r="AV88" s="1"/>
      <c r="AW88" s="1">
        <f t="shared" si="20"/>
        <v>0.42012739357715467</v>
      </c>
      <c r="AX88" s="1"/>
      <c r="AY88" s="1"/>
      <c r="AZ88" s="1">
        <v>5.1502314916007297</v>
      </c>
      <c r="BA88" s="1">
        <v>6.2819319399395904E-2</v>
      </c>
      <c r="BC88" s="1">
        <f t="shared" si="21"/>
        <v>0.17477158856469202</v>
      </c>
      <c r="BD88" s="1"/>
      <c r="BE88" s="1"/>
      <c r="BF88">
        <v>5.7255079741588499</v>
      </c>
      <c r="BG88">
        <v>0.52858686407789701</v>
      </c>
      <c r="BI88">
        <f t="shared" si="22"/>
        <v>0.85220403966701719</v>
      </c>
      <c r="BJ88" s="1"/>
      <c r="BK88" s="1"/>
      <c r="BL88" s="1"/>
      <c r="BM88">
        <v>5.0360134322921999</v>
      </c>
      <c r="BN88">
        <v>5.8278397120680503E-2</v>
      </c>
      <c r="BP88">
        <f t="shared" si="23"/>
        <v>0.12651036305504698</v>
      </c>
      <c r="BQ88" s="1"/>
      <c r="BR88" s="1"/>
      <c r="BS88" s="1"/>
      <c r="BT88" s="1">
        <v>5.0516962434105297</v>
      </c>
      <c r="BU88" s="1">
        <v>4.3864814361163303E-2</v>
      </c>
      <c r="BV88" s="1"/>
      <c r="BW88" s="1">
        <f t="shared" si="24"/>
        <v>9.1439473762217477E-2</v>
      </c>
      <c r="BX88" s="1"/>
      <c r="BY88" s="1"/>
      <c r="CA88">
        <v>5.34878615516193</v>
      </c>
      <c r="CB88">
        <v>5.2463531539359898E-2</v>
      </c>
      <c r="CC88">
        <f t="shared" si="25"/>
        <v>0.10408914023654985</v>
      </c>
      <c r="CF88" s="1">
        <v>4.7194612053543104</v>
      </c>
      <c r="CG88">
        <v>0.19150025601638501</v>
      </c>
      <c r="CI88">
        <f t="shared" si="26"/>
        <v>0.2510227927963658</v>
      </c>
      <c r="CL88" s="1">
        <v>4.9509721955896397</v>
      </c>
      <c r="CM88" s="1">
        <v>3.7786832853947003E-2</v>
      </c>
      <c r="CO88" s="1">
        <f t="shared" si="27"/>
        <v>7.9677574496310813E-2</v>
      </c>
      <c r="CR88">
        <v>5.5603113219282898</v>
      </c>
      <c r="CS88">
        <v>4.2781905880929103E-2</v>
      </c>
      <c r="CT88">
        <f t="shared" si="28"/>
        <v>8.7320328542094483E-2</v>
      </c>
    </row>
    <row r="89" spans="1:9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>
        <v>4.6033407596720304</v>
      </c>
      <c r="U89">
        <v>0.114461638511445</v>
      </c>
      <c r="W89">
        <f t="shared" si="16"/>
        <v>0.26492150064279751</v>
      </c>
      <c r="X89" s="1"/>
      <c r="Y89" s="1"/>
      <c r="Z89" s="1">
        <v>5.1487517531556799</v>
      </c>
      <c r="AA89" s="1">
        <v>0.107586004273504</v>
      </c>
      <c r="AB89" s="1"/>
      <c r="AC89" s="1">
        <f t="shared" si="17"/>
        <v>0.31389505070129414</v>
      </c>
      <c r="AD89" s="1"/>
      <c r="AE89" s="1"/>
      <c r="AF89" s="1"/>
      <c r="AG89" s="1">
        <v>4.8216867737058502</v>
      </c>
      <c r="AH89" s="1">
        <v>0.21069036347085701</v>
      </c>
      <c r="AI89" s="1"/>
      <c r="AJ89" s="1">
        <f t="shared" si="18"/>
        <v>0.28325193972041751</v>
      </c>
      <c r="AK89" s="1"/>
      <c r="AL89" s="1"/>
      <c r="AM89" s="1">
        <v>4.6613786433270796</v>
      </c>
      <c r="AN89" s="1">
        <v>0.231596403841549</v>
      </c>
      <c r="AO89" s="1"/>
      <c r="AP89" s="1">
        <f t="shared" si="19"/>
        <v>0.55799762133807873</v>
      </c>
      <c r="AQ89" s="1"/>
      <c r="AR89" s="1"/>
      <c r="AS89" s="1"/>
      <c r="AT89" s="1">
        <v>4.6059366214330701</v>
      </c>
      <c r="AU89" s="1">
        <v>0.194876358107783</v>
      </c>
      <c r="AV89" s="1"/>
      <c r="AW89" s="1">
        <f t="shared" si="20"/>
        <v>0.3591750427546257</v>
      </c>
      <c r="AX89" s="1"/>
      <c r="AY89" s="1"/>
      <c r="AZ89" s="1">
        <v>5.1987529259346097</v>
      </c>
      <c r="BA89" s="1">
        <v>7.2236920570738702E-2</v>
      </c>
      <c r="BC89" s="1">
        <f t="shared" si="21"/>
        <v>0.20097259062776296</v>
      </c>
      <c r="BD89" s="1"/>
      <c r="BE89" s="1"/>
      <c r="BF89">
        <v>5.7495976418644297</v>
      </c>
      <c r="BG89">
        <v>0.54515451069731102</v>
      </c>
      <c r="BI89">
        <f t="shared" si="22"/>
        <v>0.87891491036084424</v>
      </c>
      <c r="BJ89" s="1"/>
      <c r="BK89" s="1"/>
      <c r="BL89" s="1"/>
      <c r="BM89">
        <v>5.0641203836501703</v>
      </c>
      <c r="BN89">
        <v>4.7220987298968897E-2</v>
      </c>
      <c r="BP89">
        <f t="shared" si="23"/>
        <v>0.10250701018148663</v>
      </c>
      <c r="BQ89" s="1"/>
      <c r="BR89" s="1"/>
      <c r="BS89" s="1"/>
      <c r="BT89" s="1">
        <v>5.1072804698507097</v>
      </c>
      <c r="BU89" s="1">
        <v>4.2532335951320999E-2</v>
      </c>
      <c r="BV89" s="1"/>
      <c r="BW89" s="1">
        <f t="shared" si="24"/>
        <v>8.8661823238216364E-2</v>
      </c>
      <c r="BX89" s="1"/>
      <c r="BY89" s="1"/>
      <c r="CA89">
        <v>5.4022344843220296</v>
      </c>
      <c r="CB89">
        <v>6.4469680493968604E-2</v>
      </c>
      <c r="CC89">
        <f t="shared" si="25"/>
        <v>0.12790968158343952</v>
      </c>
      <c r="CF89" s="1">
        <v>4.7330891972201501</v>
      </c>
      <c r="CG89">
        <v>0.18031233998975901</v>
      </c>
      <c r="CI89">
        <f t="shared" si="26"/>
        <v>0.23635742375197882</v>
      </c>
      <c r="CL89" s="1">
        <v>4.9990642377756398</v>
      </c>
      <c r="CM89" s="1">
        <v>2.8119373435768501E-2</v>
      </c>
      <c r="CO89" s="1">
        <f t="shared" si="27"/>
        <v>5.9292703370454607E-2</v>
      </c>
      <c r="CR89">
        <v>5.6010984969360003</v>
      </c>
      <c r="CS89">
        <v>5.63383122711823E-2</v>
      </c>
      <c r="CT89">
        <f t="shared" si="28"/>
        <v>0.11498973305954818</v>
      </c>
    </row>
    <row r="90" spans="1:98">
      <c r="T90">
        <v>4.6313384666525099</v>
      </c>
      <c r="U90">
        <v>0.108297671647386</v>
      </c>
      <c r="W90">
        <f t="shared" si="16"/>
        <v>0.25065499727297458</v>
      </c>
      <c r="Z90">
        <v>5.1851262272089702</v>
      </c>
      <c r="AA90">
        <v>0.11788782051282</v>
      </c>
      <c r="AC90" s="1">
        <f t="shared" si="17"/>
        <v>0.34395183320373618</v>
      </c>
      <c r="AG90">
        <v>4.8355351562261699</v>
      </c>
      <c r="AH90">
        <v>0.19914696908594701</v>
      </c>
      <c r="AJ90" s="1">
        <f t="shared" si="18"/>
        <v>0.26773301044135817</v>
      </c>
      <c r="AM90">
        <v>4.6724402679434904</v>
      </c>
      <c r="AN90">
        <v>0.221818779103018</v>
      </c>
      <c r="AP90" s="1">
        <f t="shared" si="19"/>
        <v>0.53443986631279172</v>
      </c>
      <c r="AT90">
        <v>4.6157731146196497</v>
      </c>
      <c r="AU90">
        <v>0.18678458968318801</v>
      </c>
      <c r="AW90" s="1">
        <f t="shared" si="20"/>
        <v>0.34426116968102805</v>
      </c>
      <c r="AZ90">
        <v>5.2444201582488503</v>
      </c>
      <c r="BA90">
        <v>8.1524751647200799E-2</v>
      </c>
      <c r="BC90" s="1">
        <f t="shared" si="21"/>
        <v>0.22681255526083099</v>
      </c>
      <c r="BF90">
        <v>5.7771416957525998</v>
      </c>
      <c r="BG90">
        <v>0.56319770946441094</v>
      </c>
      <c r="BI90">
        <f t="shared" si="22"/>
        <v>0.90800471172142339</v>
      </c>
      <c r="BM90">
        <v>5.0973376898004998</v>
      </c>
      <c r="BN90">
        <v>3.6598513415781603E-2</v>
      </c>
      <c r="BP90">
        <f t="shared" si="23"/>
        <v>7.9447813396750361E-2</v>
      </c>
      <c r="BT90">
        <v>5.1628646962909004</v>
      </c>
      <c r="BU90">
        <v>4.5627124516116002E-2</v>
      </c>
      <c r="BW90" s="1">
        <f t="shared" si="24"/>
        <v>9.5113140584283412E-2</v>
      </c>
      <c r="CA90">
        <v>5.4449931476501003</v>
      </c>
      <c r="CB90">
        <v>7.6500787746487997E-2</v>
      </c>
      <c r="CC90">
        <f t="shared" si="25"/>
        <v>0.15177974090395893</v>
      </c>
      <c r="CF90" s="1">
        <v>4.7467136690054303</v>
      </c>
      <c r="CG90">
        <v>0.16880013654207199</v>
      </c>
      <c r="CI90">
        <f t="shared" si="26"/>
        <v>0.22126697154688571</v>
      </c>
      <c r="CL90" s="1">
        <v>5.0519654841802399</v>
      </c>
      <c r="CM90" s="1">
        <v>2.23527287669186E-2</v>
      </c>
      <c r="CO90" s="1">
        <f t="shared" si="27"/>
        <v>4.7133116935359987E-2</v>
      </c>
      <c r="CR90">
        <v>5.6360589326568897</v>
      </c>
      <c r="CS90">
        <v>7.03222862099223E-2</v>
      </c>
      <c r="CT90">
        <f t="shared" si="28"/>
        <v>0.14353182751540053</v>
      </c>
    </row>
    <row r="91" spans="1:98">
      <c r="T91">
        <v>4.6630568707422402</v>
      </c>
      <c r="U91">
        <v>0.102175735504141</v>
      </c>
      <c r="W91">
        <f t="shared" si="16"/>
        <v>0.23648577402054241</v>
      </c>
      <c r="Z91">
        <v>5.2215007012622703</v>
      </c>
      <c r="AA91">
        <v>0.127337072649572</v>
      </c>
      <c r="AC91" s="1">
        <f t="shared" si="17"/>
        <v>0.37152115784390743</v>
      </c>
      <c r="AG91">
        <v>4.8493835387464896</v>
      </c>
      <c r="AH91">
        <v>0.18790734823748301</v>
      </c>
      <c r="AJ91" s="1">
        <f t="shared" si="18"/>
        <v>0.25262247403806493</v>
      </c>
      <c r="AM91">
        <v>4.6835018925599101</v>
      </c>
      <c r="AN91">
        <v>0.211918934055256</v>
      </c>
      <c r="AP91" s="1">
        <f t="shared" si="19"/>
        <v>0.51058763934969009</v>
      </c>
      <c r="AT91">
        <v>4.6272451768449701</v>
      </c>
      <c r="AU91">
        <v>0.177901235217056</v>
      </c>
      <c r="AW91" s="1">
        <f t="shared" si="20"/>
        <v>0.32788833076327306</v>
      </c>
      <c r="AZ91">
        <v>5.2900873905630901</v>
      </c>
      <c r="BA91">
        <v>9.0756966968714103E-2</v>
      </c>
      <c r="BC91" s="1">
        <f t="shared" si="21"/>
        <v>0.25249778956675512</v>
      </c>
      <c r="BF91">
        <v>5.8047180258892501</v>
      </c>
      <c r="BG91">
        <v>0.579028976578427</v>
      </c>
      <c r="BI91">
        <f t="shared" si="22"/>
        <v>0.93352836867258038</v>
      </c>
      <c r="BM91">
        <v>5.1433308829317301</v>
      </c>
      <c r="BN91">
        <v>2.5603454550292198E-2</v>
      </c>
      <c r="BP91">
        <f t="shared" si="23"/>
        <v>5.5579811570888968E-2</v>
      </c>
      <c r="BT91">
        <v>5.2184489227310804</v>
      </c>
      <c r="BU91">
        <v>5.2375482914349597E-2</v>
      </c>
      <c r="BW91" s="1">
        <f t="shared" si="24"/>
        <v>0.10918059646390191</v>
      </c>
      <c r="CA91">
        <v>5.48240697806217</v>
      </c>
      <c r="CB91">
        <v>8.8784084989262907E-2</v>
      </c>
      <c r="CC91">
        <f t="shared" si="25"/>
        <v>0.17615015234511797</v>
      </c>
      <c r="CF91" s="1">
        <v>4.7603469409921004</v>
      </c>
      <c r="CG91">
        <v>0.15809865164703801</v>
      </c>
      <c r="CI91">
        <f t="shared" si="26"/>
        <v>0.20723922724355848</v>
      </c>
      <c r="CL91" s="1">
        <v>5.1048667305848499</v>
      </c>
      <c r="CM91" s="1">
        <v>2.0968734046394599E-2</v>
      </c>
      <c r="CO91" s="1">
        <f t="shared" si="27"/>
        <v>4.4214816190937228E-2</v>
      </c>
      <c r="CR91">
        <v>5.6681059987343696</v>
      </c>
      <c r="CS91">
        <v>8.51110931811076E-2</v>
      </c>
      <c r="CT91">
        <f t="shared" si="28"/>
        <v>0.17371663244353183</v>
      </c>
    </row>
    <row r="92" spans="1:98">
      <c r="T92">
        <v>4.70035218404331</v>
      </c>
      <c r="U92">
        <v>9.6406651670951096E-2</v>
      </c>
      <c r="W92">
        <f t="shared" si="16"/>
        <v>0.22313322755782555</v>
      </c>
      <c r="Z92">
        <v>5.2609063814866701</v>
      </c>
      <c r="AA92">
        <v>0.13731410256410201</v>
      </c>
      <c r="AC92" s="1">
        <f t="shared" si="17"/>
        <v>0.40063033735119952</v>
      </c>
      <c r="AG92">
        <v>4.8632319212668103</v>
      </c>
      <c r="AH92">
        <v>0.176212067084351</v>
      </c>
      <c r="AJ92" s="1">
        <f t="shared" si="18"/>
        <v>0.23689934832112389</v>
      </c>
      <c r="AM92">
        <v>4.69456351717632</v>
      </c>
      <c r="AN92">
        <v>0.20238574993518901</v>
      </c>
      <c r="AP92" s="1">
        <f t="shared" si="19"/>
        <v>0.48761882820003705</v>
      </c>
      <c r="AT92">
        <v>4.6387135950248997</v>
      </c>
      <c r="AU92">
        <v>0.16954560477861599</v>
      </c>
      <c r="AW92" s="1">
        <f t="shared" si="20"/>
        <v>0.31248813574162421</v>
      </c>
      <c r="AZ92">
        <v>5.3357546228773298</v>
      </c>
      <c r="BA92">
        <v>9.9933566535278406E-2</v>
      </c>
      <c r="BC92" s="1">
        <f t="shared" si="21"/>
        <v>0.27802829354553477</v>
      </c>
      <c r="BF92">
        <v>5.8357702597074699</v>
      </c>
      <c r="BG92">
        <v>0.59486117473807099</v>
      </c>
      <c r="BI92">
        <f t="shared" si="22"/>
        <v>0.95905352668420474</v>
      </c>
      <c r="BM92">
        <v>5.19954478564767</v>
      </c>
      <c r="BN92">
        <v>1.7072018833086601E-2</v>
      </c>
      <c r="BP92">
        <f t="shared" si="23"/>
        <v>3.7059826751651849E-2</v>
      </c>
      <c r="BT92">
        <v>5.2715065934239798</v>
      </c>
      <c r="BU92">
        <v>6.1732920005403501E-2</v>
      </c>
      <c r="BW92" s="1">
        <f t="shared" si="24"/>
        <v>0.12868687127277431</v>
      </c>
      <c r="CA92">
        <v>5.5171483920162299</v>
      </c>
      <c r="CB92">
        <v>0.10180729416833099</v>
      </c>
      <c r="CC92">
        <f t="shared" si="25"/>
        <v>0.20198857013353816</v>
      </c>
      <c r="CF92" s="1">
        <v>4.7762607851678602</v>
      </c>
      <c r="CG92">
        <v>0.14638376856118701</v>
      </c>
      <c r="CI92">
        <f t="shared" si="26"/>
        <v>0.19188309806302301</v>
      </c>
      <c r="CL92" s="1">
        <v>5.15776797698945</v>
      </c>
      <c r="CM92" s="1">
        <v>2.32753919139345E-2</v>
      </c>
      <c r="CO92" s="1">
        <f t="shared" si="27"/>
        <v>4.9078650764974946E-2</v>
      </c>
      <c r="CR92">
        <v>5.69432632552504</v>
      </c>
      <c r="CS92">
        <v>9.8692650603624796E-2</v>
      </c>
      <c r="CT92">
        <f t="shared" si="28"/>
        <v>0.20143737166324441</v>
      </c>
    </row>
    <row r="93" spans="1:98">
      <c r="T93">
        <v>4.7413516444482804</v>
      </c>
      <c r="U93">
        <v>9.1839117395029896E-2</v>
      </c>
      <c r="W93">
        <f t="shared" si="16"/>
        <v>0.21256166794754211</v>
      </c>
      <c r="Z93">
        <v>5.3033432678821804</v>
      </c>
      <c r="AA93">
        <v>0.14663141025640999</v>
      </c>
      <c r="AC93" s="1">
        <f t="shared" si="17"/>
        <v>0.42781469827459195</v>
      </c>
      <c r="AG93">
        <v>4.87708030378713</v>
      </c>
      <c r="AH93">
        <v>0.16557999330877601</v>
      </c>
      <c r="AJ93" s="1">
        <f t="shared" si="18"/>
        <v>0.22260559766935875</v>
      </c>
      <c r="AM93">
        <v>4.7056251417927299</v>
      </c>
      <c r="AN93">
        <v>0.192852565815122</v>
      </c>
      <c r="AP93" s="1">
        <f t="shared" si="19"/>
        <v>0.46465001705038395</v>
      </c>
      <c r="AT93">
        <v>4.6485452294842897</v>
      </c>
      <c r="AU93">
        <v>0.162157468390942</v>
      </c>
      <c r="AW93" s="1">
        <f t="shared" si="20"/>
        <v>0.29887112119616493</v>
      </c>
      <c r="AZ93">
        <v>5.3842760572112098</v>
      </c>
      <c r="BA93">
        <v>0.109734298462935</v>
      </c>
      <c r="BC93" s="1">
        <f t="shared" si="21"/>
        <v>0.30529521564004114</v>
      </c>
      <c r="BF93">
        <v>5.8807211426753296</v>
      </c>
      <c r="BG93">
        <v>0.61103739425763004</v>
      </c>
      <c r="BI93">
        <f t="shared" si="22"/>
        <v>0.98513332653915753</v>
      </c>
      <c r="BM93">
        <v>5.2557586883636098</v>
      </c>
      <c r="BN93">
        <v>1.27834896490368E-2</v>
      </c>
      <c r="BP93">
        <f t="shared" si="23"/>
        <v>2.7750315666046178E-2</v>
      </c>
      <c r="BT93">
        <v>5.3169845968750398</v>
      </c>
      <c r="BU93">
        <v>7.1331062873719195E-2</v>
      </c>
      <c r="BW93" s="1">
        <f t="shared" si="24"/>
        <v>0.14869491520856296</v>
      </c>
      <c r="CA93">
        <v>5.5465449730542904</v>
      </c>
      <c r="CB93">
        <v>0.113944970669241</v>
      </c>
      <c r="CC93">
        <f t="shared" si="25"/>
        <v>0.22607006587694334</v>
      </c>
      <c r="CF93" s="1">
        <v>4.7944494814018102</v>
      </c>
      <c r="CG93">
        <v>0.13312852022529401</v>
      </c>
      <c r="CI93">
        <f t="shared" si="26"/>
        <v>0.1745078238691308</v>
      </c>
      <c r="CL93" s="1">
        <v>5.2106692233940501</v>
      </c>
      <c r="CM93" s="1">
        <v>2.8442305537223999E-2</v>
      </c>
      <c r="CO93" s="1">
        <f t="shared" si="27"/>
        <v>5.9973640210819697E-2</v>
      </c>
      <c r="CR93">
        <v>5.7176332826723</v>
      </c>
      <c r="CS93">
        <v>0.11151967705822401</v>
      </c>
      <c r="CT93">
        <f t="shared" si="28"/>
        <v>0.22761806981519442</v>
      </c>
    </row>
    <row r="94" spans="1:98">
      <c r="T94">
        <v>4.7823222084180497</v>
      </c>
      <c r="U94">
        <v>8.92961118251928E-2</v>
      </c>
      <c r="W94">
        <f t="shared" si="16"/>
        <v>0.20667588070506021</v>
      </c>
      <c r="Z94">
        <v>5.3518425666199096</v>
      </c>
      <c r="AA94">
        <v>0.15606374643874599</v>
      </c>
      <c r="AC94" s="1">
        <f t="shared" si="17"/>
        <v>0.45533466859209892</v>
      </c>
      <c r="AG94">
        <v>4.8909286863074497</v>
      </c>
      <c r="AH94">
        <v>0.15540357983786901</v>
      </c>
      <c r="AJ94" s="1">
        <f t="shared" si="18"/>
        <v>0.20892443633124133</v>
      </c>
      <c r="AM94">
        <v>4.7166867664091496</v>
      </c>
      <c r="AN94">
        <v>0.18331938169505399</v>
      </c>
      <c r="AP94" s="1">
        <f t="shared" si="19"/>
        <v>0.4416812059007284</v>
      </c>
      <c r="AT94">
        <v>4.6600118256415302</v>
      </c>
      <c r="AU94">
        <v>0.154065699966347</v>
      </c>
      <c r="AW94" s="1">
        <f t="shared" si="20"/>
        <v>0.28395724812256729</v>
      </c>
      <c r="AZ94">
        <v>5.4327974915450898</v>
      </c>
      <c r="BA94">
        <v>0.119788391052026</v>
      </c>
      <c r="BC94" s="1">
        <f t="shared" si="21"/>
        <v>0.3332670203359836</v>
      </c>
      <c r="BF94">
        <v>5.9466290163467397</v>
      </c>
      <c r="BG94">
        <v>0.62025857596783096</v>
      </c>
      <c r="BI94">
        <f t="shared" si="22"/>
        <v>1</v>
      </c>
      <c r="BM94">
        <v>5.3119725910795497</v>
      </c>
      <c r="BN94">
        <v>1.2372885790989401E-2</v>
      </c>
      <c r="BP94">
        <f t="shared" si="23"/>
        <v>2.6858979498275252E-2</v>
      </c>
      <c r="BT94">
        <v>5.3574094888315402</v>
      </c>
      <c r="BU94">
        <v>8.13783799156753E-2</v>
      </c>
      <c r="BW94" s="1">
        <f t="shared" si="24"/>
        <v>0.16963929617582943</v>
      </c>
      <c r="CA94">
        <v>5.5732691376343402</v>
      </c>
      <c r="CB94">
        <v>0.12602891973744401</v>
      </c>
      <c r="CC94">
        <f t="shared" si="25"/>
        <v>0.25004496486421146</v>
      </c>
      <c r="CF94" s="1">
        <v>4.8126487378774296</v>
      </c>
      <c r="CG94">
        <v>0.12084613415258499</v>
      </c>
      <c r="CI94">
        <f t="shared" si="26"/>
        <v>0.15840779915735809</v>
      </c>
      <c r="CL94" s="1">
        <v>5.2635704697986503</v>
      </c>
      <c r="CM94" s="1">
        <v>3.61004096574567E-2</v>
      </c>
      <c r="CO94" s="1">
        <f t="shared" si="27"/>
        <v>7.6121570996625421E-2</v>
      </c>
      <c r="CR94">
        <v>5.7409402398195599</v>
      </c>
      <c r="CS94">
        <v>0.125553953061492</v>
      </c>
      <c r="CT94">
        <f t="shared" si="28"/>
        <v>0.25626283367556457</v>
      </c>
    </row>
    <row r="95" spans="1:98">
      <c r="T95">
        <v>4.8232624663704202</v>
      </c>
      <c r="U95">
        <v>8.8876392459297293E-2</v>
      </c>
      <c r="W95">
        <f t="shared" si="16"/>
        <v>0.20570444009222325</v>
      </c>
      <c r="Z95">
        <v>5.4064042776998598</v>
      </c>
      <c r="AA95">
        <v>0.16544195156695099</v>
      </c>
      <c r="AC95" s="1">
        <f t="shared" si="17"/>
        <v>0.48269670507708096</v>
      </c>
      <c r="AG95">
        <v>4.9047770688277703</v>
      </c>
      <c r="AH95">
        <v>0.14537905313518501</v>
      </c>
      <c r="AJ95" s="1">
        <f t="shared" si="18"/>
        <v>0.19544747143100694</v>
      </c>
      <c r="AM95">
        <v>4.7277483910255604</v>
      </c>
      <c r="AN95">
        <v>0.17427507881191401</v>
      </c>
      <c r="AP95" s="1">
        <f t="shared" si="19"/>
        <v>0.41989028250234078</v>
      </c>
      <c r="AT95">
        <v>4.6731109541330103</v>
      </c>
      <c r="AU95">
        <v>0.14562211552329199</v>
      </c>
      <c r="AW95" s="1">
        <f t="shared" si="20"/>
        <v>0.26839494578490136</v>
      </c>
      <c r="AZ95">
        <v>5.4784647238593296</v>
      </c>
      <c r="BA95">
        <v>0.12991045845272201</v>
      </c>
      <c r="BC95" s="1">
        <f t="shared" si="21"/>
        <v>0.36142793987621558</v>
      </c>
      <c r="BF95">
        <v>6.0093129087434596</v>
      </c>
      <c r="BG95">
        <v>0.61221426918430799</v>
      </c>
      <c r="BI95">
        <f t="shared" si="22"/>
        <v>0.98703072058137864</v>
      </c>
      <c r="BM95">
        <v>5.3681864937955002</v>
      </c>
      <c r="BN95">
        <v>1.54752260517916E-2</v>
      </c>
      <c r="BP95">
        <f t="shared" si="23"/>
        <v>3.3593519432543656E-2</v>
      </c>
      <c r="BT95">
        <v>5.39530782504076</v>
      </c>
      <c r="BU95">
        <v>9.2067374348546296E-2</v>
      </c>
      <c r="BW95" s="1">
        <f t="shared" si="24"/>
        <v>0.19192130147377856</v>
      </c>
      <c r="CA95">
        <v>5.59999330221439</v>
      </c>
      <c r="CB95">
        <v>0.13887538506213801</v>
      </c>
      <c r="CC95">
        <f t="shared" si="25"/>
        <v>0.27553271781356931</v>
      </c>
      <c r="CF95" s="1">
        <v>4.8308585545947098</v>
      </c>
      <c r="CG95">
        <v>0.109536610343061</v>
      </c>
      <c r="CI95">
        <f t="shared" si="26"/>
        <v>0.14358302392770614</v>
      </c>
      <c r="CL95" s="1">
        <v>5.3164717162032602</v>
      </c>
      <c r="CM95" s="1">
        <v>4.6019038487878403E-2</v>
      </c>
      <c r="CO95" s="1">
        <f t="shared" si="27"/>
        <v>9.7036059664987892E-2</v>
      </c>
      <c r="CR95">
        <v>5.7642471969668199</v>
      </c>
      <c r="CS95">
        <v>0.14004094764551001</v>
      </c>
      <c r="CT95">
        <f t="shared" si="28"/>
        <v>0.28583162217659058</v>
      </c>
    </row>
    <row r="96" spans="1:98">
      <c r="T96">
        <v>4.8641653703943604</v>
      </c>
      <c r="U96">
        <v>9.1073746786632298E-2</v>
      </c>
      <c r="W96">
        <f t="shared" si="16"/>
        <v>0.21079021741825138</v>
      </c>
      <c r="Z96">
        <v>5.4609659887798001</v>
      </c>
      <c r="AA96">
        <v>0.17425178062678001</v>
      </c>
      <c r="AC96" s="1">
        <f t="shared" si="17"/>
        <v>0.5084004363205491</v>
      </c>
      <c r="AG96">
        <v>4.9209335151014804</v>
      </c>
      <c r="AH96">
        <v>0.133873630442331</v>
      </c>
      <c r="AJ96" s="1">
        <f t="shared" si="18"/>
        <v>0.17997959126141871</v>
      </c>
      <c r="AM96">
        <v>4.7388100156419704</v>
      </c>
      <c r="AN96">
        <v>0.16547521654723599</v>
      </c>
      <c r="AP96" s="1">
        <f t="shared" si="19"/>
        <v>0.39868830297958219</v>
      </c>
      <c r="AT96">
        <v>4.6862094752835999</v>
      </c>
      <c r="AU96">
        <v>0.13726648508485101</v>
      </c>
      <c r="AW96" s="1">
        <f t="shared" si="20"/>
        <v>0.25299475076325068</v>
      </c>
      <c r="AZ96">
        <v>5.52127775415393</v>
      </c>
      <c r="BA96">
        <v>0.14034238505956101</v>
      </c>
      <c r="BC96" s="1">
        <f t="shared" si="21"/>
        <v>0.39045092838196283</v>
      </c>
      <c r="BF96">
        <v>6.0512425220439301</v>
      </c>
      <c r="BG96">
        <v>0.59723292037337194</v>
      </c>
      <c r="BI96">
        <f t="shared" si="22"/>
        <v>0.96287732812314519</v>
      </c>
      <c r="BM96">
        <v>5.42440039651144</v>
      </c>
      <c r="BN96">
        <v>2.2318623685913599E-2</v>
      </c>
      <c r="BP96">
        <f t="shared" si="23"/>
        <v>4.8449122228722864E-2</v>
      </c>
      <c r="BT96">
        <v>5.4281530497554096</v>
      </c>
      <c r="BU96">
        <v>0.102221637622321</v>
      </c>
      <c r="BW96" s="1">
        <f t="shared" si="24"/>
        <v>0.21308861982949101</v>
      </c>
      <c r="CA96">
        <v>5.62671746679443</v>
      </c>
      <c r="CB96">
        <v>0.15270222843089001</v>
      </c>
      <c r="CC96">
        <f t="shared" si="25"/>
        <v>0.30296556871418168</v>
      </c>
      <c r="CF96" s="1">
        <v>4.8490710113724003</v>
      </c>
      <c r="CG96">
        <v>9.84703020993343E-2</v>
      </c>
      <c r="CI96">
        <f t="shared" si="26"/>
        <v>0.12907706106858577</v>
      </c>
      <c r="CL96" s="1">
        <v>5.3645637583892603</v>
      </c>
      <c r="CM96" s="1">
        <v>5.7239647536867097E-2</v>
      </c>
      <c r="CO96" s="1">
        <f t="shared" si="27"/>
        <v>0.12069591273736283</v>
      </c>
      <c r="CR96">
        <v>5.7875541541140896</v>
      </c>
      <c r="CS96">
        <v>0.155433379391029</v>
      </c>
      <c r="CT96">
        <f t="shared" si="28"/>
        <v>0.31724845995893053</v>
      </c>
    </row>
    <row r="97" spans="5:98">
      <c r="T97">
        <v>4.9050319776765203</v>
      </c>
      <c r="U97">
        <v>9.5814106683804606E-2</v>
      </c>
      <c r="W97">
        <f t="shared" si="16"/>
        <v>0.22176178198676186</v>
      </c>
      <c r="Z97">
        <v>5.51249649368863</v>
      </c>
      <c r="AA97">
        <v>0.18380168269230701</v>
      </c>
      <c r="AC97" s="1">
        <f t="shared" si="17"/>
        <v>0.53626341918057197</v>
      </c>
      <c r="AG97">
        <v>4.9393980251285701</v>
      </c>
      <c r="AH97">
        <v>0.122026462520976</v>
      </c>
      <c r="AJ97" s="1">
        <f t="shared" si="18"/>
        <v>0.16405226910659468</v>
      </c>
      <c r="AM97">
        <v>4.74987164025839</v>
      </c>
      <c r="AN97">
        <v>0.15679757459179</v>
      </c>
      <c r="AP97" s="1">
        <f t="shared" si="19"/>
        <v>0.3777807953946406</v>
      </c>
      <c r="AT97">
        <v>4.7009373705957698</v>
      </c>
      <c r="AU97">
        <v>0.12901639945194901</v>
      </c>
      <c r="AW97" s="1">
        <f t="shared" si="20"/>
        <v>0.23778908452082231</v>
      </c>
      <c r="AZ97">
        <v>5.5583823804092498</v>
      </c>
      <c r="BA97">
        <v>0.15039559485889101</v>
      </c>
      <c r="BC97" s="1">
        <f t="shared" si="21"/>
        <v>0.41842027704096674</v>
      </c>
      <c r="BF97">
        <v>6.0827779064738996</v>
      </c>
      <c r="BG97">
        <v>0.57995420317224</v>
      </c>
      <c r="BI97">
        <f t="shared" si="22"/>
        <v>0.93502004751373036</v>
      </c>
      <c r="BM97">
        <v>5.4755039444350304</v>
      </c>
      <c r="BN97">
        <v>3.2416437083818202E-2</v>
      </c>
      <c r="BP97">
        <f t="shared" si="23"/>
        <v>7.0369389465752052E-2</v>
      </c>
      <c r="BT97">
        <v>5.45847171872279</v>
      </c>
      <c r="BU97">
        <v>0.11254476336739</v>
      </c>
      <c r="BW97" s="1">
        <f t="shared" si="24"/>
        <v>0.23460794458801654</v>
      </c>
      <c r="CA97">
        <v>5.6507692149164797</v>
      </c>
      <c r="CB97">
        <v>0.16603962079179899</v>
      </c>
      <c r="CC97">
        <f t="shared" si="25"/>
        <v>0.32942733488032344</v>
      </c>
      <c r="CF97" s="1">
        <v>4.8695760966150896</v>
      </c>
      <c r="CG97">
        <v>8.7501280081925203E-2</v>
      </c>
      <c r="CI97">
        <f t="shared" si="26"/>
        <v>0.11469862315767632</v>
      </c>
      <c r="CL97" s="1">
        <v>5.3910143815915603</v>
      </c>
      <c r="CM97" s="1">
        <v>6.4795233529653495E-2</v>
      </c>
      <c r="CO97" s="1">
        <f t="shared" si="27"/>
        <v>0.13662767309765558</v>
      </c>
      <c r="CR97">
        <v>5.8108611112613504</v>
      </c>
      <c r="CS97">
        <v>0.17112762352371599</v>
      </c>
      <c r="CT97">
        <f t="shared" si="28"/>
        <v>0.3492813141683771</v>
      </c>
    </row>
    <row r="98" spans="5:98">
      <c r="T98">
        <v>4.9402952754473102</v>
      </c>
      <c r="U98">
        <v>0.102051259907883</v>
      </c>
      <c r="W98">
        <f t="shared" si="16"/>
        <v>0.23619767521134374</v>
      </c>
      <c r="Z98">
        <v>5.5579645862552596</v>
      </c>
      <c r="AA98">
        <v>0.19376602564102499</v>
      </c>
      <c r="AC98" s="1">
        <f t="shared" si="17"/>
        <v>0.56533558294586583</v>
      </c>
      <c r="AG98">
        <v>4.9578625351556704</v>
      </c>
      <c r="AH98">
        <v>0.110521039828123</v>
      </c>
      <c r="AJ98" s="1">
        <f t="shared" si="18"/>
        <v>0.14858438893700779</v>
      </c>
      <c r="AM98">
        <v>4.7609332648748</v>
      </c>
      <c r="AN98">
        <v>0.14824215294557599</v>
      </c>
      <c r="AP98" s="1">
        <f t="shared" si="19"/>
        <v>0.35716775974751597</v>
      </c>
      <c r="AT98">
        <v>4.71729913439217</v>
      </c>
      <c r="AU98">
        <v>0.120220998990433</v>
      </c>
      <c r="AW98" s="1">
        <f t="shared" si="20"/>
        <v>0.22157835291908626</v>
      </c>
      <c r="AZ98">
        <v>5.58977860262529</v>
      </c>
      <c r="BA98">
        <v>0.160109813389961</v>
      </c>
      <c r="BC98" s="1">
        <f t="shared" si="21"/>
        <v>0.4454465075154726</v>
      </c>
      <c r="BF98">
        <v>6.1073310280036797</v>
      </c>
      <c r="BG98">
        <v>0.56476077990122098</v>
      </c>
      <c r="BI98">
        <f t="shared" si="22"/>
        <v>0.91052474207226708</v>
      </c>
      <c r="BM98">
        <v>5.5163867827738899</v>
      </c>
      <c r="BN98">
        <v>4.3696094390599703E-2</v>
      </c>
      <c r="BP98">
        <f t="shared" si="23"/>
        <v>9.4855195725359387E-2</v>
      </c>
      <c r="BT98">
        <v>5.48626383194288</v>
      </c>
      <c r="BU98">
        <v>0.122773326128534</v>
      </c>
      <c r="BW98" s="1">
        <f t="shared" si="24"/>
        <v>0.25593014576096634</v>
      </c>
      <c r="CA98">
        <v>5.6721485465805204</v>
      </c>
      <c r="CB98">
        <v>0.17828844222904899</v>
      </c>
      <c r="CC98">
        <f t="shared" si="25"/>
        <v>0.35372934534177797</v>
      </c>
      <c r="CF98" s="1">
        <v>4.8923746023408903</v>
      </c>
      <c r="CG98">
        <v>7.6702508960573498E-2</v>
      </c>
      <c r="CI98">
        <f t="shared" si="26"/>
        <v>0.10054335390613801</v>
      </c>
      <c r="CL98" s="1">
        <v>5.4456332009313702</v>
      </c>
      <c r="CM98" s="1">
        <v>8.0454145224724605E-2</v>
      </c>
      <c r="CO98" s="1">
        <f t="shared" si="27"/>
        <v>0.16964616152026646</v>
      </c>
      <c r="CR98">
        <v>5.8341680684086104</v>
      </c>
      <c r="CS98">
        <v>0.18757639862431999</v>
      </c>
      <c r="CT98">
        <f t="shared" si="28"/>
        <v>0.38285420944558424</v>
      </c>
    </row>
    <row r="99" spans="5:98">
      <c r="T99">
        <v>4.9662618206176701</v>
      </c>
      <c r="U99">
        <v>0.10783371715224201</v>
      </c>
      <c r="W99">
        <f t="shared" si="16"/>
        <v>0.24958117443868733</v>
      </c>
      <c r="Z99">
        <v>5.5943390603085499</v>
      </c>
      <c r="AA99">
        <v>0.203655769230769</v>
      </c>
      <c r="AC99" s="1">
        <f t="shared" si="17"/>
        <v>0.59419009414821211</v>
      </c>
      <c r="AG99">
        <v>4.9763270451827601</v>
      </c>
      <c r="AH99">
        <v>0.10038259804927099</v>
      </c>
      <c r="AJ99" s="1">
        <f t="shared" si="18"/>
        <v>0.1349542767083601</v>
      </c>
      <c r="AM99">
        <v>4.7738384935939502</v>
      </c>
      <c r="AN99">
        <v>0.13889229928935601</v>
      </c>
      <c r="AP99" s="1">
        <f t="shared" si="19"/>
        <v>0.33464065650458596</v>
      </c>
      <c r="AT99">
        <v>4.7352856565593102</v>
      </c>
      <c r="AU99">
        <v>0.11219959376953</v>
      </c>
      <c r="AW99" s="1">
        <f t="shared" si="20"/>
        <v>0.20679416569830225</v>
      </c>
      <c r="AZ99">
        <v>5.61832062282169</v>
      </c>
      <c r="BA99">
        <v>0.16998717146888101</v>
      </c>
      <c r="BC99" s="1">
        <f t="shared" si="21"/>
        <v>0.47292661361626787</v>
      </c>
      <c r="BF99">
        <v>6.12842148738972</v>
      </c>
      <c r="BG99">
        <v>0.54865896644484702</v>
      </c>
      <c r="BI99">
        <f t="shared" si="22"/>
        <v>0.88456490196647053</v>
      </c>
      <c r="BM99">
        <v>5.5496040889242204</v>
      </c>
      <c r="BN99">
        <v>5.5083290803060403E-2</v>
      </c>
      <c r="BP99">
        <f t="shared" si="23"/>
        <v>0.11957444717176413</v>
      </c>
      <c r="BT99">
        <v>5.5115293894156903</v>
      </c>
      <c r="BU99">
        <v>0.132891565408433</v>
      </c>
      <c r="BW99" s="1">
        <f t="shared" si="24"/>
        <v>0.27702236941741287</v>
      </c>
      <c r="CA99">
        <v>5.6935278782445602</v>
      </c>
      <c r="CB99">
        <v>0.19080959090076099</v>
      </c>
      <c r="CC99">
        <f t="shared" si="25"/>
        <v>0.37857166078969495</v>
      </c>
      <c r="CF99" s="1">
        <v>4.9174639764914101</v>
      </c>
      <c r="CG99">
        <v>6.5838880355009399E-2</v>
      </c>
      <c r="CI99">
        <f t="shared" si="26"/>
        <v>8.630306802245824E-2</v>
      </c>
      <c r="CL99" s="1">
        <v>5.4799846596356598</v>
      </c>
      <c r="CM99" s="1">
        <v>9.1690864265169203E-2</v>
      </c>
      <c r="CO99" s="1">
        <f t="shared" si="27"/>
        <v>0.1933399842309364</v>
      </c>
      <c r="CR99">
        <v>5.8545616559124598</v>
      </c>
      <c r="CS99">
        <v>0.20181188288569901</v>
      </c>
      <c r="CT99">
        <f t="shared" si="28"/>
        <v>0.41190965092402348</v>
      </c>
    </row>
    <row r="100" spans="5:98">
      <c r="T100">
        <v>4.9885049690771499</v>
      </c>
      <c r="U100">
        <v>0.113763281919451</v>
      </c>
      <c r="W100">
        <f t="shared" si="16"/>
        <v>0.26330515407690119</v>
      </c>
      <c r="Z100">
        <v>5.62465112201963</v>
      </c>
      <c r="AA100">
        <v>0.212948717948717</v>
      </c>
      <c r="AC100" s="1">
        <f t="shared" si="17"/>
        <v>0.62130338484696523</v>
      </c>
      <c r="AG100">
        <v>4.9970996189632402</v>
      </c>
      <c r="AH100">
        <v>8.99707600876197E-2</v>
      </c>
      <c r="AJ100" s="1">
        <f t="shared" si="18"/>
        <v>0.12095661089152583</v>
      </c>
      <c r="AM100">
        <v>4.7885873264158301</v>
      </c>
      <c r="AN100">
        <v>0.12853412808197601</v>
      </c>
      <c r="AP100" s="1">
        <f t="shared" si="19"/>
        <v>0.30968415977467562</v>
      </c>
      <c r="AT100">
        <v>4.7565359940079697</v>
      </c>
      <c r="AU100">
        <v>0.103655490464057</v>
      </c>
      <c r="AW100" s="1">
        <f t="shared" si="20"/>
        <v>0.19104659785661529</v>
      </c>
      <c r="AZ100">
        <v>5.6468626430180899</v>
      </c>
      <c r="BA100">
        <v>0.180309455587392</v>
      </c>
      <c r="BC100" s="1">
        <f t="shared" si="21"/>
        <v>0.50164456233421606</v>
      </c>
      <c r="BF100">
        <v>6.1495053260068504</v>
      </c>
      <c r="BG100">
        <v>0.53301088255833595</v>
      </c>
      <c r="BI100">
        <f t="shared" si="22"/>
        <v>0.85933657866260604</v>
      </c>
      <c r="BM100">
        <v>5.5777110402821997</v>
      </c>
      <c r="BN100">
        <v>6.6207613846083202E-2</v>
      </c>
      <c r="BP100">
        <f t="shared" si="23"/>
        <v>0.14372305482821998</v>
      </c>
      <c r="BT100">
        <v>5.5367949468884996</v>
      </c>
      <c r="BU100">
        <v>0.143766308559727</v>
      </c>
      <c r="BW100" s="1">
        <f t="shared" si="24"/>
        <v>0.29969158175845489</v>
      </c>
      <c r="CA100">
        <v>5.7149072099086</v>
      </c>
      <c r="CB100">
        <v>0.20414772127585501</v>
      </c>
      <c r="CC100">
        <f t="shared" si="25"/>
        <v>0.40503489119699143</v>
      </c>
      <c r="CF100" s="1">
        <v>4.9471400156041403</v>
      </c>
      <c r="CG100">
        <v>5.5299539170506798E-2</v>
      </c>
      <c r="CI100">
        <f t="shared" si="26"/>
        <v>7.2487865299485185E-2</v>
      </c>
      <c r="CL100" s="1">
        <v>5.51124448705656</v>
      </c>
      <c r="CM100" s="1">
        <v>0.103277975619778</v>
      </c>
      <c r="CO100" s="1">
        <f t="shared" si="27"/>
        <v>0.21777264657451928</v>
      </c>
      <c r="CR100">
        <v>5.8749552434163199</v>
      </c>
      <c r="CS100">
        <v>0.216097669211606</v>
      </c>
      <c r="CT100">
        <f t="shared" si="28"/>
        <v>0.44106776180698043</v>
      </c>
    </row>
    <row r="101" spans="5:98">
      <c r="T101">
        <v>5.0088875982379699</v>
      </c>
      <c r="U101">
        <v>0.119683793916023</v>
      </c>
      <c r="W101">
        <f t="shared" si="16"/>
        <v>0.27700818107444597</v>
      </c>
      <c r="Z101">
        <v>5.6519319775595998</v>
      </c>
      <c r="AA101">
        <v>0.22243349358974299</v>
      </c>
      <c r="AC101" s="1">
        <f t="shared" si="17"/>
        <v>0.64897635356473249</v>
      </c>
      <c r="AG101">
        <v>5.0201802564971096</v>
      </c>
      <c r="AH101">
        <v>7.9581705141201095E-2</v>
      </c>
      <c r="AJ101" s="1">
        <f t="shared" si="18"/>
        <v>0.10698957454037297</v>
      </c>
      <c r="AM101">
        <v>4.8033361592377197</v>
      </c>
      <c r="AN101">
        <v>0.118450952570366</v>
      </c>
      <c r="AP101" s="1">
        <f t="shared" si="19"/>
        <v>0.28539022490484856</v>
      </c>
      <c r="AT101">
        <v>4.7826703934336603</v>
      </c>
      <c r="AU101">
        <v>9.6016056920340404E-2</v>
      </c>
      <c r="AW101" s="1">
        <f t="shared" si="20"/>
        <v>0.1769664195511077</v>
      </c>
      <c r="AZ101">
        <v>5.6754046632144899</v>
      </c>
      <c r="BA101">
        <v>0.19169956220092199</v>
      </c>
      <c r="BC101" s="1">
        <f t="shared" si="21"/>
        <v>0.53333333333333299</v>
      </c>
      <c r="BF101">
        <v>6.17062557885302</v>
      </c>
      <c r="BG101">
        <v>0.51486728603757603</v>
      </c>
      <c r="BI101">
        <f t="shared" si="22"/>
        <v>0.8300849129481106</v>
      </c>
      <c r="BM101">
        <v>5.6032628142439904</v>
      </c>
      <c r="BN101">
        <v>7.7950884186236705E-2</v>
      </c>
      <c r="BP101">
        <f t="shared" si="23"/>
        <v>0.16921526922646382</v>
      </c>
      <c r="BT101">
        <v>5.5595339486140301</v>
      </c>
      <c r="BU101">
        <v>0.154073673807475</v>
      </c>
      <c r="BW101" s="1">
        <f t="shared" si="24"/>
        <v>0.32117805258605081</v>
      </c>
      <c r="CA101">
        <v>5.7362865415726301</v>
      </c>
      <c r="CB101">
        <v>0.21775817888540999</v>
      </c>
      <c r="CC101">
        <f t="shared" si="25"/>
        <v>0.43203842659074831</v>
      </c>
      <c r="CF101" s="1">
        <v>4.9836919453995296</v>
      </c>
      <c r="CG101">
        <v>4.4868293793025003E-2</v>
      </c>
      <c r="CI101">
        <f t="shared" si="26"/>
        <v>5.8814356963414756E-2</v>
      </c>
      <c r="CL101" s="1">
        <v>5.5400997123681597</v>
      </c>
      <c r="CM101" s="1">
        <v>0.114526777153814</v>
      </c>
      <c r="CO101" s="1">
        <f t="shared" si="27"/>
        <v>0.24149194651390937</v>
      </c>
      <c r="CR101">
        <v>5.8982622005635799</v>
      </c>
      <c r="CS101">
        <v>0.23254644431221</v>
      </c>
      <c r="CT101">
        <f t="shared" si="28"/>
        <v>0.47464065708418757</v>
      </c>
    </row>
    <row r="102" spans="5:98">
      <c r="T102">
        <v>5.0274080283479998</v>
      </c>
      <c r="U102">
        <v>0.12571293916023901</v>
      </c>
      <c r="W102">
        <f t="shared" si="16"/>
        <v>0.29096263976002018</v>
      </c>
      <c r="Z102">
        <v>5.6761816269284697</v>
      </c>
      <c r="AA102">
        <v>0.231598557692307</v>
      </c>
      <c r="AC102" s="1">
        <f t="shared" si="17"/>
        <v>0.67571652558414685</v>
      </c>
      <c r="AG102">
        <v>5.04787702153775</v>
      </c>
      <c r="AH102">
        <v>6.8307367317143E-2</v>
      </c>
      <c r="AJ102" s="1">
        <f t="shared" si="18"/>
        <v>9.1832364665563243E-2</v>
      </c>
      <c r="AM102">
        <v>4.8180849920595996</v>
      </c>
      <c r="AN102">
        <v>0.109376094609918</v>
      </c>
      <c r="AP102" s="1">
        <f t="shared" si="19"/>
        <v>0.26352568352200667</v>
      </c>
      <c r="AT102">
        <v>4.8153146354328298</v>
      </c>
      <c r="AU102">
        <v>8.9907251508887301E-2</v>
      </c>
      <c r="AW102" s="1">
        <f t="shared" si="20"/>
        <v>0.16570732960226528</v>
      </c>
      <c r="AZ102">
        <v>5.7010924813912496</v>
      </c>
      <c r="BA102">
        <v>0.20237778715110599</v>
      </c>
      <c r="BC102" s="1">
        <f t="shared" si="21"/>
        <v>0.56304155614500406</v>
      </c>
      <c r="BF102">
        <v>6.1917590732370202</v>
      </c>
      <c r="BG102">
        <v>0.49581623037708999</v>
      </c>
      <c r="BI102">
        <f t="shared" si="22"/>
        <v>0.79937021362975069</v>
      </c>
      <c r="BM102">
        <v>5.6262594108095998</v>
      </c>
      <c r="BN102">
        <v>8.9794524358357303E-2</v>
      </c>
      <c r="BP102">
        <f t="shared" si="23"/>
        <v>0.19492536579905159</v>
      </c>
      <c r="BT102">
        <v>5.5797463945922798</v>
      </c>
      <c r="BU102">
        <v>0.16400278711952601</v>
      </c>
      <c r="BW102" s="1">
        <f t="shared" si="24"/>
        <v>0.34187602907135001</v>
      </c>
      <c r="CA102">
        <v>5.7576658732366699</v>
      </c>
      <c r="CB102">
        <v>0.23109630926050401</v>
      </c>
      <c r="CC102">
        <f t="shared" si="25"/>
        <v>0.45850165699804474</v>
      </c>
      <c r="CF102" s="1">
        <v>5.0294249386296404</v>
      </c>
      <c r="CG102">
        <v>3.5798072894847099E-2</v>
      </c>
      <c r="CI102">
        <f t="shared" si="26"/>
        <v>4.6924909771522902E-2</v>
      </c>
      <c r="CL102" s="1">
        <v>5.5665503355704704</v>
      </c>
      <c r="CM102" s="1">
        <v>0.12599548007122299</v>
      </c>
      <c r="CO102" s="1">
        <f t="shared" si="27"/>
        <v>0.26567493201602621</v>
      </c>
      <c r="CR102">
        <v>5.9215691577108398</v>
      </c>
      <c r="CS102">
        <v>0.24793887605772999</v>
      </c>
      <c r="CT102">
        <f t="shared" si="28"/>
        <v>0.50605749486652951</v>
      </c>
    </row>
    <row r="103" spans="5:98">
      <c r="T103">
        <v>5.0459261326474003</v>
      </c>
      <c r="U103">
        <v>0.13190503427592101</v>
      </c>
      <c r="W103">
        <f t="shared" si="16"/>
        <v>0.30529424597763855</v>
      </c>
      <c r="Z103">
        <v>5.9065532959326701</v>
      </c>
      <c r="AA103">
        <v>0.321650641025641</v>
      </c>
      <c r="AC103" s="1">
        <f t="shared" si="17"/>
        <v>0.93845426228653628</v>
      </c>
      <c r="AG103">
        <v>5.0801899140851603</v>
      </c>
      <c r="AH103">
        <v>5.7892274639029198E-2</v>
      </c>
      <c r="AJ103" s="1">
        <f t="shared" si="18"/>
        <v>7.783032321077353E-2</v>
      </c>
      <c r="AM103">
        <v>4.8328338248814902</v>
      </c>
      <c r="AN103">
        <v>0.10057623234524</v>
      </c>
      <c r="AP103" s="1">
        <f t="shared" si="19"/>
        <v>0.24232370399924813</v>
      </c>
      <c r="AT103">
        <v>4.8511919186713301</v>
      </c>
      <c r="AU103">
        <v>8.7732388849312296E-2</v>
      </c>
      <c r="AW103" s="1">
        <f t="shared" si="20"/>
        <v>0.16169885778801757</v>
      </c>
      <c r="AZ103">
        <v>5.7239260975483699</v>
      </c>
      <c r="BA103">
        <v>0.21227739153200501</v>
      </c>
      <c r="BC103" s="1">
        <f t="shared" si="21"/>
        <v>0.59058355437665544</v>
      </c>
      <c r="BF103">
        <v>6.2128991883899403</v>
      </c>
      <c r="BG103">
        <v>0.47631144514674001</v>
      </c>
      <c r="BI103">
        <f t="shared" si="22"/>
        <v>0.76792399750945706</v>
      </c>
      <c r="BM103">
        <v>5.6467008299790402</v>
      </c>
      <c r="BN103">
        <v>0.10096066816469899</v>
      </c>
      <c r="BP103">
        <f t="shared" si="23"/>
        <v>0.2191647576948158</v>
      </c>
      <c r="BT103">
        <v>5.5999588405705296</v>
      </c>
      <c r="BU103">
        <v>0.17416830789138699</v>
      </c>
      <c r="BW103" s="1">
        <f t="shared" si="24"/>
        <v>0.36306681452058331</v>
      </c>
      <c r="CA103">
        <v>5.7790452049007097</v>
      </c>
      <c r="CB103">
        <v>0.244842930487289</v>
      </c>
      <c r="CC103">
        <f t="shared" si="25"/>
        <v>0.48577534488503094</v>
      </c>
      <c r="CF103" s="1">
        <v>5.0797795309547302</v>
      </c>
      <c r="CG103">
        <v>3.0270446399478599E-2</v>
      </c>
      <c r="CI103">
        <f t="shared" si="26"/>
        <v>3.9679174077655907E-2</v>
      </c>
      <c r="CL103" s="1">
        <v>5.59059635666347</v>
      </c>
      <c r="CM103" s="1">
        <v>0.137159704150116</v>
      </c>
      <c r="CO103" s="1">
        <f t="shared" si="27"/>
        <v>0.28921589135436854</v>
      </c>
      <c r="CR103">
        <v>5.9448761148580997</v>
      </c>
      <c r="CS103">
        <v>0.26318040160966599</v>
      </c>
      <c r="CT103">
        <f t="shared" si="28"/>
        <v>0.53716632443531809</v>
      </c>
    </row>
    <row r="104" spans="5:98">
      <c r="T104">
        <v>5.0644372595148797</v>
      </c>
      <c r="U104">
        <v>0.13858597900599801</v>
      </c>
      <c r="W104">
        <f t="shared" si="16"/>
        <v>0.32075729479138249</v>
      </c>
      <c r="Z104">
        <v>5.9550525946704003</v>
      </c>
      <c r="AA104">
        <v>0.33200929487179398</v>
      </c>
      <c r="AC104" s="1">
        <f t="shared" si="17"/>
        <v>0.96867687531312796</v>
      </c>
      <c r="AG104">
        <v>5.1217350616461204</v>
      </c>
      <c r="AH104">
        <v>4.7909171600405302E-2</v>
      </c>
      <c r="AJ104" s="1">
        <f t="shared" si="18"/>
        <v>6.4409048248142642E-2</v>
      </c>
      <c r="AM104">
        <v>4.84758265770337</v>
      </c>
      <c r="AN104">
        <v>9.1776370080563302E-2</v>
      </c>
      <c r="AP104" s="1">
        <f t="shared" si="19"/>
        <v>0.2211217244764927</v>
      </c>
      <c r="AT104">
        <v>4.8870360742244801</v>
      </c>
      <c r="AU104">
        <v>9.0355017350564504E-2</v>
      </c>
      <c r="AW104" s="1">
        <f t="shared" si="20"/>
        <v>0.16653260321108099</v>
      </c>
      <c r="AZ104">
        <v>5.7467597137054902</v>
      </c>
      <c r="BA104">
        <v>0.22239945893270099</v>
      </c>
      <c r="BC104" s="1">
        <f t="shared" si="21"/>
        <v>0.61874447391688736</v>
      </c>
      <c r="BF104">
        <v>6.2305336064011598</v>
      </c>
      <c r="BG104">
        <v>0.458847511935147</v>
      </c>
      <c r="BI104">
        <f t="shared" si="22"/>
        <v>0.73976810593739317</v>
      </c>
      <c r="BM104">
        <v>5.66714224914847</v>
      </c>
      <c r="BN104">
        <v>0.113381434870631</v>
      </c>
      <c r="BP104">
        <f t="shared" si="23"/>
        <v>0.24612767676988231</v>
      </c>
      <c r="BT104">
        <v>5.6201712865487803</v>
      </c>
      <c r="BU104">
        <v>0.185279458502492</v>
      </c>
      <c r="BW104" s="1">
        <f t="shared" si="24"/>
        <v>0.38622883582556161</v>
      </c>
      <c r="CA104">
        <v>5.8004245365647504</v>
      </c>
      <c r="CB104">
        <v>0.25831722447961403</v>
      </c>
      <c r="CC104">
        <f t="shared" si="25"/>
        <v>0.51250872778555867</v>
      </c>
      <c r="CF104" s="1">
        <v>5.1301845244332203</v>
      </c>
      <c r="CG104">
        <v>2.9386026160219601E-2</v>
      </c>
      <c r="CI104">
        <f t="shared" si="26"/>
        <v>3.8519856366637135E-2</v>
      </c>
      <c r="CL104" s="1">
        <v>5.6146423777564696</v>
      </c>
      <c r="CM104" s="1">
        <v>0.14893288590604001</v>
      </c>
      <c r="CO104" s="1">
        <f t="shared" si="27"/>
        <v>0.31404090302025783</v>
      </c>
      <c r="CR104">
        <v>5.9681830720053597</v>
      </c>
      <c r="CS104">
        <v>0.27706377141935001</v>
      </c>
      <c r="CT104">
        <f t="shared" si="28"/>
        <v>0.56550308008213501</v>
      </c>
    </row>
    <row r="105" spans="5:98">
      <c r="T105">
        <v>5.0829437347610797</v>
      </c>
      <c r="U105">
        <v>0.14559282347900501</v>
      </c>
      <c r="W105">
        <f t="shared" si="16"/>
        <v>0.33697463866921018</v>
      </c>
      <c r="Z105">
        <v>6.0187079242636701</v>
      </c>
      <c r="AA105">
        <v>0.33757808857808802</v>
      </c>
      <c r="AC105" s="1">
        <f t="shared" si="17"/>
        <v>0.98492449780441804</v>
      </c>
      <c r="AG105">
        <v>5.1725124642206302</v>
      </c>
      <c r="AH105">
        <v>4.0577183061665002E-2</v>
      </c>
      <c r="AJ105" s="1">
        <f t="shared" si="18"/>
        <v>5.4551929292185629E-2</v>
      </c>
      <c r="AM105">
        <v>4.8641750946279902</v>
      </c>
      <c r="AN105">
        <v>8.3343168743580803E-2</v>
      </c>
      <c r="AP105" s="1">
        <f t="shared" si="19"/>
        <v>0.20080316076718382</v>
      </c>
      <c r="AT105">
        <v>4.9212233154669596</v>
      </c>
      <c r="AU105">
        <v>9.6860415364645999E-2</v>
      </c>
      <c r="AW105" s="1">
        <f t="shared" si="20"/>
        <v>0.17852264978487448</v>
      </c>
      <c r="AZ105">
        <v>5.7695933298626096</v>
      </c>
      <c r="BA105">
        <v>0.23241029482349801</v>
      </c>
      <c r="BC105" s="1">
        <f t="shared" si="21"/>
        <v>0.64659593280282768</v>
      </c>
      <c r="BF105">
        <v>6.2481713347968304</v>
      </c>
      <c r="BG105">
        <v>0.44115671393862199</v>
      </c>
      <c r="BI105">
        <f t="shared" si="22"/>
        <v>0.71124645596436231</v>
      </c>
      <c r="BM105">
        <v>5.6875836683178997</v>
      </c>
      <c r="BN105">
        <v>0.12642951302635699</v>
      </c>
      <c r="BP105">
        <f t="shared" si="23"/>
        <v>0.27445235943459745</v>
      </c>
      <c r="BT105">
        <v>5.6403837325270301</v>
      </c>
      <c r="BU105">
        <v>0.196627016573407</v>
      </c>
      <c r="BW105" s="1">
        <f t="shared" si="24"/>
        <v>0.40988366609447408</v>
      </c>
      <c r="CA105">
        <v>5.8218038682287903</v>
      </c>
      <c r="CB105">
        <v>0.27138302762024702</v>
      </c>
      <c r="CC105">
        <f t="shared" si="25"/>
        <v>0.53843165320639463</v>
      </c>
      <c r="CF105" s="1">
        <v>5.1806322388893298</v>
      </c>
      <c r="CG105">
        <v>3.2437275985662997E-2</v>
      </c>
      <c r="CI105">
        <f t="shared" si="26"/>
        <v>4.25195024696517E-2</v>
      </c>
      <c r="CL105" s="1">
        <v>5.63868839884947</v>
      </c>
      <c r="CM105" s="1">
        <v>0.16141651828516601</v>
      </c>
      <c r="CO105" s="1">
        <f t="shared" si="27"/>
        <v>0.34036397573495009</v>
      </c>
      <c r="CR105">
        <v>5.9914900291526196</v>
      </c>
      <c r="CS105">
        <v>0.29019261026111598</v>
      </c>
      <c r="CT105">
        <f t="shared" si="28"/>
        <v>0.59229979466118909</v>
      </c>
    </row>
    <row r="106" spans="5:98">
      <c r="T106">
        <v>5.0995992523745803</v>
      </c>
      <c r="U106">
        <v>0.151920710154241</v>
      </c>
      <c r="W106">
        <f t="shared" si="16"/>
        <v>0.35162053449686304</v>
      </c>
      <c r="Z106">
        <v>6.0853944600280503</v>
      </c>
      <c r="AA106">
        <v>0.33521416083916</v>
      </c>
      <c r="AC106" s="1">
        <f t="shared" si="17"/>
        <v>0.9780274555499382</v>
      </c>
      <c r="AG106">
        <v>5.2232898667951302</v>
      </c>
      <c r="AH106">
        <v>3.8340305202388202E-2</v>
      </c>
      <c r="AJ106" s="1">
        <f t="shared" si="18"/>
        <v>5.154467266155454E-2</v>
      </c>
      <c r="AM106">
        <v>4.8826111356553499</v>
      </c>
      <c r="AN106">
        <v>7.4323309922286501E-2</v>
      </c>
      <c r="AP106" s="1">
        <f t="shared" si="19"/>
        <v>0.17907113175635789</v>
      </c>
      <c r="AT106">
        <v>4.9488791211951204</v>
      </c>
      <c r="AU106">
        <v>0.104962235675482</v>
      </c>
      <c r="AW106" s="1">
        <f t="shared" si="20"/>
        <v>0.19345504940887276</v>
      </c>
      <c r="AZ106">
        <v>5.79242694601973</v>
      </c>
      <c r="BA106">
        <v>0.242643593734091</v>
      </c>
      <c r="BC106" s="1">
        <f t="shared" si="21"/>
        <v>0.67506631299734587</v>
      </c>
      <c r="BF106">
        <v>6.2657991320391204</v>
      </c>
      <c r="BG106">
        <v>0.42414651029689199</v>
      </c>
      <c r="BI106">
        <f t="shared" si="22"/>
        <v>0.6838220811942306</v>
      </c>
      <c r="BM106">
        <v>5.7054699100911597</v>
      </c>
      <c r="BN106">
        <v>0.138641175915691</v>
      </c>
      <c r="BP106">
        <f t="shared" si="23"/>
        <v>0.30096135731311441</v>
      </c>
      <c r="BT106">
        <v>5.6605961785052799</v>
      </c>
      <c r="BU106">
        <v>0.20892020448356499</v>
      </c>
      <c r="BW106" s="1">
        <f t="shared" si="24"/>
        <v>0.43550973221912942</v>
      </c>
      <c r="CA106">
        <v>5.8431831998928301</v>
      </c>
      <c r="CB106">
        <v>0.28431266714365</v>
      </c>
      <c r="CC106">
        <f t="shared" si="25"/>
        <v>0.56408442613400123</v>
      </c>
      <c r="CF106" s="1">
        <v>5.2311231543340702</v>
      </c>
      <c r="CG106">
        <v>3.9468416887771599E-2</v>
      </c>
      <c r="CI106">
        <f t="shared" si="26"/>
        <v>5.1736078272250345E-2</v>
      </c>
      <c r="CL106" s="1">
        <v>5.66032981783317</v>
      </c>
      <c r="CM106" s="1">
        <v>0.17313895356800399</v>
      </c>
      <c r="CO106" s="1">
        <f t="shared" si="27"/>
        <v>0.36508198304021022</v>
      </c>
      <c r="CR106">
        <v>6.0177103559432901</v>
      </c>
      <c r="CS106">
        <v>0.30338181158031602</v>
      </c>
      <c r="CT106">
        <f t="shared" si="28"/>
        <v>0.61921971252566554</v>
      </c>
    </row>
    <row r="107" spans="5:98">
      <c r="T107">
        <v>5.11440109890962</v>
      </c>
      <c r="U107">
        <v>0.15775974721508099</v>
      </c>
      <c r="W107">
        <f t="shared" si="16"/>
        <v>0.36513498772838798</v>
      </c>
      <c r="Z107">
        <v>6.1520809957924198</v>
      </c>
      <c r="AA107">
        <v>0.32788986013985999</v>
      </c>
      <c r="AC107" s="1">
        <f t="shared" si="17"/>
        <v>0.95665793118770193</v>
      </c>
      <c r="AG107">
        <v>5.27406726936964</v>
      </c>
      <c r="AH107">
        <v>4.0949996038211103E-2</v>
      </c>
      <c r="AJ107" s="1">
        <f t="shared" si="18"/>
        <v>5.5053138730624097E-2</v>
      </c>
      <c r="AM107">
        <v>4.9028907807854401</v>
      </c>
      <c r="AN107">
        <v>6.5682334059610104E-2</v>
      </c>
      <c r="AP107" s="1">
        <f t="shared" si="19"/>
        <v>0.15825196575276138</v>
      </c>
      <c r="AT107">
        <v>4.9700200794401201</v>
      </c>
      <c r="AU107">
        <v>0.11225822977260699</v>
      </c>
      <c r="AW107" s="1">
        <f t="shared" si="20"/>
        <v>0.20690223724231424</v>
      </c>
      <c r="AZ107">
        <v>5.8152605621768503</v>
      </c>
      <c r="BA107">
        <v>0.25232073509519498</v>
      </c>
      <c r="BC107" s="1">
        <f t="shared" si="21"/>
        <v>0.70198938992042204</v>
      </c>
      <c r="BF107">
        <v>6.2834467915881698</v>
      </c>
      <c r="BG107">
        <v>0.40577511794557197</v>
      </c>
      <c r="BI107">
        <f t="shared" si="22"/>
        <v>0.65420315601830081</v>
      </c>
      <c r="BM107">
        <v>5.7208009744682302</v>
      </c>
      <c r="BN107">
        <v>0.14918000827223901</v>
      </c>
      <c r="BP107">
        <f t="shared" si="23"/>
        <v>0.32383898561923069</v>
      </c>
      <c r="BT107">
        <v>5.6808086244835199</v>
      </c>
      <c r="BU107">
        <v>0.221568003583439</v>
      </c>
      <c r="BW107" s="1">
        <f t="shared" si="24"/>
        <v>0.46187501178968809</v>
      </c>
      <c r="CA107">
        <v>5.8645625315568699</v>
      </c>
      <c r="CB107">
        <v>0.29656148858090098</v>
      </c>
      <c r="CC107">
        <f t="shared" si="25"/>
        <v>0.58838643659545775</v>
      </c>
      <c r="CF107" s="1">
        <v>5.2770601522326697</v>
      </c>
      <c r="CG107">
        <v>4.9192126073846397E-2</v>
      </c>
      <c r="CI107">
        <f t="shared" si="26"/>
        <v>6.4482132439506026E-2</v>
      </c>
      <c r="CL107" s="1">
        <v>5.6795666347075704</v>
      </c>
      <c r="CM107" s="1">
        <v>0.18417631146418301</v>
      </c>
      <c r="CO107" s="1">
        <f t="shared" si="27"/>
        <v>0.38835543147698198</v>
      </c>
      <c r="CR107">
        <v>6.0497574220207797</v>
      </c>
      <c r="CS107">
        <v>0.31629938175106598</v>
      </c>
      <c r="CT107">
        <f t="shared" si="28"/>
        <v>0.64558521560574833</v>
      </c>
    </row>
    <row r="108" spans="5:98">
      <c r="T108">
        <v>5.1292010072691401</v>
      </c>
      <c r="U108" s="2">
        <v>0.16373457583547499</v>
      </c>
      <c r="W108">
        <f t="shared" si="16"/>
        <v>0.37896373056994748</v>
      </c>
      <c r="Z108">
        <v>6.2187675315568001</v>
      </c>
      <c r="AA108">
        <v>0.32110810023309999</v>
      </c>
      <c r="AC108" s="1">
        <f t="shared" si="17"/>
        <v>0.93687133455599947</v>
      </c>
      <c r="AG108">
        <v>5.3248446719441498</v>
      </c>
      <c r="AH108">
        <v>4.8323408241012097E-2</v>
      </c>
      <c r="AJ108" s="1">
        <f t="shared" si="18"/>
        <v>6.4965947624185408E-2</v>
      </c>
      <c r="AM108">
        <v>4.9250140300182697</v>
      </c>
      <c r="AN108">
        <v>5.6943581949548502E-2</v>
      </c>
      <c r="AP108" s="1">
        <f t="shared" si="19"/>
        <v>0.13719722219891228</v>
      </c>
      <c r="AT108">
        <v>4.9895240515176198</v>
      </c>
      <c r="AU108">
        <v>0.120551035922036</v>
      </c>
      <c r="AW108" s="1">
        <f t="shared" si="20"/>
        <v>0.22218664132395041</v>
      </c>
      <c r="AZ108">
        <v>5.84094838035361</v>
      </c>
      <c r="BA108">
        <v>0.26297671374339998</v>
      </c>
      <c r="BC108" s="1">
        <f t="shared" si="21"/>
        <v>0.73163572060123705</v>
      </c>
      <c r="BF108">
        <v>6.3046200105856798</v>
      </c>
      <c r="BG108">
        <v>0.38400168486590502</v>
      </c>
      <c r="BI108">
        <f t="shared" si="22"/>
        <v>0.61909935588834297</v>
      </c>
      <c r="BM108">
        <v>5.7361320388453096</v>
      </c>
      <c r="BN108">
        <v>0.16055525589517899</v>
      </c>
      <c r="BP108">
        <f t="shared" si="23"/>
        <v>0.34853229871154506</v>
      </c>
      <c r="BT108">
        <v>5.6984945147144899</v>
      </c>
      <c r="BU108">
        <v>0.232718555437845</v>
      </c>
      <c r="BW108" s="1">
        <f t="shared" si="24"/>
        <v>0.48511916792198734</v>
      </c>
      <c r="CA108">
        <v>5.8886142796789098</v>
      </c>
      <c r="CB108">
        <v>0.30970825187768602</v>
      </c>
      <c r="CC108">
        <f t="shared" si="25"/>
        <v>0.61446998927107466</v>
      </c>
      <c r="CF108" s="1">
        <v>5.3161379598307796</v>
      </c>
      <c r="CG108">
        <v>6.0346262160778298E-2</v>
      </c>
      <c r="CI108">
        <f t="shared" si="26"/>
        <v>7.9103221987985819E-2</v>
      </c>
      <c r="CL108" s="1">
        <v>5.6988034515819699</v>
      </c>
      <c r="CM108" s="1">
        <v>0.19584800027393501</v>
      </c>
      <c r="CO108" s="1">
        <f t="shared" si="27"/>
        <v>0.41296643442161307</v>
      </c>
      <c r="CR108">
        <v>6.1017125139948796</v>
      </c>
      <c r="CS108">
        <v>0.32957912678641599</v>
      </c>
      <c r="CT108">
        <f t="shared" si="28"/>
        <v>0.67268993839835589</v>
      </c>
    </row>
    <row r="109" spans="5:98">
      <c r="T109">
        <v>5.1440038228919498</v>
      </c>
      <c r="U109">
        <v>0.169505717116538</v>
      </c>
      <c r="W109">
        <f t="shared" si="16"/>
        <v>0.39232103899645521</v>
      </c>
      <c r="AC109" s="1"/>
      <c r="AG109">
        <v>5.3686978832584904</v>
      </c>
      <c r="AH109">
        <v>5.8347934943696701E-2</v>
      </c>
      <c r="AJ109" s="1">
        <f t="shared" si="18"/>
        <v>7.8442912524420608E-2</v>
      </c>
      <c r="AM109">
        <v>4.9508244874565603</v>
      </c>
      <c r="AN109">
        <v>4.8189552300832897E-2</v>
      </c>
      <c r="AP109" s="1">
        <f t="shared" si="19"/>
        <v>0.11610566965283603</v>
      </c>
      <c r="AT109">
        <v>5.0074006160612097</v>
      </c>
      <c r="AU109">
        <v>0.128453493822412</v>
      </c>
      <c r="AW109" s="1">
        <f t="shared" si="20"/>
        <v>0.23675159769831125</v>
      </c>
      <c r="AZ109">
        <v>5.8694904005500099</v>
      </c>
      <c r="BA109">
        <v>0.27401087952525699</v>
      </c>
      <c r="BC109" s="1">
        <f t="shared" si="21"/>
        <v>0.76233421750663111</v>
      </c>
      <c r="BF109">
        <v>6.3222577389813504</v>
      </c>
      <c r="BG109">
        <v>0.36631088686938001</v>
      </c>
      <c r="BI109">
        <f t="shared" si="22"/>
        <v>0.59057770591531222</v>
      </c>
      <c r="BM109">
        <v>5.7514631032223802</v>
      </c>
      <c r="BN109">
        <v>0.17209778657139899</v>
      </c>
      <c r="BP109">
        <f t="shared" si="23"/>
        <v>0.3735887487611026</v>
      </c>
      <c r="BT109">
        <v>5.7136538491981801</v>
      </c>
      <c r="BU109">
        <v>0.242490063776689</v>
      </c>
      <c r="BW109" s="1">
        <f t="shared" si="24"/>
        <v>0.50548860509799631</v>
      </c>
      <c r="CA109">
        <v>5.9153384442589596</v>
      </c>
      <c r="CB109">
        <v>0.32309937167130198</v>
      </c>
      <c r="CC109">
        <f t="shared" si="25"/>
        <v>0.64103835219335337</v>
      </c>
      <c r="CF109" s="1">
        <v>5.3483403167562997</v>
      </c>
      <c r="CG109">
        <v>7.1432838368322205E-2</v>
      </c>
      <c r="CI109">
        <f t="shared" si="26"/>
        <v>9.3635752544651493E-2</v>
      </c>
      <c r="CL109" s="1">
        <v>5.7180402684563703</v>
      </c>
      <c r="CM109" s="1">
        <v>0.207392822900972</v>
      </c>
      <c r="CO109" s="1">
        <f t="shared" si="27"/>
        <v>0.43730992646467137</v>
      </c>
      <c r="CR109">
        <v>6.1633788381136796</v>
      </c>
      <c r="CS109">
        <v>0.33715187395533502</v>
      </c>
      <c r="CT109">
        <f t="shared" si="28"/>
        <v>0.68814635056934781</v>
      </c>
    </row>
    <row r="110" spans="5:98">
      <c r="T110">
        <v>5.1588056694270001</v>
      </c>
      <c r="U110">
        <v>0.17534475417737699</v>
      </c>
      <c r="W110">
        <f t="shared" si="16"/>
        <v>0.40583549222797788</v>
      </c>
      <c r="AC110" s="1"/>
      <c r="AG110">
        <v>5.4033188395592902</v>
      </c>
      <c r="AH110">
        <v>6.9023404938763203E-2</v>
      </c>
      <c r="AJ110" s="1">
        <f t="shared" si="18"/>
        <v>9.2795005015579871E-2</v>
      </c>
      <c r="AM110">
        <v>4.9840093613057999</v>
      </c>
      <c r="AN110">
        <v>3.9013862585268198E-2</v>
      </c>
      <c r="AP110" s="1">
        <f t="shared" si="19"/>
        <v>9.3998188921294426E-2</v>
      </c>
      <c r="AT110">
        <v>5.02364722802331</v>
      </c>
      <c r="AU110">
        <v>0.13633417263593101</v>
      </c>
      <c r="AW110" s="1">
        <f t="shared" si="20"/>
        <v>0.25127641321346794</v>
      </c>
      <c r="AZ110">
        <v>5.9008866227660501</v>
      </c>
      <c r="BA110" s="2">
        <v>0.28468910447544099</v>
      </c>
      <c r="BC110" s="1">
        <f t="shared" si="21"/>
        <v>0.79204244031830218</v>
      </c>
      <c r="BF110">
        <v>6.3398954673770298</v>
      </c>
      <c r="BG110">
        <v>0.34862008887285501</v>
      </c>
      <c r="BI110">
        <f t="shared" si="22"/>
        <v>0.56205605594228136</v>
      </c>
      <c r="BM110">
        <v>5.7667941675994596</v>
      </c>
      <c r="BN110">
        <v>0.18414216640745301</v>
      </c>
      <c r="BP110">
        <f t="shared" si="23"/>
        <v>0.39973460968237651</v>
      </c>
      <c r="BT110">
        <v>5.7288131836818597</v>
      </c>
      <c r="BU110">
        <v>0.25289199200836099</v>
      </c>
      <c r="BW110" s="1">
        <f t="shared" si="24"/>
        <v>0.5271721995111659</v>
      </c>
      <c r="CA110">
        <v>5.9447350252970201</v>
      </c>
      <c r="CB110">
        <v>0.33616296076937802</v>
      </c>
      <c r="CC110">
        <f t="shared" si="25"/>
        <v>0.66695688489072147</v>
      </c>
      <c r="CF110" s="1">
        <v>5.3759562287246396</v>
      </c>
      <c r="CG110">
        <v>8.2215395118620804E-2</v>
      </c>
      <c r="CI110">
        <f t="shared" si="26"/>
        <v>0.10776976763815442</v>
      </c>
      <c r="CL110" s="1">
        <v>5.7372770853307697</v>
      </c>
      <c r="CM110" s="1">
        <v>0.22033317353787099</v>
      </c>
      <c r="CO110" s="1">
        <f t="shared" si="27"/>
        <v>0.46459603842502334</v>
      </c>
      <c r="CR110">
        <v>6.2274729702686402</v>
      </c>
      <c r="CS110">
        <v>0.33292650053499601</v>
      </c>
      <c r="CT110">
        <f t="shared" si="28"/>
        <v>0.67952212058988104</v>
      </c>
    </row>
    <row r="111" spans="5:98">
      <c r="T111">
        <v>5.1736084850498196</v>
      </c>
      <c r="U111">
        <v>0.18111589545844001</v>
      </c>
      <c r="W111">
        <f t="shared" si="16"/>
        <v>0.41919280065448566</v>
      </c>
      <c r="AC111" s="1"/>
      <c r="AG111">
        <v>5.4310156045999296</v>
      </c>
      <c r="AH111">
        <v>7.8943780714666595E-2</v>
      </c>
      <c r="AJ111" s="1">
        <f t="shared" si="18"/>
        <v>0.10613194950126706</v>
      </c>
      <c r="AM111">
        <v>5.0245686515659802</v>
      </c>
      <c r="AN111">
        <v>3.0421774846284701E-2</v>
      </c>
      <c r="AP111" s="1">
        <f t="shared" si="19"/>
        <v>7.3296811692824954E-2</v>
      </c>
      <c r="AT111">
        <v>5.03989141062182</v>
      </c>
      <c r="AU111">
        <v>0.14456666746791</v>
      </c>
      <c r="AW111" s="1">
        <f t="shared" si="20"/>
        <v>0.26644965799269288</v>
      </c>
      <c r="AZ111">
        <v>5.93799124902137</v>
      </c>
      <c r="BA111">
        <v>0.294985964248832</v>
      </c>
      <c r="BC111" s="1">
        <f t="shared" si="21"/>
        <v>0.82068965517241166</v>
      </c>
      <c r="BF111">
        <v>6.36106206560562</v>
      </c>
      <c r="BG111">
        <v>0.327300385363052</v>
      </c>
      <c r="BI111">
        <f t="shared" si="22"/>
        <v>0.52768377261425736</v>
      </c>
      <c r="BM111">
        <v>5.7821252319765399</v>
      </c>
      <c r="BN111">
        <v>0.19618654624350801</v>
      </c>
      <c r="BP111">
        <f t="shared" si="23"/>
        <v>0.42588047060365253</v>
      </c>
      <c r="BT111">
        <v>5.7439725181655499</v>
      </c>
      <c r="BU111">
        <v>0.26313631526682602</v>
      </c>
      <c r="BW111" s="1">
        <f t="shared" si="24"/>
        <v>0.54852725461504537</v>
      </c>
      <c r="CA111">
        <v>5.97947643925108</v>
      </c>
      <c r="CB111">
        <v>0.349302881620358</v>
      </c>
      <c r="CC111">
        <f t="shared" si="25"/>
        <v>0.69302686195905339</v>
      </c>
      <c r="CF111" s="1">
        <v>5.4012884884333996</v>
      </c>
      <c r="CG111">
        <v>9.3727598566308107E-2</v>
      </c>
      <c r="CI111">
        <f t="shared" si="26"/>
        <v>0.12286021984324787</v>
      </c>
      <c r="CL111" s="1">
        <v>5.7565139022051701</v>
      </c>
      <c r="CM111" s="1">
        <v>0.23251232707848199</v>
      </c>
      <c r="CO111" s="1">
        <f t="shared" si="27"/>
        <v>0.49027708497594319</v>
      </c>
      <c r="CR111">
        <v>6.2915671024236097</v>
      </c>
      <c r="CS111">
        <v>0.32206125459698198</v>
      </c>
      <c r="CT111">
        <f t="shared" si="28"/>
        <v>0.65734552921411049</v>
      </c>
    </row>
    <row r="112" spans="5:98">
      <c r="E112" s="1"/>
      <c r="T112">
        <v>5.1884151770236899</v>
      </c>
      <c r="U112">
        <v>0.186615453620394</v>
      </c>
      <c r="W112">
        <f t="shared" si="16"/>
        <v>0.43192152986092208</v>
      </c>
      <c r="AC112" s="1"/>
      <c r="AG112">
        <v>5.4540962421338</v>
      </c>
      <c r="AH112">
        <v>8.8877175356417704E-2</v>
      </c>
      <c r="AJ112" s="1">
        <f t="shared" si="18"/>
        <v>0.11948639653877284</v>
      </c>
      <c r="AM112">
        <v>5.0688151500316403</v>
      </c>
      <c r="AN112">
        <v>2.4035763688931899E-2</v>
      </c>
      <c r="AP112" s="1">
        <f t="shared" si="19"/>
        <v>5.7910652941934988E-2</v>
      </c>
      <c r="AT112">
        <v>5.0561326779840199</v>
      </c>
      <c r="AU112">
        <v>0.153221341522042</v>
      </c>
      <c r="AW112" s="1">
        <f t="shared" si="20"/>
        <v>0.28240101788880162</v>
      </c>
      <c r="AZ112">
        <v>5.9893668853748903</v>
      </c>
      <c r="BA112">
        <v>0.304832119722379</v>
      </c>
      <c r="BC112" s="1">
        <f t="shared" si="21"/>
        <v>0.84808295153122726</v>
      </c>
      <c r="BF112">
        <v>6.38221211191191</v>
      </c>
      <c r="BG112">
        <v>0.30711500577790801</v>
      </c>
      <c r="BI112">
        <f t="shared" si="22"/>
        <v>0.49514028129106624</v>
      </c>
      <c r="BM112">
        <v>5.7974562963536096</v>
      </c>
      <c r="BN112">
        <v>0.20839820913284199</v>
      </c>
      <c r="BP112">
        <f t="shared" si="23"/>
        <v>0.45238946848216943</v>
      </c>
      <c r="BT112">
        <v>5.7591318526492401</v>
      </c>
      <c r="BU112">
        <v>0.27322303355208399</v>
      </c>
      <c r="BW112" s="1">
        <f t="shared" si="24"/>
        <v>0.56955377040963473</v>
      </c>
      <c r="CA112">
        <v>6.0222351025791596</v>
      </c>
      <c r="CB112">
        <v>0.36143773258124401</v>
      </c>
      <c r="CC112">
        <f t="shared" si="25"/>
        <v>0.71710275175060645</v>
      </c>
      <c r="CF112" s="1">
        <v>5.4243214315241204</v>
      </c>
      <c r="CG112">
        <v>0.10452636968766001</v>
      </c>
      <c r="CI112">
        <f t="shared" si="26"/>
        <v>0.13701548909478642</v>
      </c>
      <c r="CL112" s="1">
        <v>5.7757507190795696</v>
      </c>
      <c r="CM112" s="1">
        <v>0.24545267771538101</v>
      </c>
      <c r="CO112" s="1">
        <f t="shared" si="27"/>
        <v>0.51756319693629516</v>
      </c>
      <c r="CR112">
        <v>6.3556612345785801</v>
      </c>
      <c r="CS112">
        <v>0.31141550857690797</v>
      </c>
      <c r="CT112">
        <f t="shared" si="28"/>
        <v>0.63561694978532579</v>
      </c>
    </row>
    <row r="113" spans="5:98">
      <c r="E113" s="1"/>
      <c r="T113">
        <v>5.2050697255494196</v>
      </c>
      <c r="U113">
        <v>0.19301123607540699</v>
      </c>
      <c r="W113">
        <f t="shared" si="16"/>
        <v>0.44672457049359215</v>
      </c>
      <c r="AC113" s="1"/>
      <c r="AG113">
        <v>5.4771768796676703</v>
      </c>
      <c r="AH113">
        <v>9.9175098241902696E-2</v>
      </c>
      <c r="AJ113" s="1">
        <f t="shared" si="18"/>
        <v>0.13333091502719613</v>
      </c>
      <c r="AM113">
        <v>5.1130616484972897</v>
      </c>
      <c r="AN113">
        <v>2.0338599334674998E-2</v>
      </c>
      <c r="AP113" s="1">
        <f t="shared" si="19"/>
        <v>4.9002876822998656E-2</v>
      </c>
      <c r="AT113">
        <v>5.0723739453462198</v>
      </c>
      <c r="AU113">
        <v>0.16187601557617401</v>
      </c>
      <c r="AW113" s="1">
        <f t="shared" si="20"/>
        <v>0.29835237778491036</v>
      </c>
      <c r="AZ113">
        <v>6.0521593298069698</v>
      </c>
      <c r="BA113">
        <v>0.310171232197471</v>
      </c>
      <c r="BC113" s="1">
        <f t="shared" si="21"/>
        <v>0.86293706293706285</v>
      </c>
      <c r="BF113">
        <v>6.4033522270648398</v>
      </c>
      <c r="BG113">
        <v>0.28761022054755803</v>
      </c>
      <c r="BI113">
        <f t="shared" si="22"/>
        <v>0.46369406517077261</v>
      </c>
      <c r="BM113">
        <v>5.8127873607306899</v>
      </c>
      <c r="BN113">
        <v>0.22094443812873199</v>
      </c>
      <c r="BP113">
        <f t="shared" si="23"/>
        <v>0.47962474027516394</v>
      </c>
      <c r="BT113">
        <v>5.7742911871329197</v>
      </c>
      <c r="BU113">
        <v>0.28409777670337799</v>
      </c>
      <c r="BW113" s="1">
        <f t="shared" si="24"/>
        <v>0.59222298275067675</v>
      </c>
      <c r="CA113">
        <v>6.0756834317392503</v>
      </c>
      <c r="CB113">
        <v>0.37177690876733499</v>
      </c>
      <c r="CC113">
        <f t="shared" si="25"/>
        <v>0.73761597166522508</v>
      </c>
      <c r="CF113" s="1">
        <v>5.4450699303371399</v>
      </c>
      <c r="CG113">
        <v>0.115981822836661</v>
      </c>
      <c r="CI113">
        <f t="shared" si="26"/>
        <v>0.15203155174675551</v>
      </c>
      <c r="CL113" s="1">
        <v>5.79498753595397</v>
      </c>
      <c r="CM113" s="1">
        <v>0.25851989453499502</v>
      </c>
      <c r="CO113" s="1">
        <f t="shared" si="27"/>
        <v>0.54511681979821991</v>
      </c>
      <c r="CR113">
        <v>6.4197553667335496</v>
      </c>
      <c r="CS113">
        <v>0.309176609413924</v>
      </c>
      <c r="CT113">
        <f t="shared" si="28"/>
        <v>0.63104722792607759</v>
      </c>
    </row>
    <row r="114" spans="5:98">
      <c r="E114" s="1"/>
      <c r="T114">
        <v>5.22358550403818</v>
      </c>
      <c r="U114">
        <v>0.199366281062553</v>
      </c>
      <c r="W114">
        <f t="shared" si="16"/>
        <v>0.46143332424325012</v>
      </c>
      <c r="AC114" s="1"/>
      <c r="AG114">
        <v>5.4979494534481503</v>
      </c>
      <c r="AH114">
        <v>0.110179294599622</v>
      </c>
      <c r="AJ114" s="1">
        <f t="shared" si="18"/>
        <v>0.14812494695177197</v>
      </c>
      <c r="AM114">
        <v>5.15730814696294</v>
      </c>
      <c r="AN114">
        <v>1.8841400546587499E-2</v>
      </c>
      <c r="AP114" s="1">
        <f t="shared" si="19"/>
        <v>4.539559558475173E-2</v>
      </c>
      <c r="AT114">
        <v>5.0886122974721104</v>
      </c>
      <c r="AU114">
        <v>0.170952868852459</v>
      </c>
      <c r="AW114" s="1">
        <f t="shared" si="20"/>
        <v>0.31508185279790279</v>
      </c>
      <c r="AZ114">
        <v>6.1149517742390502</v>
      </c>
      <c r="BA114">
        <v>0.30960496269253701</v>
      </c>
      <c r="BC114" s="1">
        <f t="shared" si="21"/>
        <v>0.86136162687886819</v>
      </c>
      <c r="BF114">
        <v>6.42448572144884</v>
      </c>
      <c r="BG114">
        <v>0.26855916488707199</v>
      </c>
      <c r="BI114">
        <f t="shared" si="22"/>
        <v>0.4329793658524127</v>
      </c>
      <c r="BM114">
        <v>5.8281184251077596</v>
      </c>
      <c r="BN114">
        <v>0.23349066712462299</v>
      </c>
      <c r="BP114">
        <f t="shared" si="23"/>
        <v>0.50686001206816067</v>
      </c>
      <c r="BT114">
        <v>5.7894505216166099</v>
      </c>
      <c r="BU114">
        <v>0.294657309908257</v>
      </c>
      <c r="BW114" s="1">
        <f t="shared" si="24"/>
        <v>0.61423511647313644</v>
      </c>
      <c r="CA114">
        <v>6.1344765938153598</v>
      </c>
      <c r="CB114">
        <v>0.37844506821020002</v>
      </c>
      <c r="CC114">
        <f t="shared" si="25"/>
        <v>0.75084578984563721</v>
      </c>
      <c r="CF114" s="1">
        <v>5.4635147124314098</v>
      </c>
      <c r="CG114">
        <v>0.126318484383</v>
      </c>
      <c r="CI114">
        <f t="shared" si="26"/>
        <v>0.16558107749428666</v>
      </c>
      <c r="CL114" s="1">
        <v>5.8118197507190796</v>
      </c>
      <c r="CM114" s="1">
        <v>0.27031844952746198</v>
      </c>
      <c r="CO114" s="1">
        <f t="shared" si="27"/>
        <v>0.56999533364442356</v>
      </c>
      <c r="CR114">
        <v>6.4780227596016999</v>
      </c>
      <c r="CS114">
        <v>0.316433520589807</v>
      </c>
      <c r="CT114">
        <f t="shared" si="28"/>
        <v>0.64585900068446178</v>
      </c>
    </row>
    <row r="115" spans="5:98">
      <c r="E115" s="1"/>
      <c r="T115">
        <v>5.2421043836077796</v>
      </c>
      <c r="U115">
        <v>0.20550405955441201</v>
      </c>
      <c r="W115">
        <f t="shared" si="16"/>
        <v>0.47563921461685144</v>
      </c>
      <c r="AC115" s="1"/>
      <c r="AG115">
        <v>5.51641396347524</v>
      </c>
      <c r="AH115">
        <v>0.120203821302306</v>
      </c>
      <c r="AJ115" s="1">
        <f t="shared" si="18"/>
        <v>0.16160191185200637</v>
      </c>
      <c r="AM115">
        <v>5.2015546454286001</v>
      </c>
      <c r="AN115">
        <v>1.92080614742824E-2</v>
      </c>
      <c r="AP115" s="1">
        <f t="shared" si="19"/>
        <v>4.6279011398199961E-2</v>
      </c>
      <c r="AT115">
        <v>5.10485113547072</v>
      </c>
      <c r="AU115">
        <v>0.17995935892505099</v>
      </c>
      <c r="AW115" s="1">
        <f t="shared" si="20"/>
        <v>0.33168164195807975</v>
      </c>
      <c r="AZ115">
        <v>6.1777442186711298</v>
      </c>
      <c r="BA115">
        <v>0.306773615167867</v>
      </c>
      <c r="BC115" s="1">
        <f t="shared" si="21"/>
        <v>0.8534844465878948</v>
      </c>
      <c r="BF115">
        <v>6.4456026639105497</v>
      </c>
      <c r="BG115">
        <v>0.25064243315124402</v>
      </c>
      <c r="BI115">
        <f t="shared" si="22"/>
        <v>0.40409345853888412</v>
      </c>
      <c r="BM115">
        <v>5.8434494894848399</v>
      </c>
      <c r="BN115">
        <v>0.246204179173792</v>
      </c>
      <c r="BP115">
        <f t="shared" si="23"/>
        <v>0.53445842081839612</v>
      </c>
      <c r="BT115">
        <v>5.8046098561003001</v>
      </c>
      <c r="BU115">
        <v>0.30521684311313602</v>
      </c>
      <c r="BW115" s="1">
        <f t="shared" si="24"/>
        <v>0.63624725019559625</v>
      </c>
      <c r="CA115">
        <v>6.1932697558914702</v>
      </c>
      <c r="CB115">
        <v>0.38352877828892901</v>
      </c>
      <c r="CC115">
        <f t="shared" si="25"/>
        <v>0.76093201537755351</v>
      </c>
      <c r="CF115" s="1">
        <v>5.4819687347371397</v>
      </c>
      <c r="CG115">
        <v>0.137506400409626</v>
      </c>
      <c r="CI115">
        <f t="shared" si="26"/>
        <v>0.18024644653867367</v>
      </c>
      <c r="CL115" s="1">
        <v>5.8286519654841804</v>
      </c>
      <c r="CM115" s="1">
        <v>0.28224387070264301</v>
      </c>
      <c r="CO115" s="1">
        <f t="shared" si="27"/>
        <v>0.59514135839219806</v>
      </c>
      <c r="CR115">
        <v>6.5188099346094104</v>
      </c>
      <c r="CS115">
        <v>0.33030347651561698</v>
      </c>
      <c r="CT115">
        <f t="shared" si="28"/>
        <v>0.67416837782340733</v>
      </c>
    </row>
    <row r="116" spans="5:98">
      <c r="E116" s="1"/>
      <c r="T116">
        <v>5.2624790016430696</v>
      </c>
      <c r="U116">
        <v>0.21198584333047699</v>
      </c>
      <c r="W116">
        <f t="shared" si="16"/>
        <v>0.49064130533587935</v>
      </c>
      <c r="AC116" s="1"/>
      <c r="AG116">
        <v>5.5348784735023298</v>
      </c>
      <c r="AH116">
        <v>0.13079792338582499</v>
      </c>
      <c r="AJ116" s="1">
        <f t="shared" si="18"/>
        <v>0.17584461339430041</v>
      </c>
      <c r="AM116">
        <v>5.2458011438942496</v>
      </c>
      <c r="AN116">
        <v>2.1255251653912399E-2</v>
      </c>
      <c r="AP116" s="1">
        <f t="shared" si="19"/>
        <v>5.1211416356619605E-2</v>
      </c>
      <c r="AT116">
        <v>5.1194664297803696</v>
      </c>
      <c r="AU116">
        <v>0.18801594574780001</v>
      </c>
      <c r="AW116" s="1">
        <f t="shared" si="20"/>
        <v>0.34653067210527061</v>
      </c>
      <c r="AZ116">
        <v>6.2405366631032102</v>
      </c>
      <c r="BA116">
        <v>0.3064904804154</v>
      </c>
      <c r="BC116" s="1">
        <f t="shared" si="21"/>
        <v>0.85269672855879741</v>
      </c>
      <c r="BF116">
        <v>6.4667129856033396</v>
      </c>
      <c r="BG116">
        <v>0.23317943098527999</v>
      </c>
      <c r="BI116">
        <f t="shared" si="22"/>
        <v>0.37593906802728927</v>
      </c>
      <c r="BM116">
        <v>5.8587805538619104</v>
      </c>
      <c r="BN116">
        <v>0.25875040816968198</v>
      </c>
      <c r="BP116">
        <f t="shared" si="23"/>
        <v>0.56169369261139057</v>
      </c>
      <c r="BT116">
        <v>5.8197691905839797</v>
      </c>
      <c r="BU116">
        <v>0.31577637631801603</v>
      </c>
      <c r="BW116" s="1">
        <f t="shared" si="24"/>
        <v>0.65825938391805805</v>
      </c>
      <c r="CA116">
        <v>6.2520629179675797</v>
      </c>
      <c r="CB116">
        <v>0.39138527475489499</v>
      </c>
      <c r="CC116">
        <f t="shared" si="25"/>
        <v>0.77651952804433544</v>
      </c>
      <c r="CF116" s="1">
        <v>5.5004319972543296</v>
      </c>
      <c r="CG116">
        <v>0.149545570916538</v>
      </c>
      <c r="CI116">
        <f t="shared" si="26"/>
        <v>0.19602765887991519</v>
      </c>
      <c r="CL116" s="1">
        <v>5.8478887823585799</v>
      </c>
      <c r="CM116" s="1">
        <v>0.29607228461854501</v>
      </c>
      <c r="CO116" s="1">
        <f t="shared" si="27"/>
        <v>0.62430004666355476</v>
      </c>
      <c r="CR116">
        <v>6.5450302614000799</v>
      </c>
      <c r="CS116">
        <v>0.34300977801534999</v>
      </c>
      <c r="CT116">
        <f t="shared" si="28"/>
        <v>0.70010266940451671</v>
      </c>
    </row>
    <row r="117" spans="5:98">
      <c r="E117" s="1"/>
      <c r="T117">
        <v>5.28472021192702</v>
      </c>
      <c r="U117">
        <v>0.21805119965724001</v>
      </c>
      <c r="W117">
        <f t="shared" si="16"/>
        <v>0.50467957458412782</v>
      </c>
      <c r="AC117" s="1"/>
      <c r="AG117">
        <v>5.5533429835294301</v>
      </c>
      <c r="AH117">
        <v>0.14298683653568001</v>
      </c>
      <c r="AJ117" s="1">
        <f t="shared" si="18"/>
        <v>0.19223137753435895</v>
      </c>
      <c r="AM117">
        <v>5.2900476423598999</v>
      </c>
      <c r="AN117">
        <v>2.50440812400929E-2</v>
      </c>
      <c r="AP117" s="1">
        <f t="shared" si="19"/>
        <v>6.0340046428917687E-2</v>
      </c>
      <c r="AT117">
        <v>5.1340807523445804</v>
      </c>
      <c r="AU117">
        <v>0.19621325897793301</v>
      </c>
      <c r="AW117" s="1">
        <f t="shared" si="20"/>
        <v>0.36163907395808875</v>
      </c>
      <c r="AZ117">
        <v>6.3004749055156601</v>
      </c>
      <c r="BA117">
        <v>0.31209654851424601</v>
      </c>
      <c r="BC117" s="1">
        <f t="shared" si="21"/>
        <v>0.86829354553492311</v>
      </c>
      <c r="BF117">
        <v>6.4878001346049299</v>
      </c>
      <c r="BG117">
        <v>0.21730448231383701</v>
      </c>
      <c r="BI117">
        <f t="shared" si="22"/>
        <v>0.35034498632245797</v>
      </c>
      <c r="BM117">
        <v>5.8741116182389899</v>
      </c>
      <c r="BN117">
        <v>0.27129663716557301</v>
      </c>
      <c r="BP117">
        <f t="shared" si="23"/>
        <v>0.58892896440438725</v>
      </c>
      <c r="BT117">
        <v>5.8349285250676699</v>
      </c>
      <c r="BU117">
        <v>0.32617830454968799</v>
      </c>
      <c r="BW117" s="1">
        <f t="shared" si="24"/>
        <v>0.67994297833122752</v>
      </c>
      <c r="CA117">
        <v>6.3028388306696703</v>
      </c>
      <c r="CB117">
        <v>0.402103421225257</v>
      </c>
      <c r="CC117">
        <f t="shared" si="25"/>
        <v>0.79778463579241765</v>
      </c>
      <c r="CF117" s="1">
        <v>5.5188992198621403</v>
      </c>
      <c r="CG117">
        <v>0.161949564772145</v>
      </c>
      <c r="CI117">
        <f t="shared" si="26"/>
        <v>0.21228708977695285</v>
      </c>
      <c r="CL117" s="1">
        <v>5.8671255992329803</v>
      </c>
      <c r="CM117" s="1">
        <v>0.30952009998630298</v>
      </c>
      <c r="CO117" s="1">
        <f t="shared" si="27"/>
        <v>0.65265620223019549</v>
      </c>
      <c r="CR117">
        <v>6.5683372185473399</v>
      </c>
      <c r="CS117">
        <v>0.35719496021220098</v>
      </c>
      <c r="CT117">
        <f t="shared" si="28"/>
        <v>0.72905544147843815</v>
      </c>
    </row>
    <row r="118" spans="5:98">
      <c r="E118" s="1"/>
      <c r="T118">
        <v>5.3106767431904798</v>
      </c>
      <c r="U118">
        <v>0.224535246625963</v>
      </c>
      <c r="W118">
        <f t="shared" si="16"/>
        <v>0.51968690346332003</v>
      </c>
      <c r="AC118" s="1"/>
      <c r="AG118">
        <v>5.5718074935565198</v>
      </c>
      <c r="AH118">
        <v>0.154947919533202</v>
      </c>
      <c r="AJ118" s="1">
        <f t="shared" si="18"/>
        <v>0.20831184701759492</v>
      </c>
      <c r="AM118">
        <v>5.33429414082556</v>
      </c>
      <c r="AN118">
        <v>3.0330109614361001E-2</v>
      </c>
      <c r="AP118" s="1">
        <f t="shared" si="19"/>
        <v>7.3075957739462946E-2</v>
      </c>
      <c r="AT118">
        <v>5.1503225055795001</v>
      </c>
      <c r="AU118">
        <v>0.20479756982837299</v>
      </c>
      <c r="AW118" s="1">
        <f t="shared" si="20"/>
        <v>0.37746074800138379</v>
      </c>
      <c r="BF118">
        <v>6.5088740420686699</v>
      </c>
      <c r="BG118">
        <v>0.202336992782121</v>
      </c>
      <c r="BI118">
        <f t="shared" si="22"/>
        <v>0.32621393822149264</v>
      </c>
      <c r="BM118">
        <v>5.8894426826160604</v>
      </c>
      <c r="BN118">
        <v>0.28350830005490602</v>
      </c>
      <c r="BP118">
        <f t="shared" si="23"/>
        <v>0.61543796228290204</v>
      </c>
      <c r="BT118">
        <v>5.8500878595513601</v>
      </c>
      <c r="BU118">
        <v>0.33658023278136001</v>
      </c>
      <c r="BW118" s="1">
        <f t="shared" si="24"/>
        <v>0.7016265727443971</v>
      </c>
      <c r="CA118">
        <v>6.34025266108174</v>
      </c>
      <c r="CB118">
        <v>0.41357622074642197</v>
      </c>
      <c r="CC118">
        <f t="shared" si="25"/>
        <v>0.82054699667863507</v>
      </c>
      <c r="CF118" s="1">
        <v>5.5350673898579501</v>
      </c>
      <c r="CG118">
        <v>0.17366444785799601</v>
      </c>
      <c r="CI118">
        <f t="shared" si="26"/>
        <v>0.22764321895748835</v>
      </c>
      <c r="CL118" s="1">
        <v>5.8863624161073798</v>
      </c>
      <c r="CM118" s="1">
        <v>0.323475380084919</v>
      </c>
      <c r="CO118" s="1">
        <f t="shared" si="27"/>
        <v>0.68208240140312282</v>
      </c>
      <c r="CR118">
        <v>6.5887308060511902</v>
      </c>
      <c r="CS118">
        <v>0.37022319492491201</v>
      </c>
      <c r="CT118">
        <f t="shared" si="28"/>
        <v>0.75564681724845895</v>
      </c>
    </row>
    <row r="119" spans="5:98">
      <c r="E119" s="1"/>
      <c r="T119">
        <v>5.3422151123086001</v>
      </c>
      <c r="U119">
        <v>0.231026837570218</v>
      </c>
      <c r="W119">
        <f t="shared" si="16"/>
        <v>0.53471169287640596</v>
      </c>
      <c r="AC119" s="1"/>
      <c r="AG119">
        <v>5.5879639398302299</v>
      </c>
      <c r="AH119">
        <v>0.166035653613444</v>
      </c>
      <c r="AJ119" s="1">
        <f t="shared" si="18"/>
        <v>0.22321818698300647</v>
      </c>
      <c r="AM119">
        <v>5.3785406392912103</v>
      </c>
      <c r="AN119">
        <v>3.7479997704411301E-2</v>
      </c>
      <c r="AP119" s="1">
        <f t="shared" si="19"/>
        <v>9.0302566101702883E-2</v>
      </c>
      <c r="AT119">
        <v>5.1665647446871397</v>
      </c>
      <c r="AU119">
        <v>0.213311517475121</v>
      </c>
      <c r="AW119" s="1">
        <f t="shared" si="20"/>
        <v>0.39315273619186525</v>
      </c>
      <c r="BF119">
        <v>6.5334387499440698</v>
      </c>
      <c r="BG119">
        <v>0.186349542763841</v>
      </c>
      <c r="BI119">
        <f t="shared" si="22"/>
        <v>0.30043847837664694</v>
      </c>
      <c r="BM119">
        <v>5.9047737469931398</v>
      </c>
      <c r="BN119">
        <v>0.296221812104075</v>
      </c>
      <c r="BP119">
        <f t="shared" si="23"/>
        <v>0.64303637103313749</v>
      </c>
      <c r="BT119">
        <v>5.8652471940350397</v>
      </c>
      <c r="BU119">
        <v>0.34682455603982498</v>
      </c>
      <c r="BW119" s="1">
        <f t="shared" si="24"/>
        <v>0.72298162784827646</v>
      </c>
      <c r="CA119">
        <v>6.3723216585777998</v>
      </c>
      <c r="CB119">
        <v>0.42554976289246998</v>
      </c>
      <c r="CC119">
        <f t="shared" si="25"/>
        <v>0.84430284518900856</v>
      </c>
      <c r="CF119" s="1">
        <v>5.5489312271209199</v>
      </c>
      <c r="CG119">
        <v>0.18420378904249801</v>
      </c>
      <c r="CI119">
        <f t="shared" si="26"/>
        <v>0.24145842168046061</v>
      </c>
      <c r="CL119" s="1">
        <v>5.9055992329817801</v>
      </c>
      <c r="CM119" s="1">
        <v>0.33692319545267702</v>
      </c>
      <c r="CO119" s="1">
        <f t="shared" si="27"/>
        <v>0.71043855696976366</v>
      </c>
      <c r="CR119">
        <v>6.6062110239116398</v>
      </c>
      <c r="CS119">
        <v>0.38370414821837401</v>
      </c>
      <c r="CT119">
        <f t="shared" si="28"/>
        <v>0.78316221765913763</v>
      </c>
    </row>
    <row r="120" spans="5:98">
      <c r="E120" s="1"/>
      <c r="T120">
        <v>5.3793444081499899</v>
      </c>
      <c r="U120">
        <v>0.236889192373607</v>
      </c>
      <c r="W120">
        <f t="shared" si="16"/>
        <v>0.5482801150308646</v>
      </c>
      <c r="AC120" s="1"/>
      <c r="AG120">
        <v>5.6018123223505496</v>
      </c>
      <c r="AH120">
        <v>0.176363953852573</v>
      </c>
      <c r="AJ120" s="1">
        <f t="shared" si="18"/>
        <v>0.23710354475900558</v>
      </c>
      <c r="AM120">
        <v>5.4190999295513897</v>
      </c>
      <c r="AN120">
        <v>4.5797089747623698E-2</v>
      </c>
      <c r="AP120" s="1">
        <f t="shared" si="19"/>
        <v>0.11034138147008636</v>
      </c>
      <c r="AT120">
        <v>5.1849851511919303</v>
      </c>
      <c r="AU120">
        <v>0.22114528748617801</v>
      </c>
      <c r="AW120" s="1">
        <f t="shared" si="20"/>
        <v>0.40759109447181163</v>
      </c>
      <c r="BF120">
        <v>6.5614843270777303</v>
      </c>
      <c r="BG120">
        <v>0.170022726613793</v>
      </c>
      <c r="BI120">
        <f t="shared" si="22"/>
        <v>0.2741158819908216</v>
      </c>
      <c r="BM120">
        <v>5.9201048113702104</v>
      </c>
      <c r="BN120">
        <v>0.30759705972701601</v>
      </c>
      <c r="BP120">
        <f t="shared" si="23"/>
        <v>0.66772968412545408</v>
      </c>
      <c r="BT120">
        <v>5.8804065285187299</v>
      </c>
      <c r="BU120">
        <v>0.35643845940546098</v>
      </c>
      <c r="BW120" s="1">
        <f t="shared" si="24"/>
        <v>0.74302252571499339</v>
      </c>
      <c r="CA120">
        <v>6.4017182396158496</v>
      </c>
      <c r="CB120">
        <v>0.43864966228847502</v>
      </c>
      <c r="CC120">
        <f t="shared" si="25"/>
        <v>0.87029341855123965</v>
      </c>
      <c r="CF120" s="1">
        <v>5.5627985844644403</v>
      </c>
      <c r="CG120">
        <v>0.19506741764806201</v>
      </c>
      <c r="CI120">
        <f t="shared" si="26"/>
        <v>0.25569870756414026</v>
      </c>
      <c r="CL120" s="1">
        <v>5.9248360498561796</v>
      </c>
      <c r="CM120" s="1">
        <v>0.35037101082043498</v>
      </c>
      <c r="CO120" s="1">
        <f t="shared" si="27"/>
        <v>0.73879471253640427</v>
      </c>
      <c r="CR120">
        <v>6.6236912417720903</v>
      </c>
      <c r="CS120">
        <v>0.397185101511835</v>
      </c>
      <c r="CT120">
        <f t="shared" si="28"/>
        <v>0.8106776180698142</v>
      </c>
    </row>
    <row r="121" spans="5:98">
      <c r="E121" s="1"/>
      <c r="T121">
        <v>5.4202099582454997</v>
      </c>
      <c r="U121">
        <v>0.24170362039417301</v>
      </c>
      <c r="W121">
        <f t="shared" si="16"/>
        <v>0.55942311029575897</v>
      </c>
      <c r="AC121" s="1"/>
      <c r="AG121">
        <v>5.6156607048708702</v>
      </c>
      <c r="AH121">
        <v>0.18729980116459299</v>
      </c>
      <c r="AJ121" s="1">
        <f t="shared" si="18"/>
        <v>0.25180568828653543</v>
      </c>
      <c r="AM121">
        <v>5.4522848034006302</v>
      </c>
      <c r="AN121">
        <v>5.39644619120275E-2</v>
      </c>
      <c r="AP121" s="1">
        <f t="shared" si="19"/>
        <v>0.13001946871464554</v>
      </c>
      <c r="AT121">
        <v>5.1990565109931897</v>
      </c>
      <c r="AU121">
        <v>0.22928396471323501</v>
      </c>
      <c r="AW121" s="1">
        <f t="shared" si="20"/>
        <v>0.42259142478061956</v>
      </c>
      <c r="BF121">
        <v>6.5930048147776299</v>
      </c>
      <c r="BG121">
        <v>0.15376490094485301</v>
      </c>
      <c r="BI121">
        <f t="shared" si="22"/>
        <v>0.24790451418575446</v>
      </c>
      <c r="BM121">
        <v>5.9354358757472898</v>
      </c>
      <c r="BN121">
        <v>0.31964143956307101</v>
      </c>
      <c r="BP121">
        <f t="shared" si="23"/>
        <v>0.6938755450467301</v>
      </c>
      <c r="BT121">
        <v>5.8955658630024201</v>
      </c>
      <c r="BU121">
        <v>0.36620996774430498</v>
      </c>
      <c r="BW121" s="1">
        <f t="shared" si="24"/>
        <v>0.76339196289100242</v>
      </c>
      <c r="CA121">
        <v>6.4284424041959003</v>
      </c>
      <c r="CB121">
        <v>0.45138719671938399</v>
      </c>
      <c r="CC121">
        <f t="shared" si="25"/>
        <v>0.89556504950601212</v>
      </c>
      <c r="CF121" s="1">
        <v>5.5766694618885202</v>
      </c>
      <c r="CG121">
        <v>0.20625533367468801</v>
      </c>
      <c r="CI121">
        <f t="shared" si="26"/>
        <v>0.27036407660852724</v>
      </c>
      <c r="CL121" s="1">
        <v>5.94407286673058</v>
      </c>
      <c r="CM121" s="1">
        <v>0.36369196000547799</v>
      </c>
      <c r="CO121" s="1">
        <f t="shared" si="27"/>
        <v>0.76688335720147227</v>
      </c>
      <c r="CR121">
        <v>6.6411714596325302</v>
      </c>
      <c r="CS121">
        <v>0.41167209609585298</v>
      </c>
      <c r="CT121">
        <f t="shared" si="28"/>
        <v>0.84024640657084027</v>
      </c>
    </row>
    <row r="122" spans="5:98">
      <c r="E122" s="1"/>
      <c r="T122">
        <v>5.4610903089541702</v>
      </c>
      <c r="U122">
        <v>0.245481094687232</v>
      </c>
      <c r="W122">
        <f t="shared" si="16"/>
        <v>0.56816607581129031</v>
      </c>
      <c r="AC122" s="1"/>
      <c r="AG122">
        <v>5.6295090873911899</v>
      </c>
      <c r="AH122">
        <v>0.19808376170839001</v>
      </c>
      <c r="AJ122" s="1">
        <f t="shared" si="18"/>
        <v>0.26630363537618235</v>
      </c>
      <c r="AM122">
        <v>5.4817824690443997</v>
      </c>
      <c r="AN122">
        <v>6.2397663249009999E-2</v>
      </c>
      <c r="AP122" s="1">
        <f t="shared" si="19"/>
        <v>0.15033803242395438</v>
      </c>
      <c r="AT122">
        <v>5.2169353313744002</v>
      </c>
      <c r="AU122">
        <v>0.23685973631075399</v>
      </c>
      <c r="AW122" s="1">
        <f t="shared" si="20"/>
        <v>0.43655426826691462</v>
      </c>
      <c r="BF122">
        <v>6.6314757856869004</v>
      </c>
      <c r="BG122">
        <v>0.137599683281144</v>
      </c>
      <c r="BI122">
        <f t="shared" si="22"/>
        <v>0.22184245186201257</v>
      </c>
      <c r="BM122">
        <v>5.9507669401243604</v>
      </c>
      <c r="BN122">
        <v>0.33118397023929003</v>
      </c>
      <c r="BP122">
        <f t="shared" si="23"/>
        <v>0.71893199509628547</v>
      </c>
      <c r="BT122">
        <v>5.9132517532333901</v>
      </c>
      <c r="BU122">
        <v>0.37724231586880602</v>
      </c>
      <c r="BW122" s="1">
        <f t="shared" si="24"/>
        <v>0.78638971454133466</v>
      </c>
      <c r="CA122">
        <v>6.4551665687759501</v>
      </c>
      <c r="CB122">
        <v>0.464778316512999</v>
      </c>
      <c r="CC122">
        <f t="shared" si="25"/>
        <v>0.92213341242828895</v>
      </c>
      <c r="CF122" s="1">
        <v>5.5905420993528798</v>
      </c>
      <c r="CG122">
        <v>0.21760539341184501</v>
      </c>
      <c r="CI122">
        <f t="shared" si="26"/>
        <v>0.28524198723326794</v>
      </c>
      <c r="CL122" s="1">
        <v>5.9633096836049804</v>
      </c>
      <c r="CM122" s="1">
        <v>0.37688604300780698</v>
      </c>
      <c r="CO122" s="1">
        <f t="shared" si="27"/>
        <v>0.79470449096496965</v>
      </c>
      <c r="CR122">
        <v>6.6586516774929798</v>
      </c>
      <c r="CS122">
        <v>0.42696392371231701</v>
      </c>
      <c r="CT122">
        <f t="shared" si="28"/>
        <v>0.8714579055441467</v>
      </c>
    </row>
    <row r="123" spans="5:98">
      <c r="E123" s="1"/>
      <c r="T123">
        <v>5.5019717168494804</v>
      </c>
      <c r="U123">
        <v>0.249184500856897</v>
      </c>
      <c r="W123">
        <f t="shared" si="16"/>
        <v>0.57673761063043716</v>
      </c>
      <c r="AC123" s="1"/>
      <c r="AG123">
        <v>5.6433574699115097</v>
      </c>
      <c r="AH123">
        <v>0.20917149578863201</v>
      </c>
      <c r="AJ123" s="1">
        <f t="shared" si="18"/>
        <v>0.28120997534159387</v>
      </c>
      <c r="AM123">
        <v>5.5094365305854396</v>
      </c>
      <c r="AN123">
        <v>7.1505258792288598E-2</v>
      </c>
      <c r="AP123" s="1">
        <f t="shared" si="19"/>
        <v>0.17228145021871299</v>
      </c>
      <c r="AT123">
        <v>5.2364398818718003</v>
      </c>
      <c r="AU123">
        <v>0.24506877674150199</v>
      </c>
      <c r="AW123" s="1">
        <f t="shared" si="20"/>
        <v>0.45168428442853442</v>
      </c>
      <c r="BF123">
        <v>6.6803664399586102</v>
      </c>
      <c r="BG123">
        <v>0.12198740585778201</v>
      </c>
      <c r="BI123">
        <f t="shared" si="22"/>
        <v>0.19667185684202254</v>
      </c>
      <c r="BM123">
        <v>5.9660980045014398</v>
      </c>
      <c r="BN123">
        <v>0.34222465175567401</v>
      </c>
      <c r="BP123">
        <f t="shared" si="23"/>
        <v>0.74289903427412241</v>
      </c>
      <c r="BT123">
        <v>5.9334641992116302</v>
      </c>
      <c r="BU123">
        <v>0.38894448512943702</v>
      </c>
      <c r="BW123" s="1">
        <f t="shared" si="24"/>
        <v>0.81078375825615046</v>
      </c>
      <c r="CA123">
        <v>6.4818907333559999</v>
      </c>
      <c r="CB123">
        <v>0.47806050541283002</v>
      </c>
      <c r="CC123">
        <f t="shared" si="25"/>
        <v>0.94848565335598245</v>
      </c>
      <c r="CF123" s="1">
        <v>5.6044270570991799</v>
      </c>
      <c r="CG123">
        <v>0.230090459122717</v>
      </c>
      <c r="CI123">
        <f t="shared" si="26"/>
        <v>0.30160768892048179</v>
      </c>
      <c r="CL123" s="1">
        <v>5.9825465004793799</v>
      </c>
      <c r="CM123" s="1">
        <v>0.38906519654841798</v>
      </c>
      <c r="CO123" s="1">
        <f t="shared" si="27"/>
        <v>0.8203855375158895</v>
      </c>
      <c r="CR123">
        <v>6.6761318953534197</v>
      </c>
      <c r="CS123">
        <v>0.44225575132878098</v>
      </c>
      <c r="CT123">
        <f t="shared" si="28"/>
        <v>0.90266940451745303</v>
      </c>
    </row>
    <row r="124" spans="5:98">
      <c r="E124" s="1"/>
      <c r="T124">
        <v>5.5428400861093996</v>
      </c>
      <c r="U124">
        <v>0.25380141388174798</v>
      </c>
      <c r="W124">
        <f t="shared" si="16"/>
        <v>0.5874234573716447</v>
      </c>
      <c r="AC124" s="1"/>
      <c r="AG124">
        <v>5.6572058524318303</v>
      </c>
      <c r="AH124">
        <v>0.22086677694176399</v>
      </c>
      <c r="AJ124" s="1">
        <f t="shared" si="18"/>
        <v>0.29693310105853488</v>
      </c>
      <c r="AM124">
        <v>5.5334033839209997</v>
      </c>
      <c r="AN124">
        <v>8.0409881322021606E-2</v>
      </c>
      <c r="AP124" s="1">
        <f t="shared" si="19"/>
        <v>0.19373583425959798</v>
      </c>
      <c r="AT124">
        <v>5.2575790470151</v>
      </c>
      <c r="AU124">
        <v>0.25262444456653799</v>
      </c>
      <c r="AW124" s="1">
        <f t="shared" si="20"/>
        <v>0.46561007481402639</v>
      </c>
      <c r="BF124">
        <v>6.7465852264430897</v>
      </c>
      <c r="BG124">
        <v>0.109901343846844</v>
      </c>
      <c r="BI124">
        <f t="shared" si="22"/>
        <v>0.17718633503028566</v>
      </c>
      <c r="BM124">
        <v>5.9839842462746997</v>
      </c>
      <c r="BN124">
        <v>0.35477088075156399</v>
      </c>
      <c r="BP124">
        <f t="shared" si="23"/>
        <v>0.77013430606711686</v>
      </c>
      <c r="BT124">
        <v>5.9536766451898799</v>
      </c>
      <c r="BU124">
        <v>0.400292043200352</v>
      </c>
      <c r="BW124" s="1">
        <f t="shared" si="24"/>
        <v>0.83443858852506281</v>
      </c>
      <c r="CA124">
        <v>6.5086148979360496</v>
      </c>
      <c r="CB124">
        <v>0.49112483252509198</v>
      </c>
      <c r="CC124">
        <f t="shared" si="25"/>
        <v>0.97440565029450699</v>
      </c>
      <c r="CF124" s="1">
        <v>5.6183084947649196</v>
      </c>
      <c r="CG124">
        <v>0.24225123741252699</v>
      </c>
      <c r="CI124">
        <f t="shared" si="26"/>
        <v>0.31754830744698825</v>
      </c>
      <c r="CL124" s="1">
        <v>6.0017833173537802</v>
      </c>
      <c r="CM124" s="1">
        <v>0.40137121627174299</v>
      </c>
      <c r="CO124" s="1">
        <f t="shared" si="27"/>
        <v>0.84633409496837997</v>
      </c>
      <c r="CR124">
        <v>6.6936121132138702</v>
      </c>
      <c r="CS124">
        <v>0.45815120371957901</v>
      </c>
      <c r="CT124">
        <f t="shared" si="28"/>
        <v>0.93511293634496873</v>
      </c>
    </row>
    <row r="125" spans="5:98">
      <c r="E125" s="1"/>
      <c r="T125">
        <v>5.5799693819507903</v>
      </c>
      <c r="U125">
        <v>0.25966376868513702</v>
      </c>
      <c r="W125">
        <f t="shared" si="16"/>
        <v>0.60099187952610345</v>
      </c>
      <c r="AC125" s="1"/>
      <c r="AG125">
        <v>5.67105423495215</v>
      </c>
      <c r="AH125">
        <v>0.23301771839956301</v>
      </c>
      <c r="AJ125" s="1">
        <f t="shared" si="18"/>
        <v>0.31326881608912233</v>
      </c>
      <c r="AM125">
        <v>5.5555266331538196</v>
      </c>
      <c r="AN125">
        <v>8.9148633432083194E-2</v>
      </c>
      <c r="AP125" s="1">
        <f t="shared" si="19"/>
        <v>0.21479057781344707</v>
      </c>
      <c r="AT125">
        <v>5.2819784036392203</v>
      </c>
      <c r="AU125">
        <v>0.26018220653454099</v>
      </c>
      <c r="AW125" s="1">
        <f t="shared" si="20"/>
        <v>0.47953972489751873</v>
      </c>
      <c r="BF125">
        <v>6.8231038603726004</v>
      </c>
      <c r="BG125">
        <v>0.106580727290779</v>
      </c>
      <c r="BI125">
        <f t="shared" si="22"/>
        <v>0.17183273463728246</v>
      </c>
      <c r="BM125">
        <v>6.0044256654441304</v>
      </c>
      <c r="BN125">
        <v>0.368195345777167</v>
      </c>
      <c r="BP125">
        <f t="shared" si="23"/>
        <v>0.79927604688562248</v>
      </c>
      <c r="BT125">
        <v>5.9738890911681297</v>
      </c>
      <c r="BU125">
        <v>0.41069397143202402</v>
      </c>
      <c r="BW125" s="1">
        <f t="shared" si="24"/>
        <v>0.85612218293823239</v>
      </c>
      <c r="CA125">
        <v>6.5380114789741004</v>
      </c>
      <c r="CB125">
        <v>0.50402502528249205</v>
      </c>
      <c r="CC125">
        <f t="shared" si="25"/>
        <v>1</v>
      </c>
      <c r="CF125" s="1">
        <v>5.6321934525112098</v>
      </c>
      <c r="CG125">
        <v>0.25473630312339901</v>
      </c>
      <c r="CI125">
        <f t="shared" si="26"/>
        <v>0.33391400913420211</v>
      </c>
      <c r="CL125" s="1">
        <v>6.0210201342281797</v>
      </c>
      <c r="CM125" s="1">
        <v>0.41304290508149499</v>
      </c>
      <c r="CO125" s="1">
        <f t="shared" si="27"/>
        <v>0.87094509791301111</v>
      </c>
      <c r="CR125">
        <v>6.7110923310743198</v>
      </c>
      <c r="CS125">
        <v>0.47424786436848798</v>
      </c>
      <c r="CT125">
        <f t="shared" si="28"/>
        <v>0.96796714579055343</v>
      </c>
    </row>
    <row r="126" spans="5:98">
      <c r="E126" s="1"/>
      <c r="T126">
        <v>5.6096514634535</v>
      </c>
      <c r="U126">
        <v>0.26584982862039402</v>
      </c>
      <c r="W126">
        <f t="shared" si="16"/>
        <v>0.61530951731660832</v>
      </c>
      <c r="AC126" s="1"/>
      <c r="AG126">
        <v>5.6849026174724697</v>
      </c>
      <c r="AH126">
        <v>0.24501677308913999</v>
      </c>
      <c r="AJ126" s="1">
        <f t="shared" si="18"/>
        <v>0.329400334681828</v>
      </c>
      <c r="AM126">
        <v>5.5758062782839204</v>
      </c>
      <c r="AN126">
        <v>9.8009605851376497E-2</v>
      </c>
      <c r="AP126" s="1">
        <f t="shared" si="19"/>
        <v>0.23613979330511242</v>
      </c>
      <c r="AT126">
        <v>5.3128975490299899</v>
      </c>
      <c r="AU126">
        <v>0.26783020702676003</v>
      </c>
      <c r="AW126" s="1">
        <f t="shared" si="20"/>
        <v>0.49363569287666614</v>
      </c>
      <c r="BF126">
        <v>6.8994663043444602</v>
      </c>
      <c r="BG126">
        <v>0.113964003769218</v>
      </c>
      <c r="BI126">
        <f t="shared" si="22"/>
        <v>0.183736280617148</v>
      </c>
      <c r="BM126">
        <v>6.0248670846135601</v>
      </c>
      <c r="BN126">
        <v>0.380867037063016</v>
      </c>
      <c r="BP126">
        <f t="shared" si="23"/>
        <v>0.82678367139654718</v>
      </c>
      <c r="BT126">
        <v>5.9966280928936602</v>
      </c>
      <c r="BU126">
        <v>0.42149779234537499</v>
      </c>
      <c r="BW126" s="1">
        <f t="shared" si="24"/>
        <v>0.87864355259009419</v>
      </c>
      <c r="CF126" s="1">
        <v>5.6460889704991697</v>
      </c>
      <c r="CG126">
        <v>0.26819423109745699</v>
      </c>
      <c r="CI126">
        <f t="shared" si="26"/>
        <v>0.351554960303538</v>
      </c>
      <c r="CL126" s="1">
        <v>6.0426615532118797</v>
      </c>
      <c r="CM126" s="1">
        <v>0.42560265717024998</v>
      </c>
      <c r="CO126" s="1">
        <f t="shared" si="27"/>
        <v>0.89742867716864694</v>
      </c>
      <c r="CR126">
        <v>6.7285725489347596</v>
      </c>
      <c r="CS126">
        <v>0.48994210850117498</v>
      </c>
      <c r="CT126">
        <f t="shared" si="28"/>
        <v>1</v>
      </c>
    </row>
    <row r="127" spans="5:98">
      <c r="E127" s="1"/>
      <c r="T127">
        <v>5.6337513840722799</v>
      </c>
      <c r="U127">
        <v>0.27205097650671201</v>
      </c>
      <c r="W127">
        <f t="shared" si="16"/>
        <v>0.62966207617489345</v>
      </c>
      <c r="AC127" s="1"/>
      <c r="AG127">
        <v>5.6964429362394</v>
      </c>
      <c r="AH127">
        <v>0.25542101671238099</v>
      </c>
      <c r="AJ127" s="1">
        <f t="shared" si="18"/>
        <v>0.34338779067676928</v>
      </c>
      <c r="AM127">
        <v>5.5942423193112703</v>
      </c>
      <c r="AN127">
        <v>0.106589471559436</v>
      </c>
      <c r="AP127" s="1">
        <f t="shared" si="19"/>
        <v>0.25681172333979829</v>
      </c>
      <c r="AT127">
        <v>5.3487163066910304</v>
      </c>
      <c r="AU127">
        <v>0.27413091208464602</v>
      </c>
      <c r="AW127" s="1">
        <f t="shared" si="20"/>
        <v>0.50524847151500063</v>
      </c>
      <c r="BF127">
        <v>6.9652974372852396</v>
      </c>
      <c r="BG127">
        <v>0.12844432367556199</v>
      </c>
      <c r="BI127">
        <f t="shared" si="22"/>
        <v>0.20708189882766509</v>
      </c>
      <c r="BM127">
        <v>6.0453085037829997</v>
      </c>
      <c r="BN127">
        <v>0.39266049231915301</v>
      </c>
      <c r="BP127">
        <f t="shared" si="23"/>
        <v>0.85238482688196282</v>
      </c>
      <c r="BT127">
        <v>6.0218936503664704</v>
      </c>
      <c r="BU127">
        <v>0.43237253549666899</v>
      </c>
      <c r="BW127" s="1">
        <f t="shared" si="24"/>
        <v>0.90131276493113621</v>
      </c>
      <c r="CF127" s="1">
        <v>5.6599897686079599</v>
      </c>
      <c r="CG127">
        <v>0.282138590203106</v>
      </c>
      <c r="CI127">
        <f t="shared" si="26"/>
        <v>0.36983353621393233</v>
      </c>
      <c r="CL127" s="1">
        <v>6.0667075743048899</v>
      </c>
      <c r="CM127" s="1">
        <v>0.43849226133406299</v>
      </c>
      <c r="CO127" s="1">
        <f t="shared" si="27"/>
        <v>0.9246077847683698</v>
      </c>
    </row>
    <row r="128" spans="5:98">
      <c r="E128" s="1"/>
      <c r="T128">
        <v>5.6541279402831002</v>
      </c>
      <c r="U128">
        <v>0.27839696872322101</v>
      </c>
      <c r="W128">
        <f t="shared" si="16"/>
        <v>0.64434987728388227</v>
      </c>
      <c r="AC128" s="1"/>
      <c r="AG128">
        <v>5.7056751912529498</v>
      </c>
      <c r="AH128">
        <v>0.26476205295806399</v>
      </c>
      <c r="AJ128" s="1">
        <f t="shared" si="18"/>
        <v>0.3559458716065334</v>
      </c>
      <c r="AM128">
        <v>5.6126783603386299</v>
      </c>
      <c r="AN128">
        <v>0.11568266256626999</v>
      </c>
      <c r="AP128" s="1">
        <f t="shared" si="19"/>
        <v>0.2787204355133156</v>
      </c>
      <c r="AT128">
        <v>5.3845511864922804</v>
      </c>
      <c r="AU128">
        <v>0.27809683811093</v>
      </c>
      <c r="AW128" s="1">
        <f t="shared" si="20"/>
        <v>0.51255803776451148</v>
      </c>
      <c r="BF128">
        <v>7.0137374654725102</v>
      </c>
      <c r="BG128">
        <v>0.143714015101023</v>
      </c>
      <c r="BI128">
        <f t="shared" si="22"/>
        <v>0.2317001661392209</v>
      </c>
      <c r="BM128">
        <v>6.0683051003486099</v>
      </c>
      <c r="BN128">
        <v>0.40475505707119203</v>
      </c>
      <c r="BP128">
        <f t="shared" si="23"/>
        <v>0.87863962889041181</v>
      </c>
      <c r="BT128">
        <v>6.0496857635865702</v>
      </c>
      <c r="BU128">
        <v>0.44272718223637902</v>
      </c>
      <c r="BW128" s="1">
        <f t="shared" si="24"/>
        <v>0.92289779755151902</v>
      </c>
      <c r="CF128" s="1">
        <v>5.6738870466362004</v>
      </c>
      <c r="CG128">
        <v>0.29575866188769401</v>
      </c>
      <c r="CI128">
        <f t="shared" si="26"/>
        <v>0.38768702896362067</v>
      </c>
      <c r="CL128" s="1">
        <v>6.0907535953978904</v>
      </c>
      <c r="CM128" s="1">
        <v>0.45046842898233103</v>
      </c>
      <c r="CO128" s="1">
        <f t="shared" si="27"/>
        <v>0.94986081387677546</v>
      </c>
    </row>
    <row r="129" spans="5:93">
      <c r="E129" s="1"/>
      <c r="T129">
        <v>5.6726452693122802</v>
      </c>
      <c r="U129">
        <v>0.28464338046272403</v>
      </c>
      <c r="W129">
        <f t="shared" si="16"/>
        <v>0.65880719934551302</v>
      </c>
      <c r="AC129" s="1"/>
      <c r="AG129">
        <v>5.7149074462664897</v>
      </c>
      <c r="AH129">
        <v>0.27501440981308201</v>
      </c>
      <c r="AJ129" s="1">
        <f t="shared" si="18"/>
        <v>0.36972913116359168</v>
      </c>
      <c r="AM129">
        <v>5.6311144013659797</v>
      </c>
      <c r="AN129">
        <v>0.125362511057415</v>
      </c>
      <c r="AP129" s="1">
        <f t="shared" si="19"/>
        <v>0.30204261298834806</v>
      </c>
      <c r="AT129">
        <v>5.4203979922602503</v>
      </c>
      <c r="AU129">
        <v>0.28033566731931597</v>
      </c>
      <c r="AW129" s="1">
        <f t="shared" si="20"/>
        <v>0.51668440580858987</v>
      </c>
      <c r="BF129">
        <v>7.0517665000565497</v>
      </c>
      <c r="BG129">
        <v>0.15783524622569201</v>
      </c>
      <c r="BI129">
        <f t="shared" si="22"/>
        <v>0.25446685034448918</v>
      </c>
      <c r="BM129">
        <v>6.0938568743103998</v>
      </c>
      <c r="BN129">
        <v>0.417301286067082</v>
      </c>
      <c r="BP129">
        <f t="shared" si="23"/>
        <v>0.90587490068340626</v>
      </c>
      <c r="BT129">
        <v>6.0825309883012197</v>
      </c>
      <c r="BU129">
        <v>0.45296024799675699</v>
      </c>
      <c r="BW129" s="1">
        <f t="shared" si="24"/>
        <v>0.94422938556187608</v>
      </c>
      <c r="CF129" s="1">
        <v>5.6854725117604197</v>
      </c>
      <c r="CG129">
        <v>0.30751408090117699</v>
      </c>
      <c r="CI129">
        <f t="shared" si="26"/>
        <v>0.40309629353924353</v>
      </c>
      <c r="CL129" s="1">
        <v>6.1172042186001896</v>
      </c>
      <c r="CM129" s="1">
        <v>0.46256300506779902</v>
      </c>
      <c r="CO129" s="1">
        <f t="shared" si="27"/>
        <v>0.9753635198266476</v>
      </c>
    </row>
    <row r="130" spans="5:93">
      <c r="E130" s="1"/>
      <c r="T130">
        <v>5.6893027251013102</v>
      </c>
      <c r="U130">
        <v>0.290835475578406</v>
      </c>
      <c r="W130">
        <f t="shared" si="16"/>
        <v>0.67313880556313133</v>
      </c>
      <c r="AC130" s="1"/>
      <c r="AG130">
        <v>5.7264477650334298</v>
      </c>
      <c r="AH130">
        <v>0.285418653436323</v>
      </c>
      <c r="AJ130" s="1">
        <f t="shared" si="18"/>
        <v>0.38371658715853296</v>
      </c>
      <c r="AM130">
        <v>5.6477068382905999</v>
      </c>
      <c r="AN130">
        <v>0.13440070292509401</v>
      </c>
      <c r="AP130" s="1">
        <f t="shared" si="19"/>
        <v>0.32381881278984637</v>
      </c>
      <c r="AT130">
        <v>5.4562496567554097</v>
      </c>
      <c r="AU130">
        <v>0.28187086449078003</v>
      </c>
      <c r="AW130" s="1">
        <f t="shared" si="20"/>
        <v>0.51951391532452817</v>
      </c>
      <c r="BF130">
        <v>7.0862971203446996</v>
      </c>
      <c r="BG130">
        <v>0.17349822684226701</v>
      </c>
      <c r="BI130">
        <f t="shared" si="22"/>
        <v>0.27971919061585909</v>
      </c>
      <c r="BM130">
        <v>6.1194086482722003</v>
      </c>
      <c r="BN130">
        <v>0.42844233741543303</v>
      </c>
      <c r="BP130">
        <f t="shared" si="23"/>
        <v>0.9300598220355869</v>
      </c>
      <c r="BT130">
        <v>6.125482436005</v>
      </c>
      <c r="BU130">
        <v>0.46357832019168499</v>
      </c>
      <c r="BW130" s="1">
        <f t="shared" si="24"/>
        <v>0.96636354817064496</v>
      </c>
      <c r="CF130" s="1">
        <v>5.69706501704575</v>
      </c>
      <c r="CG130">
        <v>0.31991807475678402</v>
      </c>
      <c r="CI130">
        <f t="shared" si="26"/>
        <v>0.41935572443628127</v>
      </c>
      <c r="CL130" s="1">
        <v>6.1484640460210898</v>
      </c>
      <c r="CM130" s="1">
        <v>0.47424677637114299</v>
      </c>
      <c r="CO130" s="1">
        <f t="shared" si="27"/>
        <v>1</v>
      </c>
    </row>
    <row r="131" spans="5:93">
      <c r="E131" s="1"/>
      <c r="T131">
        <v>5.7040997261975299</v>
      </c>
      <c r="U131">
        <v>0.29701399153813102</v>
      </c>
      <c r="W131">
        <f t="shared" si="16"/>
        <v>0.68743898281974258</v>
      </c>
      <c r="AC131" s="1"/>
      <c r="AG131">
        <v>5.7402961475537504</v>
      </c>
      <c r="AH131">
        <v>0.29696204782123298</v>
      </c>
      <c r="AJ131" s="1">
        <f t="shared" si="18"/>
        <v>0.39923551643759225</v>
      </c>
      <c r="AM131">
        <v>5.6624556711124896</v>
      </c>
      <c r="AN131">
        <v>0.14310889995784801</v>
      </c>
      <c r="AP131" s="1">
        <f t="shared" si="19"/>
        <v>0.34479993835924216</v>
      </c>
      <c r="AT131">
        <v>5.4920971250771</v>
      </c>
      <c r="AU131">
        <v>0.28401374387595002</v>
      </c>
      <c r="AW131" s="1">
        <f t="shared" si="20"/>
        <v>0.52346343902386139</v>
      </c>
      <c r="BF131">
        <v>7.1173607749893097</v>
      </c>
      <c r="BG131">
        <v>0.188547741493897</v>
      </c>
      <c r="BI131">
        <f t="shared" si="22"/>
        <v>0.30398248214414986</v>
      </c>
      <c r="BM131">
        <v>6.1475155996301698</v>
      </c>
      <c r="BN131">
        <v>0.439583388763784</v>
      </c>
      <c r="BP131">
        <f t="shared" si="23"/>
        <v>0.95424474338776744</v>
      </c>
      <c r="BT131">
        <v>6.1785401066979002</v>
      </c>
      <c r="BU131">
        <v>0.47262198010880802</v>
      </c>
      <c r="BW131" s="1">
        <f t="shared" si="24"/>
        <v>0.98521573108192939</v>
      </c>
      <c r="CF131" s="1">
        <v>5.70865488227067</v>
      </c>
      <c r="CG131">
        <v>0.33207885304659401</v>
      </c>
      <c r="CI131">
        <f t="shared" si="26"/>
        <v>0.43529634296278769</v>
      </c>
      <c r="CL131" s="1"/>
      <c r="CM131" s="1"/>
      <c r="CO131" s="1"/>
    </row>
    <row r="132" spans="5:93">
      <c r="E132" s="1"/>
      <c r="T132">
        <v>5.7188976963815197</v>
      </c>
      <c r="U132">
        <v>0.30312461171807997</v>
      </c>
      <c r="W132">
        <f t="shared" si="16"/>
        <v>0.70158201527133879</v>
      </c>
      <c r="AC132" s="1"/>
      <c r="AG132">
        <v>5.7541445300740701</v>
      </c>
      <c r="AH132">
        <v>0.310328083424812</v>
      </c>
      <c r="AJ132" s="1">
        <f t="shared" si="18"/>
        <v>0.41720480297123858</v>
      </c>
      <c r="AM132">
        <v>5.6772045039343704</v>
      </c>
      <c r="AN132">
        <v>0.151908762222525</v>
      </c>
      <c r="AP132" s="1">
        <f t="shared" si="19"/>
        <v>0.36600191788199832</v>
      </c>
      <c r="AT132">
        <v>5.5279362010518298</v>
      </c>
      <c r="AU132">
        <v>0.28737198768852901</v>
      </c>
      <c r="AW132" s="1">
        <f t="shared" si="20"/>
        <v>0.5296529910899791</v>
      </c>
      <c r="BF132">
        <v>7.1449495190676799</v>
      </c>
      <c r="BG132">
        <v>0.20352826566441901</v>
      </c>
      <c r="BI132">
        <f t="shared" si="22"/>
        <v>0.32813454509168249</v>
      </c>
      <c r="BM132">
        <v>6.1781777283843198</v>
      </c>
      <c r="BN132">
        <v>0.45020586264697099</v>
      </c>
      <c r="BP132">
        <f t="shared" si="23"/>
        <v>0.97730394017250311</v>
      </c>
      <c r="BT132">
        <v>6.23412433313809</v>
      </c>
      <c r="BU132">
        <v>0.47803786009720001</v>
      </c>
      <c r="BW132" s="1">
        <f t="shared" si="24"/>
        <v>0.99650553643754824</v>
      </c>
      <c r="CF132" s="1">
        <v>5.7179346946318503</v>
      </c>
      <c r="CG132">
        <v>0.342537122375832</v>
      </c>
      <c r="CI132">
        <f t="shared" si="26"/>
        <v>0.44900527489558512</v>
      </c>
      <c r="CL132" s="1"/>
      <c r="CM132" s="1"/>
      <c r="CO132" s="1"/>
    </row>
    <row r="133" spans="5:93">
      <c r="E133" s="1"/>
      <c r="T133">
        <v>5.7336859756878402</v>
      </c>
      <c r="U133">
        <v>0.30991418969580098</v>
      </c>
      <c r="W133">
        <f t="shared" si="16"/>
        <v>0.71729649577311227</v>
      </c>
      <c r="AC133" s="1"/>
      <c r="AG133">
        <v>5.7656848488410004</v>
      </c>
      <c r="AH133">
        <v>0.32194742119383302</v>
      </c>
      <c r="AJ133" s="1">
        <f t="shared" si="18"/>
        <v>0.43282583046923878</v>
      </c>
      <c r="AM133">
        <v>5.69195333675626</v>
      </c>
      <c r="AN133">
        <v>0.160616959255279</v>
      </c>
      <c r="AP133" s="1">
        <f t="shared" si="19"/>
        <v>0.38698304345139412</v>
      </c>
      <c r="AT133">
        <v>5.5637576089277001</v>
      </c>
      <c r="AU133">
        <v>0.29328889345354903</v>
      </c>
      <c r="AW133" s="1">
        <f t="shared" si="20"/>
        <v>0.54055839234932912</v>
      </c>
      <c r="BM133">
        <v>6.2113950345346503</v>
      </c>
      <c r="BN133">
        <v>0.46066105347688002</v>
      </c>
      <c r="BP133">
        <f t="shared" si="23"/>
        <v>1</v>
      </c>
      <c r="BT133">
        <v>6.28970855957827</v>
      </c>
      <c r="BU133">
        <v>0.47971420390313002</v>
      </c>
      <c r="BW133" s="1">
        <f t="shared" si="24"/>
        <v>1</v>
      </c>
      <c r="CF133" s="1">
        <v>5.7272092268722004</v>
      </c>
      <c r="CG133">
        <v>0.35250896057347603</v>
      </c>
      <c r="CI133">
        <f t="shared" si="26"/>
        <v>0.46207658208732016</v>
      </c>
      <c r="CL133" s="1"/>
      <c r="CM133" s="1"/>
      <c r="CO133" s="1"/>
    </row>
    <row r="134" spans="5:93">
      <c r="E134" s="1"/>
      <c r="T134">
        <v>5.7484684404675699</v>
      </c>
      <c r="U134">
        <v>0.31711114235218502</v>
      </c>
      <c r="W134">
        <f t="shared" si="16"/>
        <v>0.73395384510499151</v>
      </c>
      <c r="AC134" s="1"/>
      <c r="AG134">
        <v>5.7772251676079396</v>
      </c>
      <c r="AH134">
        <v>0.33402241926752102</v>
      </c>
      <c r="AJ134" s="1">
        <f t="shared" si="18"/>
        <v>0.44905944728088532</v>
      </c>
      <c r="AM134">
        <v>5.7067021695781399</v>
      </c>
      <c r="AN134">
        <v>0.171066795694583</v>
      </c>
      <c r="AP134" s="1">
        <f t="shared" si="19"/>
        <v>0.41216039413466721</v>
      </c>
      <c r="AT134">
        <v>5.5946763678288001</v>
      </c>
      <c r="AU134">
        <v>0.30099286467597702</v>
      </c>
      <c r="AW134" s="1">
        <f t="shared" si="20"/>
        <v>0.55475751952957719</v>
      </c>
      <c r="BP134" s="1"/>
      <c r="BT134">
        <v>6.34529278601845</v>
      </c>
      <c r="BU134">
        <v>0.47769399470111101</v>
      </c>
      <c r="BW134" s="1">
        <f t="shared" si="24"/>
        <v>0.99578872339909508</v>
      </c>
      <c r="CF134" s="1">
        <v>5.73880437221794</v>
      </c>
      <c r="CG134">
        <v>0.36515616999487899</v>
      </c>
      <c r="CI134">
        <f t="shared" si="26"/>
        <v>0.47865482535488763</v>
      </c>
      <c r="CL134" s="1"/>
      <c r="CM134" s="1"/>
      <c r="CO134" s="1"/>
    </row>
    <row r="135" spans="5:93">
      <c r="E135" s="1"/>
      <c r="T135">
        <v>5.7632528434228396</v>
      </c>
      <c r="U135">
        <v>0.32417230344901399</v>
      </c>
      <c r="W135">
        <f t="shared" si="16"/>
        <v>0.75029690482683387</v>
      </c>
      <c r="AC135" s="1"/>
      <c r="AG135">
        <v>5.7910735501282504</v>
      </c>
      <c r="AH135">
        <v>0.34602147395709798</v>
      </c>
      <c r="AJ135" s="1">
        <f t="shared" si="18"/>
        <v>0.46519096587359099</v>
      </c>
      <c r="AM135">
        <v>5.7214510024000198</v>
      </c>
      <c r="AN135">
        <v>0.179316666567718</v>
      </c>
      <c r="AP135" s="1">
        <f t="shared" si="19"/>
        <v>0.43203724993725184</v>
      </c>
      <c r="AT135">
        <v>5.6174470964530103</v>
      </c>
      <c r="AU135">
        <v>0.308337024061343</v>
      </c>
      <c r="AW135" s="1">
        <f t="shared" si="20"/>
        <v>0.56829348041702699</v>
      </c>
      <c r="BP135" s="1"/>
      <c r="BT135">
        <v>6.4008770124586398</v>
      </c>
      <c r="BU135">
        <v>0.47073072043032299</v>
      </c>
      <c r="BW135" s="1">
        <f t="shared" si="24"/>
        <v>0.98127325937044574</v>
      </c>
      <c r="CF135" s="1">
        <v>5.7504074377449399</v>
      </c>
      <c r="CG135">
        <v>0.37853302611367101</v>
      </c>
      <c r="CI135">
        <f t="shared" si="26"/>
        <v>0.49618950573404608</v>
      </c>
      <c r="CL135" s="1"/>
      <c r="CM135" s="1"/>
      <c r="CO135" s="1"/>
    </row>
    <row r="136" spans="5:93">
      <c r="E136" s="1"/>
      <c r="T136">
        <v>5.7761859657161398</v>
      </c>
      <c r="U136">
        <v>0.33057713867466398</v>
      </c>
      <c r="W136">
        <f t="shared" si="16"/>
        <v>0.76512089810017314</v>
      </c>
      <c r="AC136" s="1"/>
      <c r="AG136">
        <v>5.8003058051418002</v>
      </c>
      <c r="AH136">
        <v>0.35710920803733998</v>
      </c>
      <c r="AJ136" s="1">
        <f t="shared" si="18"/>
        <v>0.48009730583900256</v>
      </c>
      <c r="AM136">
        <v>5.7361998352219103</v>
      </c>
      <c r="AN136">
        <v>0.18884985068778601</v>
      </c>
      <c r="AP136" s="1">
        <f t="shared" si="19"/>
        <v>0.45500606108690739</v>
      </c>
      <c r="AT136">
        <v>5.6369536714200699</v>
      </c>
      <c r="AU136">
        <v>0.31625288447670702</v>
      </c>
      <c r="AW136" s="1">
        <f t="shared" si="20"/>
        <v>0.58288313885858867</v>
      </c>
      <c r="BP136" s="1"/>
      <c r="BW136" s="1"/>
      <c r="CF136" s="1">
        <v>5.7596898901665297</v>
      </c>
      <c r="CG136">
        <v>0.38923451100870399</v>
      </c>
      <c r="CI136">
        <f t="shared" si="26"/>
        <v>0.51021725003737206</v>
      </c>
      <c r="CL136" s="1"/>
      <c r="CM136" s="1"/>
      <c r="CO136" s="1"/>
    </row>
    <row r="137" spans="5:93">
      <c r="E137" s="1"/>
      <c r="T137">
        <v>5.7872671612889697</v>
      </c>
      <c r="U137">
        <v>0.33637091188231899</v>
      </c>
      <c r="W137">
        <f t="shared" si="16"/>
        <v>0.77853058812835252</v>
      </c>
      <c r="AC137" s="1"/>
      <c r="AG137">
        <v>5.8118461239087296</v>
      </c>
      <c r="AH137">
        <v>0.36888043257458297</v>
      </c>
      <c r="AJ137" s="1">
        <f t="shared" si="18"/>
        <v>0.49592252977488444</v>
      </c>
      <c r="AM137">
        <v>5.7509486680437902</v>
      </c>
      <c r="AN137">
        <v>0.19865803050362399</v>
      </c>
      <c r="AP137" s="1">
        <f t="shared" si="19"/>
        <v>0.47863743409664616</v>
      </c>
      <c r="AT137">
        <v>5.6548299004801201</v>
      </c>
      <c r="AU137">
        <v>0.32420392649391799</v>
      </c>
      <c r="AW137" s="1">
        <f t="shared" si="20"/>
        <v>0.59753764022655897</v>
      </c>
      <c r="BP137" s="1"/>
      <c r="BW137" s="1"/>
      <c r="CF137" s="1">
        <v>5.7689723425881301</v>
      </c>
      <c r="CG137">
        <v>0.39993599590373702</v>
      </c>
      <c r="CI137">
        <f t="shared" si="26"/>
        <v>0.52424499434069805</v>
      </c>
      <c r="CL137" s="1"/>
      <c r="CM137" s="1"/>
      <c r="CO137" s="1"/>
    </row>
    <row r="138" spans="5:93">
      <c r="E138" s="1"/>
      <c r="T138">
        <v>5.7983470647447799</v>
      </c>
      <c r="U138">
        <v>0.34225521279634302</v>
      </c>
      <c r="W138">
        <f t="shared" si="16"/>
        <v>0.79214980456322082</v>
      </c>
      <c r="AC138" s="1"/>
      <c r="AG138">
        <v>5.8210783789222802</v>
      </c>
      <c r="AH138">
        <v>0.37844929897259999</v>
      </c>
      <c r="AJ138" s="1">
        <f t="shared" si="18"/>
        <v>0.50878690536147242</v>
      </c>
      <c r="AM138">
        <v>5.7638538967629396</v>
      </c>
      <c r="AN138">
        <v>0.20910786694292899</v>
      </c>
      <c r="AP138" s="1">
        <f t="shared" si="19"/>
        <v>0.5038147847799217</v>
      </c>
      <c r="AT138">
        <v>5.6710726254604698</v>
      </c>
      <c r="AU138">
        <v>0.33264751093697398</v>
      </c>
      <c r="AW138" s="1">
        <f t="shared" si="20"/>
        <v>0.61309994256422673</v>
      </c>
      <c r="BP138" s="1"/>
      <c r="BW138" s="1"/>
      <c r="CF138" s="1">
        <v>5.7782547950097296</v>
      </c>
      <c r="CG138">
        <v>0.41063748079877099</v>
      </c>
      <c r="CI138">
        <f t="shared" si="26"/>
        <v>0.53827273864402525</v>
      </c>
      <c r="CL138" s="1"/>
      <c r="CM138" s="1"/>
      <c r="CO138" s="1"/>
    </row>
    <row r="139" spans="5:93">
      <c r="E139" s="1"/>
      <c r="T139">
        <v>5.8094295524346302</v>
      </c>
      <c r="U139">
        <v>0.347958458297629</v>
      </c>
      <c r="W139">
        <f t="shared" si="16"/>
        <v>0.80534996818471127</v>
      </c>
      <c r="AC139" s="1"/>
      <c r="AG139">
        <v>5.8303106339358299</v>
      </c>
      <c r="AH139">
        <v>0.38801816537061701</v>
      </c>
      <c r="AJ139" s="1">
        <f t="shared" si="18"/>
        <v>0.52165128094806046</v>
      </c>
      <c r="AM139">
        <v>5.7859771459957701</v>
      </c>
      <c r="AN139">
        <v>0.22282098563871799</v>
      </c>
      <c r="AP139" s="1">
        <f t="shared" si="19"/>
        <v>0.53685453620288492</v>
      </c>
      <c r="AT139">
        <v>5.6856885271110196</v>
      </c>
      <c r="AU139">
        <v>0.34061614375510801</v>
      </c>
      <c r="AW139" s="1">
        <f t="shared" si="20"/>
        <v>0.62778686539540052</v>
      </c>
      <c r="BP139" s="1"/>
      <c r="BW139" s="1"/>
      <c r="CF139" s="1">
        <v>5.7898367400533903</v>
      </c>
      <c r="CG139">
        <v>0.42206861239119298</v>
      </c>
      <c r="CI139">
        <f t="shared" si="26"/>
        <v>0.55325692005894211</v>
      </c>
      <c r="CL139" s="1"/>
      <c r="CM139" s="1"/>
      <c r="CO139" s="1"/>
    </row>
    <row r="140" spans="5:93">
      <c r="E140" s="1"/>
      <c r="T140">
        <v>5.8223584753476203</v>
      </c>
      <c r="U140">
        <v>0.35465750856897998</v>
      </c>
      <c r="W140">
        <f t="shared" ref="W140:W203" si="29">U140/LARGE($U$11:$U$822,1)</f>
        <v>0.8208549222797934</v>
      </c>
      <c r="AC140" s="1"/>
      <c r="AG140">
        <v>5.8418509527027602</v>
      </c>
      <c r="AH140">
        <v>0.40009316344430501</v>
      </c>
      <c r="AJ140" s="1">
        <f t="shared" ref="AJ140:AJ203" si="30">AH140/$AK$7</f>
        <v>0.53788489775970694</v>
      </c>
      <c r="AM140">
        <v>5.8025695829203903</v>
      </c>
      <c r="AN140">
        <v>0.23229917061963001</v>
      </c>
      <c r="AP140" s="1">
        <f t="shared" ref="AP140:AP203" si="31">AN140/LARGE($AN$11:$AN$924,1)</f>
        <v>0.55969083498051897</v>
      </c>
      <c r="AT140">
        <v>5.6986746901954497</v>
      </c>
      <c r="AU140">
        <v>0.34853200417047198</v>
      </c>
      <c r="AW140" s="1">
        <f t="shared" ref="AW140:AW164" si="32">AU140/$AX$7</f>
        <v>0.6423765238369622</v>
      </c>
      <c r="BP140" s="1"/>
      <c r="BW140" s="1"/>
      <c r="CF140" s="1">
        <v>5.7991209525152696</v>
      </c>
      <c r="CG140">
        <v>0.43293224099675698</v>
      </c>
      <c r="CI140">
        <f t="shared" ref="CI140:CI203" si="33">CG140/$CJ$7</f>
        <v>0.56749720594262176</v>
      </c>
      <c r="CL140" s="1"/>
      <c r="CM140" s="1"/>
      <c r="CO140" s="1"/>
    </row>
    <row r="141" spans="5:93">
      <c r="E141" s="1"/>
      <c r="T141">
        <v>5.83713512560076</v>
      </c>
      <c r="U141">
        <v>0.362261835904027</v>
      </c>
      <c r="W141">
        <f t="shared" si="29"/>
        <v>0.83845514044177849</v>
      </c>
      <c r="AC141" s="1"/>
      <c r="AG141">
        <v>5.8533912714696896</v>
      </c>
      <c r="AH141">
        <v>0.41194033136566</v>
      </c>
      <c r="AJ141" s="1">
        <f t="shared" si="30"/>
        <v>0.553812219914531</v>
      </c>
      <c r="AM141">
        <v>5.8173184157422702</v>
      </c>
      <c r="AN141">
        <v>0.241924019971621</v>
      </c>
      <c r="AP141" s="1">
        <f t="shared" si="31"/>
        <v>0.58288050008353476</v>
      </c>
      <c r="AT141">
        <v>5.71165903125718</v>
      </c>
      <c r="AU141">
        <v>0.35671172659968198</v>
      </c>
      <c r="AW141" s="1">
        <f t="shared" si="32"/>
        <v>0.65745250422657686</v>
      </c>
      <c r="BP141" s="1"/>
      <c r="BW141" s="1"/>
      <c r="CF141" s="1">
        <v>5.8061153525765903</v>
      </c>
      <c r="CG141">
        <v>0.44395801331285201</v>
      </c>
      <c r="CI141">
        <f t="shared" si="33"/>
        <v>0.58195003340665508</v>
      </c>
      <c r="CL141" s="1"/>
      <c r="CM141" s="1"/>
      <c r="CO141" s="1"/>
    </row>
    <row r="142" spans="5:93">
      <c r="E142" s="1"/>
      <c r="T142">
        <v>5.8519108067661296</v>
      </c>
      <c r="U142">
        <v>0.36993405901885101</v>
      </c>
      <c r="W142">
        <f t="shared" si="29"/>
        <v>0.85621250340878075</v>
      </c>
      <c r="AC142" s="1"/>
      <c r="AG142">
        <v>5.8626235264832403</v>
      </c>
      <c r="AH142">
        <v>0.42150919776367701</v>
      </c>
      <c r="AJ142" s="1">
        <f t="shared" si="30"/>
        <v>0.56667659550111904</v>
      </c>
      <c r="AM142">
        <v>5.8320672485641598</v>
      </c>
      <c r="AN142">
        <v>0.25099887793206999</v>
      </c>
      <c r="AP142" s="1">
        <f t="shared" si="31"/>
        <v>0.60474504146637909</v>
      </c>
      <c r="AT142">
        <v>5.7246397282735302</v>
      </c>
      <c r="AU142">
        <v>0.365419173056583</v>
      </c>
      <c r="AW142" s="1">
        <f t="shared" si="32"/>
        <v>0.67350112851229593</v>
      </c>
      <c r="BP142" s="1"/>
      <c r="BW142" s="1"/>
      <c r="CF142" s="1">
        <v>5.8177192981237198</v>
      </c>
      <c r="CG142">
        <v>0.45741594128690899</v>
      </c>
      <c r="CI142">
        <f t="shared" si="33"/>
        <v>0.59959098457598969</v>
      </c>
      <c r="CL142" s="1"/>
      <c r="CM142" s="1"/>
      <c r="CO142" s="1"/>
    </row>
    <row r="143" spans="5:93">
      <c r="E143" s="1"/>
      <c r="T143">
        <v>5.8666923024580901</v>
      </c>
      <c r="U143">
        <v>0.377198907455012</v>
      </c>
      <c r="W143">
        <f t="shared" si="29"/>
        <v>0.87302699754567714</v>
      </c>
      <c r="AC143" s="1"/>
      <c r="AG143">
        <v>5.8741638452501697</v>
      </c>
      <c r="AH143">
        <v>0.433356365685031</v>
      </c>
      <c r="AJ143" s="1">
        <f t="shared" si="30"/>
        <v>0.58260391765594166</v>
      </c>
      <c r="AM143">
        <v>5.8468160813860397</v>
      </c>
      <c r="AN143">
        <v>0.26034873158829003</v>
      </c>
      <c r="AP143" s="1">
        <f t="shared" si="31"/>
        <v>0.62727214470930925</v>
      </c>
      <c r="AT143">
        <v>5.7376173885853898</v>
      </c>
      <c r="AU143">
        <v>0.37456638953656002</v>
      </c>
      <c r="AW143" s="1">
        <f t="shared" si="32"/>
        <v>0.69036028937810201</v>
      </c>
      <c r="BP143" s="1"/>
      <c r="BW143" s="1"/>
      <c r="CF143" s="1">
        <v>5.8293241236909896</v>
      </c>
      <c r="CG143">
        <v>0.47095494111623099</v>
      </c>
      <c r="CI143">
        <f t="shared" si="33"/>
        <v>0.61733820653550053</v>
      </c>
      <c r="CL143" s="1"/>
      <c r="CM143" s="1"/>
      <c r="CO143" s="1"/>
    </row>
    <row r="144" spans="5:93">
      <c r="E144" s="1"/>
      <c r="T144">
        <v>5.8814747672378198</v>
      </c>
      <c r="U144">
        <v>0.38439586011139598</v>
      </c>
      <c r="W144">
        <f t="shared" si="29"/>
        <v>0.88968434687755638</v>
      </c>
      <c r="AC144" s="1"/>
      <c r="AG144">
        <v>5.8857041640171097</v>
      </c>
      <c r="AH144">
        <v>0.445431363758719</v>
      </c>
      <c r="AJ144" s="1">
        <f t="shared" si="30"/>
        <v>0.59883753446758825</v>
      </c>
      <c r="AM144">
        <v>5.8634085183106599</v>
      </c>
      <c r="AN144">
        <v>0.27004691312582002</v>
      </c>
      <c r="AP144" s="1">
        <f t="shared" si="31"/>
        <v>0.65063849297501475</v>
      </c>
      <c r="AT144">
        <v>5.7489724364643298</v>
      </c>
      <c r="AU144">
        <v>0.382628839959617</v>
      </c>
      <c r="AW144" s="1">
        <f t="shared" si="32"/>
        <v>0.70522012667969458</v>
      </c>
      <c r="BP144" s="1"/>
      <c r="BW144" s="1"/>
      <c r="CF144" s="1">
        <v>5.8386092161730003</v>
      </c>
      <c r="CG144">
        <v>0.48189964157706</v>
      </c>
      <c r="CI144">
        <f t="shared" si="33"/>
        <v>0.63168476320935629</v>
      </c>
      <c r="CL144" s="1"/>
      <c r="CM144" s="1"/>
      <c r="CO144" s="1"/>
    </row>
    <row r="145" spans="5:93">
      <c r="E145" s="1"/>
      <c r="T145">
        <v>5.8962601392808498</v>
      </c>
      <c r="U145">
        <v>0.391389125428448</v>
      </c>
      <c r="W145">
        <f t="shared" si="29"/>
        <v>0.90587026179438157</v>
      </c>
      <c r="AC145" s="1"/>
      <c r="AG145">
        <v>5.89724448278404</v>
      </c>
      <c r="AH145">
        <v>0.45705070152774002</v>
      </c>
      <c r="AJ145" s="1">
        <f t="shared" si="30"/>
        <v>0.61445856196558846</v>
      </c>
      <c r="AM145">
        <v>5.8818445593380204</v>
      </c>
      <c r="AN145">
        <v>0.28031341910127699</v>
      </c>
      <c r="AP145" s="1">
        <f t="shared" si="31"/>
        <v>0.67537413575156469</v>
      </c>
      <c r="AT145">
        <v>5.7587012278649601</v>
      </c>
      <c r="AU145">
        <v>0.39013424835344401</v>
      </c>
      <c r="AW145" s="1">
        <f t="shared" si="32"/>
        <v>0.71905328431317606</v>
      </c>
      <c r="BP145" s="1"/>
      <c r="BW145" s="1"/>
      <c r="CF145" s="1">
        <v>5.8478943086550199</v>
      </c>
      <c r="CG145">
        <v>0.49284434203789002</v>
      </c>
      <c r="CI145">
        <f t="shared" si="33"/>
        <v>0.6460313198832135</v>
      </c>
      <c r="CL145" s="1"/>
      <c r="CM145" s="1"/>
      <c r="CO145" s="1"/>
    </row>
    <row r="146" spans="5:93">
      <c r="E146" s="1"/>
      <c r="T146">
        <v>5.9110571403770704</v>
      </c>
      <c r="U146">
        <v>0.39756764138817402</v>
      </c>
      <c r="W146">
        <f t="shared" si="29"/>
        <v>0.92017043905099505</v>
      </c>
      <c r="AC146" s="1"/>
      <c r="AG146">
        <v>5.9087848015509703</v>
      </c>
      <c r="AH146">
        <v>0.46935352975376199</v>
      </c>
      <c r="AJ146" s="1">
        <f t="shared" si="30"/>
        <v>0.63099847343405879</v>
      </c>
      <c r="AM146">
        <v>5.9002806003653703</v>
      </c>
      <c r="AN146">
        <v>0.289993267592422</v>
      </c>
      <c r="AP146" s="1">
        <f t="shared" si="31"/>
        <v>0.6986963132265972</v>
      </c>
      <c r="AT146">
        <v>5.7684308290534698</v>
      </c>
      <c r="AU146">
        <v>0.39752238474111801</v>
      </c>
      <c r="AW146" s="1">
        <f t="shared" si="32"/>
        <v>0.73267029885863533</v>
      </c>
      <c r="BP146" s="1"/>
      <c r="BW146" s="1"/>
      <c r="CF146" s="1">
        <v>5.8571846812578601</v>
      </c>
      <c r="CG146">
        <v>0.504275473630312</v>
      </c>
      <c r="CI146">
        <f t="shared" si="33"/>
        <v>0.66101550129813036</v>
      </c>
      <c r="CL146" s="1"/>
      <c r="CM146" s="1"/>
      <c r="CO146" s="1"/>
    </row>
    <row r="147" spans="5:93">
      <c r="E147" s="1"/>
      <c r="T147">
        <v>5.9320960525900404</v>
      </c>
      <c r="U147">
        <v>0.40642826156812301</v>
      </c>
      <c r="W147">
        <f t="shared" si="29"/>
        <v>0.9406783474229623</v>
      </c>
      <c r="AC147" s="1"/>
      <c r="AG147">
        <v>5.9203251203179104</v>
      </c>
      <c r="AH147">
        <v>0.48074503737044899</v>
      </c>
      <c r="AJ147" s="1">
        <f t="shared" si="30"/>
        <v>0.64631320627523514</v>
      </c>
      <c r="AM147">
        <v>5.9254582144264401</v>
      </c>
      <c r="AN147">
        <v>0.30184828929167201</v>
      </c>
      <c r="AP147" s="1">
        <f t="shared" si="31"/>
        <v>0.72725925202602104</v>
      </c>
      <c r="AT147">
        <v>5.7781596204541001</v>
      </c>
      <c r="AU147">
        <v>0.40502779313494502</v>
      </c>
      <c r="AW147" s="1">
        <f t="shared" si="32"/>
        <v>0.7465034564921168</v>
      </c>
      <c r="BP147" s="1"/>
      <c r="BW147" s="1"/>
      <c r="CF147" s="1">
        <v>5.8664671336794498</v>
      </c>
      <c r="CG147">
        <v>0.51497695852534497</v>
      </c>
      <c r="CI147">
        <f t="shared" si="33"/>
        <v>0.67504324560145623</v>
      </c>
      <c r="CL147" s="1"/>
      <c r="CM147" s="1"/>
      <c r="CO147" s="1"/>
    </row>
    <row r="148" spans="5:93">
      <c r="E148" s="1"/>
      <c r="T148">
        <v>5.9518932173623202</v>
      </c>
      <c r="U148">
        <v>0.412647514995715</v>
      </c>
      <c r="W148">
        <f t="shared" si="29"/>
        <v>0.95507281156258572</v>
      </c>
      <c r="AC148" s="1"/>
      <c r="AG148">
        <v>5.9341735028382301</v>
      </c>
      <c r="AH148">
        <v>0.49441484651047302</v>
      </c>
      <c r="AJ148" s="1">
        <f t="shared" si="30"/>
        <v>0.66469088568464618</v>
      </c>
      <c r="AM148">
        <v>5.9479850505677598</v>
      </c>
      <c r="AN148">
        <v>0.31157867239772202</v>
      </c>
      <c r="AP148" s="1">
        <f t="shared" si="31"/>
        <v>0.75070318525565294</v>
      </c>
      <c r="AT148">
        <v>5.7878884118547402</v>
      </c>
      <c r="AU148">
        <v>0.41253320152877199</v>
      </c>
      <c r="AW148" s="1">
        <f t="shared" si="32"/>
        <v>0.76033661412559816</v>
      </c>
      <c r="BP148" s="1"/>
      <c r="BW148" s="1"/>
      <c r="CF148" s="1">
        <v>5.8757575062822998</v>
      </c>
      <c r="CG148">
        <v>0.52640809011776701</v>
      </c>
      <c r="CI148">
        <f t="shared" si="33"/>
        <v>0.69002742701637321</v>
      </c>
      <c r="CL148" s="1"/>
      <c r="CM148" s="1"/>
      <c r="CO148" s="1"/>
    </row>
    <row r="149" spans="5:93">
      <c r="E149" s="1"/>
      <c r="T149">
        <v>5.9735348937570603</v>
      </c>
      <c r="U149">
        <v>0.41999734361610902</v>
      </c>
      <c r="W149">
        <f t="shared" si="29"/>
        <v>0.97208399236433063</v>
      </c>
      <c r="AC149" s="1"/>
      <c r="AG149">
        <v>5.9480218853585498</v>
      </c>
      <c r="AH149">
        <v>0.50808465565049798</v>
      </c>
      <c r="AJ149" s="1">
        <f t="shared" si="30"/>
        <v>0.68306856509405844</v>
      </c>
      <c r="AM149">
        <v>5.9741990949145602</v>
      </c>
      <c r="AN149">
        <v>0.32027547064515899</v>
      </c>
      <c r="AP149" s="1">
        <f t="shared" si="31"/>
        <v>0.77165684712100346</v>
      </c>
      <c r="AT149">
        <v>5.7976155836796499</v>
      </c>
      <c r="AU149">
        <v>0.420273153934907</v>
      </c>
      <c r="AW149" s="1">
        <f t="shared" si="32"/>
        <v>0.7746020579351276</v>
      </c>
      <c r="BP149" s="1"/>
      <c r="BW149" s="1"/>
      <c r="CF149" s="1">
        <v>5.8850425987643096</v>
      </c>
      <c r="CG149">
        <v>0.53735279057859697</v>
      </c>
      <c r="CI149">
        <f t="shared" si="33"/>
        <v>0.7043739836902303</v>
      </c>
      <c r="CL149" s="1"/>
      <c r="CM149" s="1"/>
      <c r="CO149" s="1"/>
    </row>
    <row r="150" spans="5:93">
      <c r="E150" s="1"/>
      <c r="T150">
        <v>5.9957935884223801</v>
      </c>
      <c r="U150">
        <v>0.42483771728485697</v>
      </c>
      <c r="W150">
        <f t="shared" si="29"/>
        <v>0.98328703884062563</v>
      </c>
      <c r="AC150" s="1"/>
      <c r="AG150">
        <v>5.9595622041254801</v>
      </c>
      <c r="AH150">
        <v>0.51947616326718404</v>
      </c>
      <c r="AJ150" s="1">
        <f t="shared" si="30"/>
        <v>0.69838329793523346</v>
      </c>
      <c r="AM150">
        <v>6.0047331908440702</v>
      </c>
      <c r="AN150">
        <v>0.32702402650217599</v>
      </c>
      <c r="AP150" s="1">
        <f t="shared" si="31"/>
        <v>0.78791650423665971</v>
      </c>
      <c r="AT150">
        <v>5.8073411359288301</v>
      </c>
      <c r="AU150">
        <v>0.428247650353348</v>
      </c>
      <c r="AW150" s="1">
        <f t="shared" si="32"/>
        <v>0.78929978792070121</v>
      </c>
      <c r="BP150" s="1"/>
      <c r="BW150" s="1"/>
      <c r="CF150" s="1">
        <v>5.8943303313067297</v>
      </c>
      <c r="CG150">
        <v>0.54854070660522203</v>
      </c>
      <c r="CI150">
        <f t="shared" si="33"/>
        <v>0.71903935273461606</v>
      </c>
      <c r="CL150" s="1"/>
      <c r="CM150" s="1"/>
      <c r="CO150" s="1"/>
    </row>
    <row r="151" spans="5:93">
      <c r="E151" s="1"/>
      <c r="T151">
        <v>6.02292693200258</v>
      </c>
      <c r="U151">
        <v>0.430312071550985</v>
      </c>
      <c r="W151">
        <f t="shared" si="29"/>
        <v>0.9959574336217375</v>
      </c>
      <c r="AC151" s="1"/>
      <c r="AG151">
        <v>5.9711025228924104</v>
      </c>
      <c r="AH151">
        <v>0.53101955765209397</v>
      </c>
      <c r="AJ151" s="1">
        <f t="shared" si="30"/>
        <v>0.71390222721429275</v>
      </c>
      <c r="AM151">
        <v>6.0422381162760104</v>
      </c>
      <c r="AN151">
        <v>0.32986153246378003</v>
      </c>
      <c r="AP151" s="1">
        <f t="shared" si="31"/>
        <v>0.79475305934219986</v>
      </c>
      <c r="AT151">
        <v>5.8170683077537397</v>
      </c>
      <c r="AU151">
        <v>0.43598760275948201</v>
      </c>
      <c r="AW151" s="1">
        <f t="shared" si="32"/>
        <v>0.80356523173022876</v>
      </c>
      <c r="BP151" s="1"/>
      <c r="BW151" s="1"/>
      <c r="CF151" s="1">
        <v>5.90361014366791</v>
      </c>
      <c r="CG151">
        <v>0.55899897593445902</v>
      </c>
      <c r="CI151">
        <f t="shared" si="33"/>
        <v>0.73274828466741215</v>
      </c>
      <c r="CL151" s="1"/>
      <c r="CM151" s="1"/>
      <c r="CO151" s="1"/>
    </row>
    <row r="152" spans="5:93">
      <c r="E152" s="1"/>
      <c r="T152">
        <v>6.0575560761107496</v>
      </c>
      <c r="U152">
        <v>0.43205869751499498</v>
      </c>
      <c r="W152">
        <f t="shared" si="29"/>
        <v>1</v>
      </c>
      <c r="AC152" s="1"/>
      <c r="AG152">
        <v>5.9849509054127399</v>
      </c>
      <c r="AH152">
        <v>0.54408181971922798</v>
      </c>
      <c r="AJ152" s="1">
        <f t="shared" si="30"/>
        <v>0.73146312087217435</v>
      </c>
      <c r="AM152">
        <v>6.0797430417079603</v>
      </c>
      <c r="AN152">
        <v>0.32903290409782299</v>
      </c>
      <c r="AP152" s="1">
        <f t="shared" si="31"/>
        <v>0.79275660063425879</v>
      </c>
      <c r="AT152">
        <v>5.8267962893665199</v>
      </c>
      <c r="AU152">
        <v>0.44361028315946299</v>
      </c>
      <c r="AW152" s="1">
        <f t="shared" si="32"/>
        <v>0.81761453245173421</v>
      </c>
      <c r="BP152" s="1"/>
      <c r="BW152" s="1"/>
      <c r="CF152" s="1">
        <v>5.9128925960895096</v>
      </c>
      <c r="CG152">
        <v>0.56970046082949299</v>
      </c>
      <c r="CI152">
        <f t="shared" si="33"/>
        <v>0.74677602897073936</v>
      </c>
      <c r="CL152" s="1"/>
      <c r="CM152" s="1"/>
      <c r="CO152" s="1"/>
    </row>
    <row r="153" spans="5:93">
      <c r="E153" s="1"/>
      <c r="T153">
        <v>6.0922236947805004</v>
      </c>
      <c r="U153">
        <v>0.43110973650385598</v>
      </c>
      <c r="W153">
        <f t="shared" si="29"/>
        <v>0.9978036294221202</v>
      </c>
      <c r="AC153" s="1"/>
      <c r="AG153">
        <v>5.9987992879330596</v>
      </c>
      <c r="AH153">
        <v>0.55699219501814001</v>
      </c>
      <c r="AJ153" s="1">
        <f t="shared" si="30"/>
        <v>0.74881981809217424</v>
      </c>
      <c r="AM153">
        <v>6.1094699638204597</v>
      </c>
      <c r="AN153">
        <v>0.32447291502165898</v>
      </c>
      <c r="AP153" s="1">
        <f t="shared" si="31"/>
        <v>0.78176997469524823</v>
      </c>
      <c r="AT153">
        <v>5.8365242709792904</v>
      </c>
      <c r="AU153">
        <v>0.45123296355944398</v>
      </c>
      <c r="AW153" s="1">
        <f t="shared" si="32"/>
        <v>0.83166383317323955</v>
      </c>
      <c r="BP153" s="1"/>
      <c r="BW153" s="1"/>
      <c r="CF153" s="1">
        <v>5.9221750485111002</v>
      </c>
      <c r="CG153">
        <v>0.58040194572452597</v>
      </c>
      <c r="CI153">
        <f t="shared" si="33"/>
        <v>0.76080377327406523</v>
      </c>
      <c r="CL153" s="1"/>
      <c r="CM153" s="1"/>
      <c r="CO153" s="1"/>
    </row>
    <row r="154" spans="5:93">
      <c r="E154" s="1"/>
      <c r="T154">
        <v>6.1231967082903802</v>
      </c>
      <c r="U154">
        <v>0.42829070265638303</v>
      </c>
      <c r="W154">
        <f t="shared" si="29"/>
        <v>0.99127897463866887</v>
      </c>
      <c r="AC154" s="1"/>
      <c r="AG154">
        <v>6.0126476704533696</v>
      </c>
      <c r="AH154">
        <v>0.56975068354882996</v>
      </c>
      <c r="AJ154" s="1">
        <f t="shared" si="30"/>
        <v>0.7659723188742924</v>
      </c>
      <c r="AM154">
        <v>6.1389676294642301</v>
      </c>
      <c r="AN154">
        <v>0.31700340860998399</v>
      </c>
      <c r="AP154" s="1">
        <f t="shared" si="31"/>
        <v>0.76377329279022277</v>
      </c>
      <c r="AT154">
        <v>5.8462514428042001</v>
      </c>
      <c r="AU154">
        <v>0.45897291596557799</v>
      </c>
      <c r="AW154" s="1">
        <f t="shared" si="32"/>
        <v>0.8459292769827671</v>
      </c>
      <c r="BP154" s="1"/>
      <c r="BW154" s="1"/>
      <c r="CF154" s="1">
        <v>5.9314575009326997</v>
      </c>
      <c r="CG154">
        <v>0.59110343061955894</v>
      </c>
      <c r="CI154">
        <f t="shared" si="33"/>
        <v>0.77483151757739122</v>
      </c>
      <c r="CL154" s="1"/>
      <c r="CM154" s="1"/>
      <c r="CO154" s="1"/>
    </row>
    <row r="155" spans="5:93">
      <c r="T155">
        <v>6.1452537041694102</v>
      </c>
      <c r="U155">
        <v>0.42441407455012797</v>
      </c>
      <c r="W155">
        <f t="shared" si="29"/>
        <v>0.98230651758931042</v>
      </c>
      <c r="AC155" s="1"/>
      <c r="AG155">
        <v>6.0264960529736999</v>
      </c>
      <c r="AH155">
        <v>0.58220539854307396</v>
      </c>
      <c r="AJ155" s="1">
        <f t="shared" si="30"/>
        <v>0.78271642678064446</v>
      </c>
      <c r="AM155">
        <v>6.1692724689249996</v>
      </c>
      <c r="AN155">
        <v>0.30744233817583799</v>
      </c>
      <c r="AP155" s="1">
        <f t="shared" si="31"/>
        <v>0.74073729365031649</v>
      </c>
      <c r="AT155">
        <v>5.8559802342048402</v>
      </c>
      <c r="AU155">
        <v>0.46647832435940501</v>
      </c>
      <c r="AW155" s="1">
        <f t="shared" si="32"/>
        <v>0.85976243461624857</v>
      </c>
      <c r="BP155" s="1"/>
      <c r="BW155" s="1"/>
      <c r="CF155" s="1">
        <v>5.9407399533543002</v>
      </c>
      <c r="CG155">
        <v>0.60180491551459203</v>
      </c>
      <c r="CI155">
        <f t="shared" si="33"/>
        <v>0.78885926188071731</v>
      </c>
      <c r="CL155" s="1"/>
      <c r="CM155" s="1"/>
      <c r="CO155" s="1"/>
    </row>
    <row r="156" spans="5:93">
      <c r="T156">
        <v>6.1672858978481999</v>
      </c>
      <c r="U156">
        <v>0.419051476363895</v>
      </c>
      <c r="W156">
        <f t="shared" si="29"/>
        <v>0.96989478229251813</v>
      </c>
      <c r="AC156" s="1"/>
      <c r="AG156">
        <v>6.0403444354940197</v>
      </c>
      <c r="AH156">
        <v>0.59435634000087301</v>
      </c>
      <c r="AJ156" s="1">
        <f t="shared" si="30"/>
        <v>0.79905214181123196</v>
      </c>
      <c r="AM156">
        <v>6.2044752773167398</v>
      </c>
      <c r="AN156">
        <v>0.29337877015813801</v>
      </c>
      <c r="AP156" s="1">
        <f t="shared" si="31"/>
        <v>0.70685318590410195</v>
      </c>
      <c r="AT156">
        <v>5.8673326502732204</v>
      </c>
      <c r="AU156">
        <v>0.47492190880246099</v>
      </c>
      <c r="AW156" s="1">
        <f t="shared" si="32"/>
        <v>0.87532473695391633</v>
      </c>
      <c r="BP156" s="1"/>
      <c r="BW156" s="1"/>
      <c r="CF156" s="1">
        <v>5.9523377387604599</v>
      </c>
      <c r="CG156">
        <v>0.61469534050179198</v>
      </c>
      <c r="CI156">
        <f t="shared" si="33"/>
        <v>0.80575631751881593</v>
      </c>
      <c r="CL156" s="1"/>
      <c r="CM156" s="1"/>
      <c r="CO156" s="1"/>
    </row>
    <row r="157" spans="5:93">
      <c r="T157">
        <v>6.1909817193793497</v>
      </c>
      <c r="U157">
        <v>0.41284463367609198</v>
      </c>
      <c r="W157">
        <f t="shared" si="29"/>
        <v>0.95552904281428996</v>
      </c>
      <c r="AC157" s="1"/>
      <c r="AG157">
        <v>6.0541928180143296</v>
      </c>
      <c r="AH157">
        <v>0.60589973438578304</v>
      </c>
      <c r="AJ157" s="1">
        <f t="shared" si="30"/>
        <v>0.81457107109029137</v>
      </c>
      <c r="AM157">
        <v>6.2265985265495702</v>
      </c>
      <c r="AN157">
        <v>0.28409002665653399</v>
      </c>
      <c r="AP157" s="1">
        <f t="shared" si="31"/>
        <v>0.68447331863008032</v>
      </c>
      <c r="AT157">
        <v>5.8803072738805797</v>
      </c>
      <c r="AU157">
        <v>0.484508895305514</v>
      </c>
      <c r="AW157" s="1">
        <f t="shared" si="32"/>
        <v>0.89299443439980963</v>
      </c>
      <c r="BP157" s="1"/>
      <c r="BW157" s="1"/>
      <c r="CF157" s="1">
        <v>5.9662438169900804</v>
      </c>
      <c r="CG157">
        <v>0.62912613073903401</v>
      </c>
      <c r="CI157">
        <f t="shared" si="33"/>
        <v>0.82467251817027132</v>
      </c>
      <c r="CL157" s="1"/>
      <c r="CM157" s="1"/>
      <c r="CO157" s="1"/>
    </row>
    <row r="158" spans="5:93">
      <c r="T158">
        <v>6.2254547955242598</v>
      </c>
      <c r="U158">
        <v>0.40120685518423299</v>
      </c>
      <c r="W158">
        <f t="shared" si="29"/>
        <v>0.92859340059994688</v>
      </c>
      <c r="AC158" s="1"/>
      <c r="AG158">
        <v>6.06804120053466</v>
      </c>
      <c r="AH158">
        <v>0.61759501553891505</v>
      </c>
      <c r="AJ158" s="1">
        <f t="shared" si="30"/>
        <v>0.83029419680723238</v>
      </c>
      <c r="AM158">
        <v>6.2487217757823901</v>
      </c>
      <c r="AN158">
        <v>0.27461795269108302</v>
      </c>
      <c r="AP158" s="1">
        <f t="shared" si="31"/>
        <v>0.66165174344933586</v>
      </c>
      <c r="AT158">
        <v>5.8932861488742301</v>
      </c>
      <c r="AU158">
        <v>0.49348020377626001</v>
      </c>
      <c r="AW158" s="1">
        <f t="shared" si="32"/>
        <v>0.9095293806335798</v>
      </c>
      <c r="BP158" s="1"/>
      <c r="BW158" s="1"/>
      <c r="CF158" s="1">
        <v>5.9801481351794203</v>
      </c>
      <c r="CG158">
        <v>0.64339477726574501</v>
      </c>
      <c r="CI158">
        <f t="shared" si="33"/>
        <v>0.84337617724137304</v>
      </c>
      <c r="CL158" s="1"/>
      <c r="CM158" s="1"/>
      <c r="CO158" s="1"/>
    </row>
    <row r="159" spans="5:93">
      <c r="T159">
        <v>6.2422787405914502</v>
      </c>
      <c r="U159">
        <v>0.39573445533418999</v>
      </c>
      <c r="W159">
        <f t="shared" si="29"/>
        <v>0.9159275293155178</v>
      </c>
      <c r="AC159" s="1"/>
      <c r="AG159">
        <v>6.0818895830549797</v>
      </c>
      <c r="AH159">
        <v>0.62913840992382397</v>
      </c>
      <c r="AJ159" s="1">
        <f t="shared" si="30"/>
        <v>0.84581312608629022</v>
      </c>
      <c r="AM159">
        <v>6.2708450250152197</v>
      </c>
      <c r="AN159">
        <v>0.264962548261784</v>
      </c>
      <c r="AP159" s="1">
        <f t="shared" si="31"/>
        <v>0.63838846036186569</v>
      </c>
      <c r="AT159">
        <v>5.9062698825950699</v>
      </c>
      <c r="AU159">
        <v>0.50174788021008598</v>
      </c>
      <c r="AW159" s="1">
        <f t="shared" si="32"/>
        <v>0.92476746833921342</v>
      </c>
      <c r="BP159" s="1"/>
      <c r="BW159" s="1"/>
      <c r="CF159" s="1">
        <v>5.9940577334896004</v>
      </c>
      <c r="CG159">
        <v>0.65814985492404798</v>
      </c>
      <c r="CI159">
        <f t="shared" si="33"/>
        <v>0.86271746105353442</v>
      </c>
      <c r="CL159" s="1"/>
      <c r="CM159" s="1"/>
      <c r="CO159" s="1"/>
    </row>
    <row r="160" spans="5:93">
      <c r="W160">
        <f t="shared" si="29"/>
        <v>0</v>
      </c>
      <c r="AC160" s="1"/>
      <c r="AG160">
        <v>6.0957379655752897</v>
      </c>
      <c r="AH160">
        <v>0.639314823394731</v>
      </c>
      <c r="AJ160" s="1">
        <f t="shared" si="30"/>
        <v>0.8594942874244077</v>
      </c>
      <c r="AM160">
        <v>6.2929682742480502</v>
      </c>
      <c r="AN160">
        <v>0.25604046568787497</v>
      </c>
      <c r="AP160" s="1">
        <f t="shared" si="31"/>
        <v>0.61689200890129259</v>
      </c>
      <c r="AT160">
        <v>5.9192530089750104</v>
      </c>
      <c r="AU160">
        <v>0.51010351064852599</v>
      </c>
      <c r="AW160" s="1">
        <f t="shared" si="32"/>
        <v>0.94016766336086233</v>
      </c>
      <c r="BP160" s="1"/>
      <c r="BW160" s="1"/>
      <c r="CF160" s="1">
        <v>6.0079462113164501</v>
      </c>
      <c r="CG160">
        <v>0.67095920805598197</v>
      </c>
      <c r="CI160">
        <f t="shared" si="33"/>
        <v>0.87950824590145571</v>
      </c>
      <c r="CL160" s="1"/>
      <c r="CM160" s="1"/>
      <c r="CO160" s="1"/>
    </row>
    <row r="161" spans="23:93">
      <c r="W161">
        <f t="shared" si="29"/>
        <v>0</v>
      </c>
      <c r="AC161" s="1"/>
      <c r="AG161">
        <v>6.1118944118489997</v>
      </c>
      <c r="AH161">
        <v>0.65195939684925397</v>
      </c>
      <c r="AJ161" s="1">
        <f t="shared" si="30"/>
        <v>0.87649364087811388</v>
      </c>
      <c r="AM161">
        <v>6.3169351275836103</v>
      </c>
      <c r="AN161">
        <v>0.24687394249550201</v>
      </c>
      <c r="AP161" s="1">
        <f t="shared" si="31"/>
        <v>0.59480661356508557</v>
      </c>
      <c r="AT161">
        <v>5.9338680603483001</v>
      </c>
      <c r="AU161">
        <v>0.51819527907312102</v>
      </c>
      <c r="AW161" s="1">
        <f t="shared" si="32"/>
        <v>0.95508153643445992</v>
      </c>
      <c r="BP161" s="1"/>
      <c r="BW161" s="1"/>
      <c r="CF161" s="1">
        <v>6.0218311690627502</v>
      </c>
      <c r="CG161">
        <v>0.68344427376685402</v>
      </c>
      <c r="CI161">
        <f t="shared" si="33"/>
        <v>0.89587394758866956</v>
      </c>
      <c r="CL161" s="1"/>
      <c r="CM161" s="1"/>
      <c r="CO161" s="1"/>
    </row>
    <row r="162" spans="23:93">
      <c r="W162">
        <f t="shared" si="29"/>
        <v>0</v>
      </c>
      <c r="AC162" s="1"/>
      <c r="AG162">
        <v>6.1280508581227098</v>
      </c>
      <c r="AH162">
        <v>0.66316104600566295</v>
      </c>
      <c r="AJ162" s="1">
        <f t="shared" si="30"/>
        <v>0.89155312817193733</v>
      </c>
      <c r="AM162">
        <v>6.3599159392947904</v>
      </c>
      <c r="AN162">
        <v>0.23421348051487101</v>
      </c>
      <c r="AP162" s="1">
        <f t="shared" si="31"/>
        <v>0.56430308435196974</v>
      </c>
      <c r="AT162">
        <v>5.9501122429468101</v>
      </c>
      <c r="AU162">
        <v>0.52642777390509998</v>
      </c>
      <c r="AW162" s="1">
        <f t="shared" si="32"/>
        <v>0.97025478121368491</v>
      </c>
      <c r="BP162" s="1"/>
      <c r="BW162" s="1"/>
      <c r="CF162" s="1">
        <v>6.0357108466882101</v>
      </c>
      <c r="CG162">
        <v>0.69544290834613398</v>
      </c>
      <c r="CI162">
        <f t="shared" si="33"/>
        <v>0.91160202453482364</v>
      </c>
      <c r="CL162" s="1"/>
      <c r="CM162" s="1"/>
      <c r="CO162" s="1"/>
    </row>
    <row r="163" spans="23:93">
      <c r="W163">
        <f t="shared" si="29"/>
        <v>0</v>
      </c>
      <c r="AC163" s="1"/>
      <c r="AG163">
        <v>6.1442073043964198</v>
      </c>
      <c r="AH163">
        <v>0.67360326132095905</v>
      </c>
      <c r="AJ163" s="1">
        <f t="shared" si="30"/>
        <v>0.90559163327634851</v>
      </c>
      <c r="AM163">
        <v>6.3882028442130601</v>
      </c>
      <c r="AN163">
        <v>0.22868955526926599</v>
      </c>
      <c r="AP163" s="1">
        <f t="shared" si="31"/>
        <v>0.55099399536626248</v>
      </c>
      <c r="AT163">
        <v>5.9696199631852798</v>
      </c>
      <c r="AU163">
        <v>0.53417777819747603</v>
      </c>
      <c r="AW163" s="1">
        <f t="shared" si="32"/>
        <v>0.98453875157361503</v>
      </c>
      <c r="BP163" s="1"/>
      <c r="BW163" s="1"/>
      <c r="CF163" s="1">
        <v>6.0495887642734001</v>
      </c>
      <c r="CG163">
        <v>0.70727939921488303</v>
      </c>
      <c r="CI163">
        <f t="shared" si="33"/>
        <v>0.92711755990062406</v>
      </c>
      <c r="CL163" s="1"/>
      <c r="CM163" s="1"/>
      <c r="CO163" s="1"/>
    </row>
    <row r="164" spans="23:93">
      <c r="W164">
        <f t="shared" si="29"/>
        <v>0</v>
      </c>
      <c r="AC164" s="1"/>
      <c r="AG164">
        <v>6.1626718144235104</v>
      </c>
      <c r="AH164">
        <v>0.68510868401381297</v>
      </c>
      <c r="AJ164" s="1">
        <f t="shared" si="30"/>
        <v>0.92105951344593662</v>
      </c>
      <c r="AM164">
        <v>6.42939497785048</v>
      </c>
      <c r="AN164">
        <v>0.227563133636905</v>
      </c>
      <c r="AP164" s="1">
        <f t="shared" si="31"/>
        <v>0.54828004739014791</v>
      </c>
      <c r="AT164">
        <v>5.9989038905330201</v>
      </c>
      <c r="AU164">
        <v>0.54256653417012302</v>
      </c>
      <c r="AW164" s="1">
        <f t="shared" si="32"/>
        <v>1</v>
      </c>
      <c r="BP164" s="1"/>
      <c r="BW164" s="1"/>
      <c r="CF164" s="1">
        <v>6.0657494540980297</v>
      </c>
      <c r="CG164">
        <v>0.71830517153097795</v>
      </c>
      <c r="CI164">
        <f t="shared" si="33"/>
        <v>0.94157038736465726</v>
      </c>
      <c r="CL164" s="1"/>
      <c r="CM164" s="1"/>
      <c r="CO164" s="1"/>
    </row>
    <row r="165" spans="23:93">
      <c r="W165">
        <f t="shared" si="29"/>
        <v>0</v>
      </c>
      <c r="AG165">
        <v>6.1811363244506001</v>
      </c>
      <c r="AH165">
        <v>0.69627236147816596</v>
      </c>
      <c r="AJ165" s="1">
        <f t="shared" si="30"/>
        <v>0.93606795163028911</v>
      </c>
      <c r="AM165">
        <v>6.4654598860881896</v>
      </c>
      <c r="AN165">
        <v>0.231102583130985</v>
      </c>
      <c r="AP165" s="1">
        <f t="shared" si="31"/>
        <v>0.55680783264839451</v>
      </c>
      <c r="BP165" s="1"/>
      <c r="BW165" s="1"/>
      <c r="CF165" s="1">
        <v>6.0842193167662497</v>
      </c>
      <c r="CG165">
        <v>0.73095238095238002</v>
      </c>
      <c r="CI165">
        <f t="shared" si="33"/>
        <v>0.95814863063222355</v>
      </c>
      <c r="CL165" s="1"/>
      <c r="CM165" s="1"/>
      <c r="CO165" s="1"/>
    </row>
    <row r="166" spans="23:93">
      <c r="W166">
        <f t="shared" si="29"/>
        <v>0</v>
      </c>
      <c r="AG166">
        <v>6.2019088982310802</v>
      </c>
      <c r="AH166">
        <v>0.70684368054645197</v>
      </c>
      <c r="AJ166" s="1">
        <f t="shared" si="30"/>
        <v>0.95028002370690134</v>
      </c>
      <c r="AM166">
        <v>6.4927103607207197</v>
      </c>
      <c r="AN166">
        <v>0.240445502526137</v>
      </c>
      <c r="AP166" s="1">
        <f t="shared" si="31"/>
        <v>0.57931822880469674</v>
      </c>
      <c r="BP166" s="1"/>
      <c r="BW166" s="1"/>
      <c r="CF166" s="1">
        <v>6.1049733597061397</v>
      </c>
      <c r="CG166">
        <v>0.74291858678955403</v>
      </c>
      <c r="CI166">
        <f t="shared" si="33"/>
        <v>0.97383419926230719</v>
      </c>
      <c r="CL166" s="1"/>
      <c r="CM166" s="1"/>
      <c r="CO166" s="1"/>
    </row>
    <row r="167" spans="23:93">
      <c r="W167">
        <f t="shared" si="29"/>
        <v>0</v>
      </c>
      <c r="AG167">
        <v>6.2249895357649496</v>
      </c>
      <c r="AH167">
        <v>0.71750613167567101</v>
      </c>
      <c r="AJ167" s="1">
        <f t="shared" si="30"/>
        <v>0.96461461364624235</v>
      </c>
      <c r="AM167">
        <v>6.51973157888452</v>
      </c>
      <c r="AN167">
        <v>0.25274051733862102</v>
      </c>
      <c r="AP167" s="1">
        <f t="shared" si="31"/>
        <v>0.60894126658025882</v>
      </c>
      <c r="BP167" s="1"/>
      <c r="BW167" s="1"/>
      <c r="CF167" s="1">
        <v>6.13259050370268</v>
      </c>
      <c r="CG167">
        <v>0.75381464413722399</v>
      </c>
      <c r="CI167">
        <f t="shared" si="33"/>
        <v>0.98811699346205728</v>
      </c>
      <c r="CL167" s="1"/>
      <c r="CM167" s="1"/>
      <c r="CO167" s="1"/>
    </row>
    <row r="168" spans="23:93">
      <c r="W168">
        <f t="shared" si="29"/>
        <v>0</v>
      </c>
      <c r="AG168">
        <v>6.25268630080559</v>
      </c>
      <c r="AH168">
        <v>0.72823367713412801</v>
      </c>
      <c r="AJ168" s="1">
        <f t="shared" si="30"/>
        <v>0.97903671634467537</v>
      </c>
      <c r="AM168">
        <v>6.5363240158091402</v>
      </c>
      <c r="AN168">
        <v>0.262182036226764</v>
      </c>
      <c r="AP168" s="1">
        <f t="shared" si="31"/>
        <v>0.63168922377654912</v>
      </c>
      <c r="BP168" s="1"/>
      <c r="BW168" s="1"/>
      <c r="CF168" s="1">
        <v>6.1739372098894103</v>
      </c>
      <c r="CG168">
        <v>0.76287995158962896</v>
      </c>
      <c r="CI168">
        <f t="shared" si="33"/>
        <v>1</v>
      </c>
      <c r="CL168" s="1"/>
      <c r="CM168" s="1"/>
      <c r="CO168" s="1"/>
    </row>
    <row r="169" spans="23:93">
      <c r="W169">
        <f t="shared" si="29"/>
        <v>0</v>
      </c>
      <c r="AG169">
        <v>6.29423144836655</v>
      </c>
      <c r="AH169">
        <v>0.73902158278878805</v>
      </c>
      <c r="AJ169" s="1">
        <f t="shared" si="30"/>
        <v>0.99353996723790383</v>
      </c>
      <c r="AM169">
        <v>6.5455420363228196</v>
      </c>
      <c r="AN169">
        <v>0.26704029351872199</v>
      </c>
      <c r="AP169" s="1">
        <f t="shared" si="31"/>
        <v>0.64339448330473958</v>
      </c>
      <c r="BP169" s="1"/>
      <c r="BW169" s="1"/>
      <c r="CF169" s="1">
        <v>6.2197430047855304</v>
      </c>
      <c r="CG169">
        <v>0.76051658417249801</v>
      </c>
      <c r="CI169">
        <f t="shared" si="33"/>
        <v>0.99690204544999994</v>
      </c>
      <c r="CL169" s="1"/>
      <c r="CM169" s="1"/>
      <c r="CO169" s="1"/>
    </row>
    <row r="170" spans="23:93">
      <c r="W170">
        <f t="shared" si="29"/>
        <v>0</v>
      </c>
      <c r="AG170">
        <v>6.3450088509410598</v>
      </c>
      <c r="AH170">
        <v>0.74382672781982695</v>
      </c>
      <c r="AJ170" s="1">
        <f t="shared" si="30"/>
        <v>1</v>
      </c>
      <c r="AP170" s="1">
        <f t="shared" si="31"/>
        <v>0</v>
      </c>
      <c r="BP170" s="1"/>
      <c r="BW170" s="1"/>
      <c r="CF170" s="1">
        <v>6.2540042421602298</v>
      </c>
      <c r="CG170">
        <v>0.750166410650281</v>
      </c>
      <c r="CI170">
        <f t="shared" si="33"/>
        <v>0.98333480790410532</v>
      </c>
      <c r="CL170" s="1"/>
      <c r="CM170" s="1"/>
      <c r="CO170" s="1"/>
    </row>
    <row r="171" spans="23:93">
      <c r="W171">
        <f t="shared" si="29"/>
        <v>0</v>
      </c>
      <c r="AG171">
        <v>6.3934781897621802</v>
      </c>
      <c r="AH171">
        <v>0.73860320378177502</v>
      </c>
      <c r="AJ171" s="1">
        <f t="shared" si="30"/>
        <v>0.99297749886810038</v>
      </c>
      <c r="AP171" s="1">
        <f t="shared" si="31"/>
        <v>0</v>
      </c>
      <c r="BP171" s="1"/>
      <c r="BW171" s="1"/>
      <c r="CF171" s="1">
        <v>6.2767853234872897</v>
      </c>
      <c r="CG171">
        <v>0.73776241679467403</v>
      </c>
      <c r="CI171">
        <f t="shared" si="33"/>
        <v>0.9670753770070678</v>
      </c>
      <c r="CL171" s="1"/>
      <c r="CM171" s="1"/>
      <c r="CO171" s="1"/>
    </row>
    <row r="172" spans="23:93">
      <c r="W172">
        <f t="shared" si="29"/>
        <v>0</v>
      </c>
      <c r="AG172">
        <v>6.4304072098163596</v>
      </c>
      <c r="AH172">
        <v>0.72771292250022201</v>
      </c>
      <c r="AJ172" s="1">
        <f t="shared" si="30"/>
        <v>0.97833661427193552</v>
      </c>
      <c r="AP172" s="1">
        <f t="shared" si="31"/>
        <v>0</v>
      </c>
      <c r="BP172" s="1"/>
      <c r="BW172" s="1"/>
      <c r="CF172" s="1">
        <v>6.2949938201743603</v>
      </c>
      <c r="CG172">
        <v>0.72633128520225299</v>
      </c>
      <c r="CI172">
        <f t="shared" si="33"/>
        <v>0.95209119559215216</v>
      </c>
      <c r="CL172" s="1"/>
      <c r="CM172" s="1"/>
      <c r="CO172" s="1"/>
    </row>
    <row r="173" spans="23:93">
      <c r="W173">
        <f t="shared" si="29"/>
        <v>0</v>
      </c>
      <c r="AG173">
        <v>6.4557959111036203</v>
      </c>
      <c r="AH173">
        <v>0.71741499961473698</v>
      </c>
      <c r="AJ173" s="1">
        <f t="shared" si="30"/>
        <v>0.96449209578351214</v>
      </c>
      <c r="AP173" s="1">
        <f t="shared" si="31"/>
        <v>0</v>
      </c>
      <c r="BP173" s="1"/>
      <c r="BW173" s="1"/>
      <c r="CF173" s="1">
        <v>6.3109160245414397</v>
      </c>
      <c r="CG173">
        <v>0.71538658474142303</v>
      </c>
      <c r="CI173">
        <f t="shared" si="33"/>
        <v>0.93774463891829507</v>
      </c>
      <c r="CL173" s="1"/>
      <c r="CM173" s="1"/>
      <c r="CO173" s="1"/>
    </row>
    <row r="174" spans="23:93">
      <c r="W174">
        <f t="shared" si="29"/>
        <v>0</v>
      </c>
      <c r="AG174">
        <v>6.4765684848841003</v>
      </c>
      <c r="AH174">
        <v>0.70618297310468403</v>
      </c>
      <c r="AJ174" s="1">
        <f t="shared" si="30"/>
        <v>0.94939176920211299</v>
      </c>
      <c r="AP174" s="1">
        <f t="shared" si="31"/>
        <v>0</v>
      </c>
      <c r="BP174" s="1"/>
      <c r="BW174" s="1"/>
      <c r="CF174" s="1">
        <v>6.3245352162058897</v>
      </c>
      <c r="CG174">
        <v>0.70338795016214295</v>
      </c>
      <c r="CI174">
        <f t="shared" si="33"/>
        <v>0.92201656197214088</v>
      </c>
      <c r="CL174" s="1"/>
      <c r="CM174" s="1"/>
      <c r="CO174" s="1"/>
    </row>
    <row r="175" spans="23:93">
      <c r="W175">
        <f t="shared" si="29"/>
        <v>0</v>
      </c>
      <c r="AG175">
        <v>6.49503299491119</v>
      </c>
      <c r="AH175">
        <v>0.69399405995482899</v>
      </c>
      <c r="AJ175" s="1">
        <f t="shared" si="30"/>
        <v>0.93300500506205442</v>
      </c>
      <c r="AP175" s="1">
        <f t="shared" si="31"/>
        <v>0</v>
      </c>
      <c r="BP175" s="1"/>
      <c r="BW175" s="1"/>
      <c r="CF175" s="1">
        <v>6.3381473677092304</v>
      </c>
      <c r="CG175">
        <v>0.69074074074073999</v>
      </c>
      <c r="CI175">
        <f t="shared" si="33"/>
        <v>0.90543831870457336</v>
      </c>
      <c r="CL175" s="1"/>
      <c r="CM175" s="1"/>
      <c r="CO175" s="1"/>
    </row>
    <row r="176" spans="23:93">
      <c r="W176">
        <f t="shared" si="29"/>
        <v>0</v>
      </c>
      <c r="AG176">
        <v>6.5111894411849001</v>
      </c>
      <c r="AH176">
        <v>0.68351387294747701</v>
      </c>
      <c r="AJ176" s="1">
        <f t="shared" si="30"/>
        <v>0.91891545084817228</v>
      </c>
      <c r="AP176" s="1">
        <f t="shared" si="31"/>
        <v>0</v>
      </c>
      <c r="BP176" s="1"/>
      <c r="BW176" s="1"/>
      <c r="CF176" s="1">
        <v>6.3517595192125702</v>
      </c>
      <c r="CG176">
        <v>0.67809353131933703</v>
      </c>
      <c r="CI176">
        <f t="shared" si="33"/>
        <v>0.88886007543700596</v>
      </c>
      <c r="CL176" s="1"/>
      <c r="CM176" s="1"/>
      <c r="CO176" s="1"/>
    </row>
    <row r="177" spans="23:93">
      <c r="W177">
        <f t="shared" si="29"/>
        <v>0</v>
      </c>
      <c r="AG177">
        <v>6.5250378237052198</v>
      </c>
      <c r="AH177">
        <v>0.673185572708347</v>
      </c>
      <c r="AJ177" s="1">
        <f t="shared" si="30"/>
        <v>0.90503009307217186</v>
      </c>
      <c r="AP177" s="1">
        <f t="shared" si="31"/>
        <v>0</v>
      </c>
      <c r="BP177" s="1"/>
      <c r="BW177" s="1"/>
      <c r="CF177" s="1">
        <v>6.3653611104742502</v>
      </c>
      <c r="CG177">
        <v>0.66447345963474902</v>
      </c>
      <c r="CI177">
        <f t="shared" si="33"/>
        <v>0.87100658268731768</v>
      </c>
      <c r="CL177" s="1"/>
      <c r="CM177" s="1"/>
      <c r="CO177" s="1"/>
    </row>
    <row r="178" spans="23:93">
      <c r="W178">
        <f t="shared" si="29"/>
        <v>0</v>
      </c>
      <c r="AG178">
        <v>6.5388862062255404</v>
      </c>
      <c r="AH178">
        <v>0.66133840478699302</v>
      </c>
      <c r="AJ178" s="1">
        <f t="shared" si="30"/>
        <v>0.88910277091734913</v>
      </c>
      <c r="AP178" s="1">
        <f t="shared" si="31"/>
        <v>0</v>
      </c>
      <c r="BP178" s="1"/>
      <c r="BW178" s="1"/>
      <c r="CF178" s="1">
        <v>6.3766772894360697</v>
      </c>
      <c r="CG178">
        <v>0.65142089093701905</v>
      </c>
      <c r="CI178">
        <f t="shared" si="33"/>
        <v>0.85389698546886661</v>
      </c>
      <c r="CL178" s="1"/>
      <c r="CM178" s="1"/>
      <c r="CO178" s="1"/>
    </row>
    <row r="179" spans="23:93">
      <c r="W179">
        <f t="shared" si="29"/>
        <v>0</v>
      </c>
      <c r="AG179">
        <v>6.5527345887458601</v>
      </c>
      <c r="AH179">
        <v>0.64918746332919297</v>
      </c>
      <c r="AJ179" s="1">
        <f t="shared" si="30"/>
        <v>0.87276705588676029</v>
      </c>
      <c r="AP179" s="1">
        <f t="shared" si="31"/>
        <v>0</v>
      </c>
      <c r="BP179" s="1"/>
      <c r="BW179" s="1"/>
      <c r="CF179" s="1">
        <v>6.38572741654108</v>
      </c>
      <c r="CG179">
        <v>0.64071940604198596</v>
      </c>
      <c r="CI179">
        <f t="shared" si="33"/>
        <v>0.83986924116554051</v>
      </c>
      <c r="CL179" s="1"/>
      <c r="CM179" s="1"/>
      <c r="CO179" s="1"/>
    </row>
    <row r="180" spans="23:93">
      <c r="W180">
        <f t="shared" si="29"/>
        <v>0</v>
      </c>
      <c r="AG180">
        <v>6.5665829712661798</v>
      </c>
      <c r="AH180">
        <v>0.63688463510317095</v>
      </c>
      <c r="AJ180" s="1">
        <f t="shared" si="30"/>
        <v>0.85622714441828984</v>
      </c>
      <c r="AP180" s="1">
        <f t="shared" si="31"/>
        <v>0</v>
      </c>
      <c r="BP180" s="1"/>
      <c r="BW180" s="1"/>
      <c r="CF180" s="1">
        <v>6.3947881038877599</v>
      </c>
      <c r="CG180">
        <v>0.63099078341013803</v>
      </c>
      <c r="CI180">
        <f t="shared" si="33"/>
        <v>0.82711674634433541</v>
      </c>
      <c r="CL180" s="1"/>
      <c r="CM180" s="1"/>
      <c r="CO180" s="1"/>
    </row>
    <row r="181" spans="23:93">
      <c r="W181">
        <f t="shared" si="29"/>
        <v>0</v>
      </c>
      <c r="AG181">
        <v>6.5781232900331101</v>
      </c>
      <c r="AH181">
        <v>0.62632850471170798</v>
      </c>
      <c r="AJ181" s="1">
        <f t="shared" si="30"/>
        <v>0.8420354919854669</v>
      </c>
      <c r="AP181" s="1">
        <f t="shared" si="31"/>
        <v>0</v>
      </c>
      <c r="BP181" s="1"/>
      <c r="BW181" s="1"/>
      <c r="CF181" s="1">
        <v>6.4038303108115304</v>
      </c>
      <c r="CG181">
        <v>0.619559651817716</v>
      </c>
      <c r="CI181">
        <f t="shared" si="33"/>
        <v>0.81213256492941854</v>
      </c>
      <c r="CL181" s="1"/>
      <c r="CM181" s="1"/>
      <c r="CO181" s="1"/>
    </row>
    <row r="182" spans="23:93">
      <c r="W182">
        <f t="shared" si="29"/>
        <v>0</v>
      </c>
      <c r="AG182">
        <v>6.5873555450466599</v>
      </c>
      <c r="AH182">
        <v>0.616531808161357</v>
      </c>
      <c r="AJ182" s="1">
        <f t="shared" si="30"/>
        <v>0.82886482174205511</v>
      </c>
      <c r="AP182" s="1">
        <f t="shared" si="31"/>
        <v>0</v>
      </c>
      <c r="BP182" s="1"/>
      <c r="BW182" s="1"/>
      <c r="CF182" s="1">
        <v>6.4128804379165398</v>
      </c>
      <c r="CG182">
        <v>0.60885816692268302</v>
      </c>
      <c r="CI182">
        <f t="shared" si="33"/>
        <v>0.79810482062609256</v>
      </c>
      <c r="CL182" s="1"/>
      <c r="CM182" s="1"/>
      <c r="CO182" s="1"/>
    </row>
    <row r="183" spans="23:93">
      <c r="W183">
        <f t="shared" si="29"/>
        <v>0</v>
      </c>
      <c r="AG183">
        <v>6.5965878000601998</v>
      </c>
      <c r="AH183">
        <v>0.60673511161100702</v>
      </c>
      <c r="AJ183" s="1">
        <f t="shared" si="30"/>
        <v>0.81569415149864466</v>
      </c>
      <c r="AP183" s="1">
        <f t="shared" si="31"/>
        <v>0</v>
      </c>
      <c r="BP183" s="1"/>
      <c r="BW183" s="1"/>
      <c r="CF183" s="1">
        <v>6.4196337124599001</v>
      </c>
      <c r="CG183">
        <v>0.59767025089605696</v>
      </c>
      <c r="CI183">
        <f t="shared" si="33"/>
        <v>0.78343945158170547</v>
      </c>
      <c r="CL183" s="1"/>
      <c r="CM183" s="1"/>
      <c r="CO183" s="1"/>
    </row>
    <row r="184" spans="23:93">
      <c r="W184">
        <f t="shared" si="29"/>
        <v>0</v>
      </c>
      <c r="AG184">
        <v>6.6058200550737496</v>
      </c>
      <c r="AH184">
        <v>0.59568534922282002</v>
      </c>
      <c r="AJ184" s="1">
        <f t="shared" si="30"/>
        <v>0.80083886064270282</v>
      </c>
      <c r="AP184" s="1">
        <f t="shared" si="31"/>
        <v>0</v>
      </c>
      <c r="BP184" s="1"/>
      <c r="BW184" s="1"/>
      <c r="CF184" s="1">
        <v>6.4286706392628297</v>
      </c>
      <c r="CG184">
        <v>0.58575268817204296</v>
      </c>
      <c r="CI184">
        <f t="shared" si="33"/>
        <v>0.76781764542572895</v>
      </c>
      <c r="CL184" s="1"/>
      <c r="CM184" s="1"/>
      <c r="CO184" s="1"/>
    </row>
    <row r="185" spans="23:93">
      <c r="W185">
        <f t="shared" si="29"/>
        <v>0</v>
      </c>
      <c r="AG185">
        <v>6.6196684375940702</v>
      </c>
      <c r="AH185">
        <v>0.58212945515896297</v>
      </c>
      <c r="AJ185" s="1">
        <f t="shared" si="30"/>
        <v>0.78261432856170365</v>
      </c>
      <c r="AP185" s="1">
        <f t="shared" si="31"/>
        <v>0</v>
      </c>
      <c r="BP185" s="1"/>
      <c r="BW185" s="1"/>
      <c r="CF185" s="1">
        <v>6.4399938583857601</v>
      </c>
      <c r="CG185">
        <v>0.57334869431643598</v>
      </c>
      <c r="CI185">
        <f t="shared" si="33"/>
        <v>0.75155821452869132</v>
      </c>
      <c r="CL185" s="1"/>
      <c r="CM185" s="1"/>
      <c r="CO185" s="1"/>
    </row>
    <row r="186" spans="23:93">
      <c r="W186">
        <f t="shared" si="29"/>
        <v>0</v>
      </c>
      <c r="AG186">
        <v>6.6289006926076199</v>
      </c>
      <c r="AH186">
        <v>0.57233275860861199</v>
      </c>
      <c r="AJ186" s="1">
        <f t="shared" si="30"/>
        <v>0.76944365831829187</v>
      </c>
      <c r="AP186" s="1">
        <f t="shared" si="31"/>
        <v>0</v>
      </c>
      <c r="BP186" s="1"/>
      <c r="BW186" s="1"/>
      <c r="CF186" s="1">
        <v>6.44825900752718</v>
      </c>
      <c r="CG186">
        <v>0.56070148489503302</v>
      </c>
      <c r="CI186">
        <f t="shared" si="33"/>
        <v>0.7349799712611238</v>
      </c>
      <c r="CL186" s="1"/>
      <c r="CM186" s="1"/>
      <c r="CO186" s="1"/>
    </row>
    <row r="187" spans="23:93">
      <c r="W187">
        <f t="shared" si="29"/>
        <v>0</v>
      </c>
      <c r="AG187">
        <v>6.6373635930367003</v>
      </c>
      <c r="AH187">
        <v>0.56139691129659297</v>
      </c>
      <c r="AJ187" s="1">
        <f t="shared" si="30"/>
        <v>0.75474151479076323</v>
      </c>
      <c r="AP187" s="1">
        <f t="shared" si="31"/>
        <v>0</v>
      </c>
      <c r="BP187" s="1"/>
      <c r="BW187" s="1"/>
      <c r="CF187" s="1">
        <v>6.4557814196716397</v>
      </c>
      <c r="CG187">
        <v>0.55000000000000004</v>
      </c>
      <c r="CI187">
        <f t="shared" si="33"/>
        <v>0.72095222695779793</v>
      </c>
      <c r="CL187" s="1"/>
      <c r="CM187" s="1"/>
      <c r="CO187" s="1"/>
    </row>
    <row r="188" spans="23:93">
      <c r="W188">
        <f t="shared" si="29"/>
        <v>0</v>
      </c>
      <c r="AG188">
        <v>6.6450571388813202</v>
      </c>
      <c r="AH188">
        <v>0.55137238459390803</v>
      </c>
      <c r="AJ188" s="1">
        <f t="shared" si="30"/>
        <v>0.74126454989052759</v>
      </c>
      <c r="AP188" s="1">
        <f t="shared" si="31"/>
        <v>0</v>
      </c>
      <c r="BP188" s="1"/>
      <c r="BW188" s="1"/>
      <c r="CF188" s="1">
        <v>6.4648170264443703</v>
      </c>
      <c r="CG188">
        <v>0.53796082949308699</v>
      </c>
      <c r="CI188">
        <f t="shared" si="33"/>
        <v>0.70517101461655496</v>
      </c>
      <c r="CL188" s="1"/>
      <c r="CM188" s="1"/>
      <c r="CO188" s="1"/>
    </row>
    <row r="189" spans="23:93">
      <c r="W189">
        <f t="shared" si="29"/>
        <v>0</v>
      </c>
      <c r="AG189">
        <v>6.65428939389487</v>
      </c>
      <c r="AH189">
        <v>0.54043653728188801</v>
      </c>
      <c r="AJ189" s="1">
        <f t="shared" si="30"/>
        <v>0.72656240636299774</v>
      </c>
      <c r="AP189" s="1">
        <f t="shared" si="31"/>
        <v>0</v>
      </c>
      <c r="BP189" s="1"/>
      <c r="BW189" s="1"/>
      <c r="CF189" s="1">
        <v>6.4738460330660601</v>
      </c>
      <c r="CG189">
        <v>0.52531362007168403</v>
      </c>
      <c r="CI189">
        <f t="shared" si="33"/>
        <v>0.68859277134898755</v>
      </c>
      <c r="CL189" s="1"/>
      <c r="CM189" s="1"/>
      <c r="CO189" s="1"/>
    </row>
    <row r="190" spans="23:93">
      <c r="W190">
        <f t="shared" si="29"/>
        <v>0</v>
      </c>
      <c r="AG190">
        <v>6.6635216489084197</v>
      </c>
      <c r="AH190">
        <v>0.52927285981753502</v>
      </c>
      <c r="AJ190" s="1">
        <f t="shared" si="30"/>
        <v>0.71155396817864536</v>
      </c>
      <c r="AP190" s="1">
        <f t="shared" si="31"/>
        <v>0</v>
      </c>
      <c r="BP190" s="1"/>
      <c r="BW190" s="1"/>
      <c r="CF190" s="1">
        <v>6.4828763597179497</v>
      </c>
      <c r="CG190">
        <v>0.512788018433179</v>
      </c>
      <c r="CI190">
        <f t="shared" si="33"/>
        <v>0.67217393426668492</v>
      </c>
    </row>
    <row r="191" spans="23:93">
      <c r="W191">
        <f t="shared" si="29"/>
        <v>0</v>
      </c>
      <c r="AG191">
        <v>6.67506196767535</v>
      </c>
      <c r="AH191">
        <v>0.517653522048515</v>
      </c>
      <c r="AJ191" s="1">
        <f t="shared" si="30"/>
        <v>0.69593294068064648</v>
      </c>
      <c r="AP191" s="1">
        <f t="shared" si="31"/>
        <v>0</v>
      </c>
      <c r="BP191" s="1"/>
      <c r="BW191" s="1"/>
      <c r="CF191" s="1">
        <v>6.4919053663396404</v>
      </c>
      <c r="CG191">
        <v>0.50014080901177604</v>
      </c>
      <c r="CI191">
        <f t="shared" si="33"/>
        <v>0.65559569099911741</v>
      </c>
    </row>
    <row r="192" spans="23:93">
      <c r="W192">
        <f t="shared" si="29"/>
        <v>0</v>
      </c>
      <c r="AG192">
        <v>6.6835248681044304</v>
      </c>
      <c r="AH192">
        <v>0.50580635412716002</v>
      </c>
      <c r="AJ192" s="1">
        <f t="shared" si="30"/>
        <v>0.68000561852582242</v>
      </c>
      <c r="AP192" s="1">
        <f t="shared" si="31"/>
        <v>0</v>
      </c>
      <c r="BP192" s="1"/>
      <c r="BW192" s="1"/>
      <c r="CF192" s="1">
        <v>6.5009370130217503</v>
      </c>
      <c r="CG192">
        <v>0.48773681515617001</v>
      </c>
      <c r="CI192">
        <f t="shared" si="33"/>
        <v>0.639336260102081</v>
      </c>
    </row>
    <row r="193" spans="23:87">
      <c r="W193">
        <f t="shared" si="29"/>
        <v>0</v>
      </c>
      <c r="AG193">
        <v>6.69121841394906</v>
      </c>
      <c r="AH193">
        <v>0.49578182742447602</v>
      </c>
      <c r="AJ193" s="1">
        <f t="shared" si="30"/>
        <v>0.66652865362558811</v>
      </c>
      <c r="AP193" s="1">
        <f t="shared" si="31"/>
        <v>0</v>
      </c>
      <c r="BP193" s="1"/>
      <c r="BW193" s="1"/>
      <c r="CF193" s="1">
        <v>6.5099673396736399</v>
      </c>
      <c r="CG193">
        <v>0.47521121351766499</v>
      </c>
      <c r="CI193">
        <f t="shared" si="33"/>
        <v>0.62291742301977837</v>
      </c>
    </row>
    <row r="194" spans="23:87">
      <c r="W194">
        <f t="shared" si="29"/>
        <v>0</v>
      </c>
      <c r="AG194">
        <v>6.7004506689626</v>
      </c>
      <c r="AH194">
        <v>0.48404857457928802</v>
      </c>
      <c r="AJ194" s="1">
        <f t="shared" si="30"/>
        <v>0.65075447879917603</v>
      </c>
      <c r="AP194" s="1">
        <f t="shared" si="31"/>
        <v>0</v>
      </c>
      <c r="BP194" s="1"/>
      <c r="BW194" s="1"/>
      <c r="CF194" s="1">
        <v>6.5189963462953298</v>
      </c>
      <c r="CG194">
        <v>0.46256400409626203</v>
      </c>
      <c r="CI194">
        <f t="shared" si="33"/>
        <v>0.60633917975221097</v>
      </c>
    </row>
    <row r="195" spans="23:87">
      <c r="W195">
        <f t="shared" si="29"/>
        <v>0</v>
      </c>
      <c r="AG195">
        <v>6.7096829239761497</v>
      </c>
      <c r="AH195">
        <v>0.47265706696260101</v>
      </c>
      <c r="AJ195" s="1">
        <f t="shared" si="30"/>
        <v>0.63543974595799968</v>
      </c>
      <c r="AP195" s="1">
        <f t="shared" si="31"/>
        <v>0</v>
      </c>
      <c r="BP195" s="1"/>
      <c r="BW195" s="1"/>
      <c r="CF195" s="1">
        <v>6.52802667294723</v>
      </c>
      <c r="CG195">
        <v>0.450038402457757</v>
      </c>
      <c r="CI195">
        <f t="shared" si="33"/>
        <v>0.58992034266990834</v>
      </c>
    </row>
    <row r="196" spans="23:87">
      <c r="W196">
        <f t="shared" si="29"/>
        <v>0</v>
      </c>
      <c r="AG196">
        <v>6.7189151789897004</v>
      </c>
      <c r="AH196">
        <v>0.46115164426974697</v>
      </c>
      <c r="AJ196" s="1">
        <f t="shared" si="30"/>
        <v>0.61997186578841146</v>
      </c>
      <c r="AP196" s="1">
        <f t="shared" si="31"/>
        <v>0</v>
      </c>
      <c r="BP196" s="1"/>
      <c r="BW196" s="1"/>
      <c r="CF196" s="1">
        <v>6.5370609596897502</v>
      </c>
      <c r="CG196">
        <v>0.43787762416794601</v>
      </c>
      <c r="CI196">
        <f t="shared" si="33"/>
        <v>0.57397972414340059</v>
      </c>
    </row>
    <row r="197" spans="23:87">
      <c r="W197">
        <f t="shared" si="29"/>
        <v>0</v>
      </c>
      <c r="AG197">
        <v>6.7281474340032403</v>
      </c>
      <c r="AH197">
        <v>0.44941839142456003</v>
      </c>
      <c r="AJ197" s="1">
        <f t="shared" si="30"/>
        <v>0.60419769096200071</v>
      </c>
      <c r="AP197" s="1">
        <f t="shared" si="31"/>
        <v>0</v>
      </c>
      <c r="BP197" s="1"/>
      <c r="BW197" s="1"/>
      <c r="CF197" s="1">
        <v>6.5460926063718503</v>
      </c>
      <c r="CG197">
        <v>0.42547363031233998</v>
      </c>
      <c r="CI197">
        <f t="shared" si="33"/>
        <v>0.55772029324636418</v>
      </c>
    </row>
    <row r="198" spans="23:87">
      <c r="W198">
        <f t="shared" si="29"/>
        <v>0</v>
      </c>
      <c r="AG198">
        <v>6.7373796890167901</v>
      </c>
      <c r="AH198">
        <v>0.43802688380787302</v>
      </c>
      <c r="AJ198" s="1">
        <f t="shared" si="30"/>
        <v>0.58888295812082447</v>
      </c>
      <c r="AP198" s="1">
        <f t="shared" si="31"/>
        <v>0</v>
      </c>
      <c r="BP198" s="1"/>
      <c r="BW198" s="1"/>
      <c r="CF198" s="1">
        <v>6.5551229330237497</v>
      </c>
      <c r="CG198">
        <v>0.41294802867383501</v>
      </c>
      <c r="CI198">
        <f t="shared" si="33"/>
        <v>0.54130145616406167</v>
      </c>
    </row>
    <row r="199" spans="23:87">
      <c r="W199">
        <f t="shared" si="29"/>
        <v>0</v>
      </c>
      <c r="AG199">
        <v>6.7466119440303398</v>
      </c>
      <c r="AH199">
        <v>0.42652146111501898</v>
      </c>
      <c r="AJ199" s="1">
        <f t="shared" si="30"/>
        <v>0.57341507795123614</v>
      </c>
      <c r="AP199" s="1">
        <f t="shared" si="31"/>
        <v>0</v>
      </c>
      <c r="BP199" s="1"/>
      <c r="BW199" s="1"/>
      <c r="CF199" s="1">
        <v>6.5641664599777201</v>
      </c>
      <c r="CG199">
        <v>0.40163850486431102</v>
      </c>
      <c r="CI199">
        <f t="shared" si="33"/>
        <v>0.52647668093440969</v>
      </c>
    </row>
    <row r="200" spans="23:87">
      <c r="W200">
        <f t="shared" si="29"/>
        <v>0</v>
      </c>
      <c r="AG200">
        <v>6.7558441990438798</v>
      </c>
      <c r="AH200">
        <v>0.41478820826983098</v>
      </c>
      <c r="AJ200" s="1">
        <f t="shared" si="30"/>
        <v>0.55764090312482406</v>
      </c>
      <c r="AP200" s="1">
        <f t="shared" si="31"/>
        <v>0</v>
      </c>
      <c r="BP200" s="1"/>
      <c r="BW200" s="1"/>
      <c r="CF200" s="1">
        <v>6.5732042668007997</v>
      </c>
      <c r="CG200">
        <v>0.38980201399556202</v>
      </c>
      <c r="CI200">
        <f t="shared" si="33"/>
        <v>0.51096114556860928</v>
      </c>
    </row>
    <row r="201" spans="23:87">
      <c r="W201">
        <f t="shared" si="29"/>
        <v>0</v>
      </c>
      <c r="AG201">
        <v>6.7650764540574304</v>
      </c>
      <c r="AH201">
        <v>0.40339670065314398</v>
      </c>
      <c r="AJ201" s="1">
        <f t="shared" si="30"/>
        <v>0.54232617028364771</v>
      </c>
      <c r="AP201" s="1">
        <f t="shared" si="31"/>
        <v>0</v>
      </c>
      <c r="BP201" s="1"/>
      <c r="BW201" s="1"/>
      <c r="CF201" s="1">
        <v>6.5845213257827497</v>
      </c>
      <c r="CG201">
        <v>0.37683051715309701</v>
      </c>
      <c r="CI201">
        <f t="shared" si="33"/>
        <v>0.49395781914033443</v>
      </c>
    </row>
    <row r="202" spans="23:87">
      <c r="W202">
        <f t="shared" si="29"/>
        <v>0</v>
      </c>
      <c r="AG202">
        <v>6.7743087090709802</v>
      </c>
      <c r="AH202">
        <v>0.39189127796029</v>
      </c>
      <c r="AJ202" s="1">
        <f t="shared" si="30"/>
        <v>0.5268582901140596</v>
      </c>
      <c r="AP202" s="1">
        <f t="shared" si="31"/>
        <v>0</v>
      </c>
      <c r="BP202" s="1"/>
      <c r="BW202" s="1"/>
      <c r="CF202" s="1">
        <v>6.59356089264611</v>
      </c>
      <c r="CG202">
        <v>0.36515616999487899</v>
      </c>
      <c r="CI202">
        <f t="shared" si="33"/>
        <v>0.47865482535488763</v>
      </c>
    </row>
    <row r="203" spans="23:87">
      <c r="W203">
        <f t="shared" si="29"/>
        <v>0</v>
      </c>
      <c r="AG203">
        <v>6.7835409640845201</v>
      </c>
      <c r="AH203">
        <v>0.38015802511510299</v>
      </c>
      <c r="AJ203" s="1">
        <f t="shared" si="30"/>
        <v>0.51108411528764874</v>
      </c>
      <c r="AP203" s="1">
        <f t="shared" si="31"/>
        <v>0</v>
      </c>
      <c r="BP203" s="1"/>
      <c r="BW203" s="1"/>
      <c r="CF203" s="1">
        <v>6.6018330819486302</v>
      </c>
      <c r="CG203">
        <v>0.35315753541559902</v>
      </c>
      <c r="CI203">
        <f t="shared" si="33"/>
        <v>0.4629267484087336</v>
      </c>
    </row>
    <row r="204" spans="23:87">
      <c r="W204">
        <f t="shared" ref="W204:W267" si="34">U204/LARGE($U$11:$U$822,1)</f>
        <v>0</v>
      </c>
      <c r="AG204">
        <v>6.7927732190980699</v>
      </c>
      <c r="AH204">
        <v>0.36899434765075001</v>
      </c>
      <c r="AJ204" s="1">
        <f t="shared" ref="AJ204:AJ243" si="35">AH204/$AK$7</f>
        <v>0.49607567710329642</v>
      </c>
      <c r="AP204" s="1">
        <f t="shared" ref="AP204:AP266" si="36">AN204/LARGE($AN$11:$AN$924,1)</f>
        <v>0</v>
      </c>
      <c r="BP204" s="1"/>
      <c r="BW204" s="1"/>
      <c r="CF204" s="1">
        <v>6.6108744088522604</v>
      </c>
      <c r="CG204">
        <v>0.34164533196791202</v>
      </c>
      <c r="CI204">
        <f t="shared" ref="CI204:CI231" si="37">CG204/$CJ$7</f>
        <v>0.44783629620364052</v>
      </c>
    </row>
    <row r="205" spans="23:87">
      <c r="W205">
        <f t="shared" si="34"/>
        <v>0</v>
      </c>
      <c r="AG205">
        <v>6.8020054741116196</v>
      </c>
      <c r="AH205">
        <v>0.35737500988172899</v>
      </c>
      <c r="AJ205" s="1">
        <f t="shared" si="35"/>
        <v>0.48045464960529621</v>
      </c>
      <c r="AP205" s="1">
        <f t="shared" si="36"/>
        <v>0</v>
      </c>
      <c r="BP205" s="1"/>
      <c r="BW205" s="1"/>
      <c r="CF205" s="1">
        <v>6.6206927935382396</v>
      </c>
      <c r="CG205">
        <v>0.331349206349206</v>
      </c>
      <c r="CI205">
        <f t="shared" si="37"/>
        <v>0.43433990585119808</v>
      </c>
    </row>
    <row r="206" spans="23:87">
      <c r="W206">
        <f t="shared" si="34"/>
        <v>0</v>
      </c>
      <c r="AG206">
        <v>6.8135457928785499</v>
      </c>
      <c r="AH206">
        <v>0.34632524749354299</v>
      </c>
      <c r="AJ206" s="1">
        <f t="shared" si="35"/>
        <v>0.46559935874935571</v>
      </c>
      <c r="AP206" s="1">
        <f t="shared" si="36"/>
        <v>0</v>
      </c>
      <c r="BP206" s="1"/>
      <c r="BW206" s="1"/>
      <c r="CF206" s="1">
        <v>6.6297508408245003</v>
      </c>
      <c r="CG206">
        <v>0.32137736815156098</v>
      </c>
      <c r="CI206">
        <f t="shared" si="37"/>
        <v>0.4212685986594617</v>
      </c>
    </row>
    <row r="207" spans="23:87">
      <c r="W207">
        <f t="shared" si="34"/>
        <v>0</v>
      </c>
      <c r="AG207">
        <v>6.8227780478920996</v>
      </c>
      <c r="AH207">
        <v>0.33538940018152302</v>
      </c>
      <c r="AJ207" s="1">
        <f t="shared" si="35"/>
        <v>0.45089721522182591</v>
      </c>
      <c r="AP207" s="1">
        <f t="shared" si="36"/>
        <v>0</v>
      </c>
      <c r="BP207" s="1"/>
      <c r="BW207" s="1"/>
      <c r="CF207" s="1">
        <v>6.6410661397661803</v>
      </c>
      <c r="CG207">
        <v>0.308243727598566</v>
      </c>
      <c r="CI207">
        <f t="shared" si="37"/>
        <v>0.40405273065083447</v>
      </c>
    </row>
    <row r="208" spans="23:87">
      <c r="W208">
        <f t="shared" si="34"/>
        <v>0</v>
      </c>
      <c r="AG208">
        <v>6.8320103029056396</v>
      </c>
      <c r="AH208">
        <v>0.324453552869504</v>
      </c>
      <c r="AJ208" s="1">
        <f t="shared" si="35"/>
        <v>0.43619507169429733</v>
      </c>
      <c r="AP208" s="1">
        <f t="shared" si="36"/>
        <v>0</v>
      </c>
      <c r="BP208" s="1"/>
      <c r="BW208" s="1"/>
      <c r="CF208" s="1">
        <v>6.6523867188286996</v>
      </c>
      <c r="CG208">
        <v>0.29559651817716298</v>
      </c>
      <c r="CI208">
        <f t="shared" si="37"/>
        <v>0.38747448738326695</v>
      </c>
    </row>
    <row r="209" spans="23:87">
      <c r="W209">
        <f t="shared" si="34"/>
        <v>0</v>
      </c>
      <c r="AG209">
        <v>6.8412425579191902</v>
      </c>
      <c r="AH209">
        <v>0.31351770555748398</v>
      </c>
      <c r="AJ209" s="1">
        <f t="shared" si="35"/>
        <v>0.42149292816676742</v>
      </c>
      <c r="AP209" s="1">
        <f t="shared" si="36"/>
        <v>0</v>
      </c>
      <c r="BP209" s="1"/>
      <c r="BW209" s="1"/>
      <c r="CF209" s="1">
        <v>6.6637090579314897</v>
      </c>
      <c r="CG209">
        <v>0.28311145246629099</v>
      </c>
      <c r="CI209">
        <f t="shared" si="37"/>
        <v>0.3711087856960531</v>
      </c>
    </row>
    <row r="210" spans="23:87">
      <c r="W210">
        <f t="shared" si="34"/>
        <v>0</v>
      </c>
      <c r="AG210">
        <v>6.8497054583482697</v>
      </c>
      <c r="AH210">
        <v>0.30197431117257501</v>
      </c>
      <c r="AJ210" s="1">
        <f t="shared" si="35"/>
        <v>0.40597399888770946</v>
      </c>
      <c r="AP210" s="1">
        <f t="shared" si="36"/>
        <v>0</v>
      </c>
      <c r="BP210" s="1"/>
      <c r="BW210" s="1"/>
      <c r="CF210" s="1">
        <v>6.6773106491931697</v>
      </c>
      <c r="CG210">
        <v>0.26949138078170298</v>
      </c>
      <c r="CI210">
        <f t="shared" si="37"/>
        <v>0.35325529294636482</v>
      </c>
    </row>
    <row r="211" spans="23:87">
      <c r="W211">
        <f t="shared" si="34"/>
        <v>0</v>
      </c>
      <c r="AG211">
        <v>6.8597070679462799</v>
      </c>
      <c r="AH211">
        <v>0.293012991847448</v>
      </c>
      <c r="AJ211" s="1">
        <f t="shared" si="35"/>
        <v>0.39392640905265092</v>
      </c>
      <c r="AP211" s="1">
        <f t="shared" si="36"/>
        <v>0</v>
      </c>
      <c r="BP211" s="1"/>
      <c r="BW211" s="1"/>
      <c r="CF211" s="1">
        <v>6.6909228006965096</v>
      </c>
      <c r="CG211">
        <v>0.25684417136030002</v>
      </c>
      <c r="CI211">
        <f t="shared" si="37"/>
        <v>0.33667704967879736</v>
      </c>
    </row>
    <row r="212" spans="23:87">
      <c r="W212">
        <f t="shared" si="34"/>
        <v>0</v>
      </c>
      <c r="AG212">
        <v>6.8689393229598297</v>
      </c>
      <c r="AH212">
        <v>0.28321629529709702</v>
      </c>
      <c r="AJ212" s="1">
        <f t="shared" si="35"/>
        <v>0.38075573880923913</v>
      </c>
      <c r="AP212" s="1">
        <f t="shared" si="36"/>
        <v>0</v>
      </c>
      <c r="BP212" s="1"/>
      <c r="BW212" s="1"/>
      <c r="CF212" s="1">
        <v>6.7045331921595697</v>
      </c>
      <c r="CG212">
        <v>0.24403481822836601</v>
      </c>
      <c r="CI212">
        <f t="shared" si="37"/>
        <v>0.31988626483087612</v>
      </c>
    </row>
    <row r="213" spans="23:87">
      <c r="W213">
        <f t="shared" si="34"/>
        <v>0</v>
      </c>
      <c r="AG213">
        <v>6.8781715779733803</v>
      </c>
      <c r="AH213">
        <v>0.27341959874674598</v>
      </c>
      <c r="AJ213" s="1">
        <f t="shared" si="35"/>
        <v>0.36758506856582723</v>
      </c>
      <c r="AP213" s="1">
        <f t="shared" si="36"/>
        <v>0</v>
      </c>
      <c r="BP213" s="1"/>
      <c r="BW213" s="1"/>
      <c r="CF213" s="1">
        <v>6.7181488637434699</v>
      </c>
      <c r="CG213">
        <v>0.23171189622802499</v>
      </c>
      <c r="CI213">
        <f t="shared" si="37"/>
        <v>0.30373310472401593</v>
      </c>
    </row>
    <row r="214" spans="23:87">
      <c r="W214">
        <f t="shared" si="34"/>
        <v>0</v>
      </c>
      <c r="AG214">
        <v>6.8874038329869203</v>
      </c>
      <c r="AH214">
        <v>0.263622902196395</v>
      </c>
      <c r="AJ214" s="1">
        <f t="shared" si="35"/>
        <v>0.35441439832241539</v>
      </c>
      <c r="AP214" s="1">
        <f t="shared" si="36"/>
        <v>0</v>
      </c>
      <c r="BP214" s="1"/>
      <c r="BW214" s="1"/>
      <c r="CF214" s="1">
        <v>6.7317891758912403</v>
      </c>
      <c r="CG214">
        <v>0.22165898617511501</v>
      </c>
      <c r="CI214">
        <f t="shared" si="37"/>
        <v>0.29055552674210344</v>
      </c>
    </row>
    <row r="215" spans="23:87">
      <c r="W215">
        <f t="shared" si="34"/>
        <v>0</v>
      </c>
      <c r="AG215">
        <v>6.89663608800047</v>
      </c>
      <c r="AH215">
        <v>0.25382620564604402</v>
      </c>
      <c r="AJ215" s="1">
        <f t="shared" si="35"/>
        <v>0.34124372807900355</v>
      </c>
      <c r="AP215" s="1">
        <f t="shared" si="36"/>
        <v>0</v>
      </c>
      <c r="BP215" s="1"/>
      <c r="BW215" s="1"/>
      <c r="CF215" s="1">
        <v>6.7454294880390098</v>
      </c>
      <c r="CG215">
        <v>0.211606076122205</v>
      </c>
      <c r="CI215">
        <f t="shared" si="37"/>
        <v>0.2773779487601909</v>
      </c>
    </row>
    <row r="216" spans="23:87">
      <c r="W216">
        <f t="shared" si="34"/>
        <v>0</v>
      </c>
      <c r="AG216">
        <v>6.9081764067674003</v>
      </c>
      <c r="AH216">
        <v>0.24228281126113499</v>
      </c>
      <c r="AJ216" s="1">
        <f t="shared" si="35"/>
        <v>0.32572479879994554</v>
      </c>
      <c r="AP216" s="1">
        <f t="shared" si="36"/>
        <v>0</v>
      </c>
      <c r="BP216" s="1"/>
      <c r="BW216" s="1"/>
      <c r="CF216" s="1">
        <v>6.7613433322147802</v>
      </c>
      <c r="CG216">
        <v>0.199891193036354</v>
      </c>
      <c r="CI216">
        <f t="shared" si="37"/>
        <v>0.26202181957965537</v>
      </c>
    </row>
    <row r="217" spans="23:87">
      <c r="W217">
        <f t="shared" si="34"/>
        <v>0</v>
      </c>
      <c r="AG217">
        <v>6.92202478928772</v>
      </c>
      <c r="AH217">
        <v>0.22967620949866799</v>
      </c>
      <c r="AJ217" s="1">
        <f t="shared" si="35"/>
        <v>0.30877649445571037</v>
      </c>
      <c r="AP217" s="1">
        <f t="shared" si="36"/>
        <v>0</v>
      </c>
      <c r="BP217" s="1"/>
      <c r="BW217" s="1"/>
      <c r="CF217" s="1">
        <v>6.7818373292037197</v>
      </c>
      <c r="CG217">
        <v>0.18790066564260099</v>
      </c>
      <c r="CI217">
        <f t="shared" si="37"/>
        <v>0.24630436971251957</v>
      </c>
    </row>
    <row r="218" spans="23:87">
      <c r="W218">
        <f t="shared" si="34"/>
        <v>0</v>
      </c>
      <c r="AG218">
        <v>6.9358731718080397</v>
      </c>
      <c r="AH218">
        <v>0.21722149450442399</v>
      </c>
      <c r="AJ218" s="1">
        <f t="shared" si="35"/>
        <v>0.29203238654935826</v>
      </c>
      <c r="AP218" s="1">
        <f t="shared" si="36"/>
        <v>0</v>
      </c>
      <c r="BP218" s="1"/>
      <c r="BW218" s="1"/>
      <c r="CF218" s="1">
        <v>6.8046189385428599</v>
      </c>
      <c r="CG218">
        <v>0.17554531490015299</v>
      </c>
      <c r="CI218">
        <f t="shared" si="37"/>
        <v>0.2301087012895876</v>
      </c>
    </row>
    <row r="219" spans="23:87">
      <c r="W219">
        <f t="shared" si="34"/>
        <v>0</v>
      </c>
      <c r="AG219">
        <v>6.9497215543283604</v>
      </c>
      <c r="AH219">
        <v>0.20461489274195699</v>
      </c>
      <c r="AJ219" s="1">
        <f t="shared" si="35"/>
        <v>0.27508408220512309</v>
      </c>
      <c r="AP219" s="1">
        <f t="shared" si="36"/>
        <v>0</v>
      </c>
      <c r="BP219" s="1"/>
      <c r="BW219" s="1"/>
      <c r="CF219" s="1">
        <v>6.8319930461205596</v>
      </c>
      <c r="CG219">
        <v>0.164051642162241</v>
      </c>
      <c r="CI219">
        <f t="shared" si="37"/>
        <v>0.21504253955082073</v>
      </c>
    </row>
    <row r="220" spans="23:87">
      <c r="W220">
        <f t="shared" si="34"/>
        <v>0</v>
      </c>
      <c r="AG220">
        <v>6.9635699368486801</v>
      </c>
      <c r="AH220">
        <v>0.19291961158882501</v>
      </c>
      <c r="AJ220" s="1">
        <f t="shared" si="35"/>
        <v>0.25936095648818208</v>
      </c>
      <c r="AP220" s="1">
        <f t="shared" si="36"/>
        <v>0</v>
      </c>
      <c r="BP220" s="1"/>
      <c r="BW220" s="1"/>
      <c r="CF220" s="1">
        <v>6.8685325718225698</v>
      </c>
      <c r="CG220">
        <v>0.15247766968196999</v>
      </c>
      <c r="CI220">
        <f t="shared" si="37"/>
        <v>0.19987111912463956</v>
      </c>
    </row>
    <row r="221" spans="23:87">
      <c r="W221">
        <f t="shared" si="34"/>
        <v>0</v>
      </c>
      <c r="AG221">
        <v>6.9774183193689998</v>
      </c>
      <c r="AH221">
        <v>0.182743198117918</v>
      </c>
      <c r="AJ221" s="1">
        <f t="shared" si="35"/>
        <v>0.24567979515006469</v>
      </c>
      <c r="AP221" s="1">
        <f t="shared" si="36"/>
        <v>0</v>
      </c>
      <c r="BP221" s="1"/>
      <c r="BW221" s="1"/>
      <c r="CF221" s="1">
        <v>6.9142749519341598</v>
      </c>
      <c r="CG221">
        <v>0.14427221523995701</v>
      </c>
      <c r="CI221">
        <f t="shared" si="37"/>
        <v>0.18911522702796682</v>
      </c>
    </row>
    <row r="222" spans="23:87">
      <c r="W222">
        <f t="shared" si="34"/>
        <v>0</v>
      </c>
      <c r="AG222">
        <v>6.9912667018893204</v>
      </c>
      <c r="AH222">
        <v>0.172566784647011</v>
      </c>
      <c r="AJ222" s="1">
        <f t="shared" si="35"/>
        <v>0.23199863381194727</v>
      </c>
      <c r="AP222" s="1">
        <f t="shared" si="36"/>
        <v>0</v>
      </c>
      <c r="BP222" s="1"/>
      <c r="BW222" s="1"/>
      <c r="CF222" s="1">
        <v>6.96466170499522</v>
      </c>
      <c r="CG222">
        <v>0.14170739654610601</v>
      </c>
      <c r="CI222">
        <f t="shared" si="37"/>
        <v>0.1857532056660125</v>
      </c>
    </row>
    <row r="223" spans="23:87">
      <c r="W223">
        <f t="shared" si="34"/>
        <v>0</v>
      </c>
      <c r="AG223">
        <v>7.0051150844096401</v>
      </c>
      <c r="AH223">
        <v>0.162542257944326</v>
      </c>
      <c r="AJ223" s="1">
        <f t="shared" si="35"/>
        <v>0.21852166891171154</v>
      </c>
      <c r="AP223" s="1">
        <f t="shared" si="36"/>
        <v>0</v>
      </c>
      <c r="BP223" s="1"/>
      <c r="BW223" s="1"/>
      <c r="CF223" s="1">
        <v>7.0151108594842997</v>
      </c>
      <c r="CG223">
        <v>0.144891309407438</v>
      </c>
      <c r="CI223">
        <f t="shared" si="37"/>
        <v>0.18992674942567953</v>
      </c>
    </row>
    <row r="224" spans="23:87">
      <c r="W224">
        <f t="shared" si="34"/>
        <v>0</v>
      </c>
      <c r="AG224">
        <v>7.0212715306833502</v>
      </c>
      <c r="AH224">
        <v>0.152327872781364</v>
      </c>
      <c r="AJ224" s="1">
        <f t="shared" si="35"/>
        <v>0.20478945846412439</v>
      </c>
      <c r="AP224" s="1">
        <f t="shared" si="36"/>
        <v>0</v>
      </c>
      <c r="BP224" s="1"/>
      <c r="BW224" s="1"/>
      <c r="CF224" s="1">
        <v>7.0656118551597098</v>
      </c>
      <c r="CG224">
        <v>0.15285109156076801</v>
      </c>
      <c r="CI224">
        <f t="shared" si="37"/>
        <v>0.20036060882484719</v>
      </c>
    </row>
    <row r="225" spans="23:87">
      <c r="W225">
        <f t="shared" si="34"/>
        <v>0</v>
      </c>
      <c r="AG225">
        <v>7.0397360407104399</v>
      </c>
      <c r="AH225">
        <v>0.142189431002512</v>
      </c>
      <c r="AJ225" s="1">
        <f t="shared" si="35"/>
        <v>0.1911593462354767</v>
      </c>
      <c r="AP225" s="1">
        <f t="shared" si="36"/>
        <v>0</v>
      </c>
      <c r="BP225" s="1"/>
      <c r="BW225" s="1"/>
      <c r="CF225" s="1">
        <v>7.1138529111181903</v>
      </c>
      <c r="CG225">
        <v>0.163725038402457</v>
      </c>
      <c r="CI225">
        <f t="shared" si="37"/>
        <v>0.21461442008182244</v>
      </c>
    </row>
    <row r="226" spans="23:87">
      <c r="W226">
        <f t="shared" si="34"/>
        <v>0</v>
      </c>
      <c r="AG226">
        <v>7.0582005507375403</v>
      </c>
      <c r="AH226">
        <v>0.13205098922366099</v>
      </c>
      <c r="AJ226" s="1">
        <f t="shared" si="35"/>
        <v>0.17752923400683038</v>
      </c>
      <c r="AP226" s="1">
        <f t="shared" si="36"/>
        <v>0</v>
      </c>
      <c r="BP226" s="1"/>
      <c r="BW226" s="1"/>
      <c r="CF226" s="1">
        <v>7.15522714593489</v>
      </c>
      <c r="CG226">
        <v>0.175326420890936</v>
      </c>
      <c r="CI226">
        <f t="shared" si="37"/>
        <v>0.22982177015610997</v>
      </c>
    </row>
    <row r="227" spans="23:87">
      <c r="W227">
        <f t="shared" si="34"/>
        <v>0</v>
      </c>
      <c r="AG227">
        <v>7.0789731245180203</v>
      </c>
      <c r="AH227">
        <v>0.12259603790181101</v>
      </c>
      <c r="AJ227" s="1">
        <f t="shared" si="35"/>
        <v>0.16481800574865438</v>
      </c>
      <c r="AP227" s="1">
        <f t="shared" si="36"/>
        <v>0</v>
      </c>
      <c r="BP227" s="1"/>
      <c r="BW227" s="1"/>
      <c r="CF227" s="1">
        <v>7.1897197238417396</v>
      </c>
      <c r="CG227">
        <v>0.18628849389218</v>
      </c>
      <c r="CI227">
        <f t="shared" si="37"/>
        <v>0.24419109914214779</v>
      </c>
    </row>
    <row r="228" spans="23:87">
      <c r="W228">
        <f t="shared" si="34"/>
        <v>0</v>
      </c>
      <c r="AG228">
        <v>7.1066698895586597</v>
      </c>
      <c r="AH228">
        <v>0.112115850894459</v>
      </c>
      <c r="AJ228" s="1">
        <f t="shared" si="35"/>
        <v>0.15072845153477221</v>
      </c>
      <c r="AP228" s="1">
        <f t="shared" si="36"/>
        <v>0</v>
      </c>
      <c r="BP228" s="1"/>
      <c r="BW228" s="1"/>
      <c r="CF228" s="1">
        <v>7.2219231807924196</v>
      </c>
      <c r="CG228">
        <v>0.197476409918806</v>
      </c>
      <c r="CI228">
        <f t="shared" si="37"/>
        <v>0.25885646818653479</v>
      </c>
    </row>
    <row r="229" spans="23:87">
      <c r="W229">
        <f t="shared" si="34"/>
        <v>0</v>
      </c>
      <c r="AG229">
        <v>7.1482150371196198</v>
      </c>
      <c r="AH229">
        <v>0.101180003582439</v>
      </c>
      <c r="AJ229" s="1">
        <f t="shared" si="35"/>
        <v>0.13602630800724236</v>
      </c>
      <c r="AP229" s="1">
        <f t="shared" si="36"/>
        <v>0</v>
      </c>
      <c r="BP229" s="1"/>
      <c r="BW229" s="1"/>
      <c r="CF229" s="1">
        <v>7.2518388368171696</v>
      </c>
      <c r="CG229">
        <v>0.20901177675371199</v>
      </c>
      <c r="CI229">
        <f t="shared" si="37"/>
        <v>0.27397728347453587</v>
      </c>
    </row>
    <row r="230" spans="23:87">
      <c r="W230">
        <f t="shared" si="34"/>
        <v>0</v>
      </c>
      <c r="AG230">
        <v>7.1989924396941198</v>
      </c>
      <c r="AH230">
        <v>9.4262251684306103E-2</v>
      </c>
      <c r="AJ230" s="1">
        <f t="shared" si="35"/>
        <v>0.12672608842732891</v>
      </c>
      <c r="AP230" s="1">
        <f t="shared" si="36"/>
        <v>0</v>
      </c>
      <c r="BP230" s="1"/>
      <c r="BW230" s="1"/>
      <c r="CF230" s="1">
        <v>7.2794547487855104</v>
      </c>
      <c r="CG230">
        <v>0.21979433350401101</v>
      </c>
      <c r="CI230">
        <f t="shared" si="37"/>
        <v>0.28811129856803935</v>
      </c>
    </row>
    <row r="231" spans="23:87">
      <c r="W231">
        <f t="shared" si="34"/>
        <v>0</v>
      </c>
      <c r="AG231">
        <v>7.2497698422686296</v>
      </c>
      <c r="AH231">
        <v>9.4220828020245395E-2</v>
      </c>
      <c r="AJ231" s="1">
        <f t="shared" si="35"/>
        <v>0.12667039848972458</v>
      </c>
      <c r="AP231" s="1">
        <f t="shared" si="36"/>
        <v>0</v>
      </c>
      <c r="BP231" s="1"/>
      <c r="BW231" s="1"/>
      <c r="CF231" s="1">
        <v>7.30477944032108</v>
      </c>
      <c r="CG231">
        <v>0.23060931899641501</v>
      </c>
      <c r="CI231">
        <f t="shared" si="37"/>
        <v>0.302287821977612</v>
      </c>
    </row>
    <row r="232" spans="23:87">
      <c r="W232">
        <f t="shared" si="34"/>
        <v>0</v>
      </c>
      <c r="AG232">
        <v>7.29823918108975</v>
      </c>
      <c r="AH232">
        <v>0.10067877724730501</v>
      </c>
      <c r="AJ232" s="1">
        <f t="shared" si="35"/>
        <v>0.1353524597622309</v>
      </c>
      <c r="AP232" s="1">
        <f t="shared" si="36"/>
        <v>0</v>
      </c>
      <c r="BP232" s="1"/>
      <c r="BW232" s="1"/>
      <c r="CF232" s="1"/>
    </row>
    <row r="233" spans="23:87">
      <c r="W233">
        <f t="shared" si="34"/>
        <v>0</v>
      </c>
      <c r="AG233">
        <v>7.3397843286507101</v>
      </c>
      <c r="AH233">
        <v>0.110521039828123</v>
      </c>
      <c r="AJ233" s="1">
        <f t="shared" si="35"/>
        <v>0.14858438893700779</v>
      </c>
      <c r="AP233" s="1">
        <f t="shared" si="36"/>
        <v>0</v>
      </c>
      <c r="BP233" s="1"/>
      <c r="BW233" s="1"/>
      <c r="CF233" s="1"/>
    </row>
    <row r="234" spans="23:87">
      <c r="W234">
        <f t="shared" si="34"/>
        <v>0</v>
      </c>
      <c r="AG234">
        <v>7.3720972211981204</v>
      </c>
      <c r="AH234">
        <v>0.121532830524253</v>
      </c>
      <c r="AJ234" s="1">
        <f t="shared" si="35"/>
        <v>0.16338863068347717</v>
      </c>
      <c r="AP234" s="1">
        <f t="shared" si="36"/>
        <v>0</v>
      </c>
      <c r="BP234" s="1"/>
      <c r="BW234" s="1"/>
      <c r="CF234" s="1"/>
    </row>
    <row r="235" spans="23:87">
      <c r="W235">
        <f t="shared" si="34"/>
        <v>0</v>
      </c>
      <c r="AG235">
        <v>7.3997939862387598</v>
      </c>
      <c r="AH235">
        <v>0.13254462122038399</v>
      </c>
      <c r="AJ235" s="1">
        <f t="shared" si="35"/>
        <v>0.17819287242994789</v>
      </c>
      <c r="AP235" s="1">
        <f t="shared" si="36"/>
        <v>0</v>
      </c>
      <c r="BP235" s="1"/>
      <c r="BW235" s="1"/>
      <c r="CF235" s="1"/>
    </row>
    <row r="236" spans="23:87">
      <c r="W236">
        <f t="shared" si="34"/>
        <v>0</v>
      </c>
      <c r="AG236">
        <v>7.4251826875260196</v>
      </c>
      <c r="AH236">
        <v>0.143829808099315</v>
      </c>
      <c r="AJ236" s="1">
        <f t="shared" si="35"/>
        <v>0.1933646677646062</v>
      </c>
      <c r="AP236" s="1">
        <f t="shared" si="36"/>
        <v>0</v>
      </c>
      <c r="BP236" s="1"/>
      <c r="BW236" s="1"/>
      <c r="CF236" s="1"/>
    </row>
    <row r="237" spans="23:87">
      <c r="W237">
        <f t="shared" si="34"/>
        <v>0</v>
      </c>
      <c r="AG237">
        <v>7.4459552613064997</v>
      </c>
      <c r="AH237">
        <v>0.1539226838477</v>
      </c>
      <c r="AJ237" s="1">
        <f t="shared" si="35"/>
        <v>0.20693352106188881</v>
      </c>
      <c r="AP237" s="1">
        <f t="shared" si="36"/>
        <v>0</v>
      </c>
      <c r="BP237" s="1"/>
      <c r="BW237" s="1"/>
      <c r="CF237" s="1"/>
    </row>
    <row r="238" spans="23:87">
      <c r="W238">
        <f t="shared" si="34"/>
        <v>0</v>
      </c>
      <c r="AG238">
        <v>7.4644197713335902</v>
      </c>
      <c r="AH238">
        <v>0.16406112562655101</v>
      </c>
      <c r="AJ238" s="1">
        <f t="shared" si="35"/>
        <v>0.22056363329053513</v>
      </c>
      <c r="AP238" s="1">
        <f t="shared" si="36"/>
        <v>0</v>
      </c>
      <c r="BP238" s="1"/>
      <c r="BW238" s="1"/>
      <c r="CF238" s="1"/>
    </row>
    <row r="239" spans="23:87">
      <c r="W239">
        <f t="shared" si="34"/>
        <v>0</v>
      </c>
      <c r="AG239">
        <v>7.48288428136068</v>
      </c>
      <c r="AH239">
        <v>0.174996972938571</v>
      </c>
      <c r="AJ239" s="1">
        <f t="shared" si="35"/>
        <v>0.23526577681806501</v>
      </c>
      <c r="AP239" s="1">
        <f t="shared" si="36"/>
        <v>0</v>
      </c>
      <c r="BP239" s="1"/>
      <c r="BW239" s="1"/>
      <c r="CF239" s="1"/>
    </row>
    <row r="240" spans="23:87">
      <c r="W240">
        <f t="shared" si="34"/>
        <v>0</v>
      </c>
      <c r="AG240">
        <v>7.5013487913877803</v>
      </c>
      <c r="AH240">
        <v>0.18593282025058999</v>
      </c>
      <c r="AJ240" s="1">
        <f t="shared" si="35"/>
        <v>0.24996792034559354</v>
      </c>
      <c r="AP240" s="1">
        <f t="shared" si="36"/>
        <v>0</v>
      </c>
      <c r="BP240" s="1"/>
      <c r="BW240" s="1"/>
      <c r="CF240" s="1"/>
    </row>
    <row r="241" spans="23:84">
      <c r="W241">
        <f t="shared" si="34"/>
        <v>0</v>
      </c>
      <c r="AG241">
        <v>7.5175052376614797</v>
      </c>
      <c r="AH241">
        <v>0.19626112048972</v>
      </c>
      <c r="AJ241" s="1">
        <f t="shared" si="35"/>
        <v>0.26385327812159398</v>
      </c>
      <c r="AP241" s="1">
        <f t="shared" si="36"/>
        <v>0</v>
      </c>
      <c r="BP241" s="1"/>
      <c r="BW241" s="1"/>
      <c r="CF241" s="1"/>
    </row>
    <row r="242" spans="23:84">
      <c r="W242">
        <f t="shared" si="34"/>
        <v>0</v>
      </c>
      <c r="AG242">
        <v>7.5313536201818003</v>
      </c>
      <c r="AH242">
        <v>0.20567810011951401</v>
      </c>
      <c r="AJ242" s="1">
        <f t="shared" si="35"/>
        <v>0.27651345727029897</v>
      </c>
      <c r="AP242" s="1">
        <f t="shared" si="36"/>
        <v>0</v>
      </c>
      <c r="BP242" s="1"/>
      <c r="BW242" s="1"/>
      <c r="CF242" s="1"/>
    </row>
    <row r="243" spans="23:84">
      <c r="W243">
        <f t="shared" si="34"/>
        <v>0</v>
      </c>
      <c r="AG243">
        <v>7.54520200270212</v>
      </c>
      <c r="AH243">
        <v>0.214943192981086</v>
      </c>
      <c r="AJ243" s="1">
        <f t="shared" si="35"/>
        <v>0.28896943998112218</v>
      </c>
      <c r="AP243" s="1">
        <f t="shared" si="36"/>
        <v>0</v>
      </c>
      <c r="BP243" s="1"/>
      <c r="BW243" s="1"/>
      <c r="CF243" s="1"/>
    </row>
    <row r="244" spans="23:84">
      <c r="W244">
        <f t="shared" si="34"/>
        <v>0</v>
      </c>
      <c r="AJ244" s="1"/>
      <c r="AP244" s="1">
        <f t="shared" si="36"/>
        <v>0</v>
      </c>
      <c r="BP244" s="1"/>
      <c r="BW244" s="1"/>
      <c r="CF244" s="1"/>
    </row>
    <row r="245" spans="23:84">
      <c r="W245">
        <f t="shared" si="34"/>
        <v>0</v>
      </c>
      <c r="AJ245" s="1"/>
      <c r="AP245" s="1">
        <f t="shared" si="36"/>
        <v>0</v>
      </c>
      <c r="BP245" s="1"/>
      <c r="BW245" s="1"/>
      <c r="CF245" s="1"/>
    </row>
    <row r="246" spans="23:84">
      <c r="W246">
        <f t="shared" si="34"/>
        <v>0</v>
      </c>
      <c r="AJ246" s="1"/>
      <c r="AP246" s="1">
        <f t="shared" si="36"/>
        <v>0</v>
      </c>
      <c r="BP246" s="1"/>
      <c r="BW246" s="1"/>
      <c r="CF246" s="1"/>
    </row>
    <row r="247" spans="23:84">
      <c r="W247">
        <f t="shared" si="34"/>
        <v>0</v>
      </c>
      <c r="AJ247" s="1"/>
      <c r="AP247" s="1">
        <f t="shared" si="36"/>
        <v>0</v>
      </c>
      <c r="BP247" s="1"/>
      <c r="BW247" s="1"/>
      <c r="CF247" s="1"/>
    </row>
    <row r="248" spans="23:84">
      <c r="W248">
        <f t="shared" si="34"/>
        <v>0</v>
      </c>
      <c r="AJ248" s="1"/>
      <c r="AP248" s="1">
        <f t="shared" si="36"/>
        <v>0</v>
      </c>
      <c r="BP248" s="1"/>
      <c r="BW248" s="1"/>
      <c r="CF248" s="1"/>
    </row>
    <row r="249" spans="23:84">
      <c r="W249">
        <f t="shared" si="34"/>
        <v>0</v>
      </c>
      <c r="AJ249" s="1"/>
      <c r="AP249" s="1">
        <f t="shared" si="36"/>
        <v>0</v>
      </c>
      <c r="BP249" s="1"/>
      <c r="BW249" s="1"/>
      <c r="CF249" s="1"/>
    </row>
    <row r="250" spans="23:84">
      <c r="W250">
        <f t="shared" si="34"/>
        <v>0</v>
      </c>
      <c r="AJ250" s="1"/>
      <c r="AP250" s="1">
        <f t="shared" si="36"/>
        <v>0</v>
      </c>
      <c r="BP250" s="1"/>
      <c r="BW250" s="1"/>
      <c r="CF250" s="1"/>
    </row>
    <row r="251" spans="23:84">
      <c r="W251">
        <f t="shared" si="34"/>
        <v>0</v>
      </c>
      <c r="AJ251" s="1"/>
      <c r="AP251" s="1">
        <f t="shared" si="36"/>
        <v>0</v>
      </c>
      <c r="BP251" s="1"/>
      <c r="BW251" s="1"/>
      <c r="CF251" s="1"/>
    </row>
    <row r="252" spans="23:84">
      <c r="W252">
        <f t="shared" si="34"/>
        <v>0</v>
      </c>
      <c r="AJ252" s="1"/>
      <c r="AP252" s="1">
        <f t="shared" si="36"/>
        <v>0</v>
      </c>
      <c r="BP252" s="1"/>
      <c r="BW252" s="1"/>
      <c r="CF252" s="1"/>
    </row>
    <row r="253" spans="23:84">
      <c r="W253">
        <f t="shared" si="34"/>
        <v>0</v>
      </c>
      <c r="AJ253" s="1"/>
      <c r="AP253" s="1">
        <f t="shared" si="36"/>
        <v>0</v>
      </c>
      <c r="BP253" s="1"/>
      <c r="BW253" s="1"/>
      <c r="CF253" s="1"/>
    </row>
    <row r="254" spans="23:84">
      <c r="W254">
        <f t="shared" si="34"/>
        <v>0</v>
      </c>
      <c r="AJ254" s="1"/>
      <c r="AP254" s="1">
        <f t="shared" si="36"/>
        <v>0</v>
      </c>
      <c r="BP254" s="1"/>
      <c r="BW254" s="1"/>
      <c r="CF254" s="1"/>
    </row>
    <row r="255" spans="23:84">
      <c r="W255">
        <f t="shared" si="34"/>
        <v>0</v>
      </c>
      <c r="AJ255" s="1"/>
      <c r="AP255" s="1">
        <f t="shared" si="36"/>
        <v>0</v>
      </c>
      <c r="BP255" s="1"/>
      <c r="BW255" s="1"/>
      <c r="CF255" s="1"/>
    </row>
    <row r="256" spans="23:84">
      <c r="W256">
        <f t="shared" si="34"/>
        <v>0</v>
      </c>
      <c r="AJ256" s="1"/>
      <c r="AP256" s="1">
        <f t="shared" si="36"/>
        <v>0</v>
      </c>
      <c r="BP256" s="1"/>
      <c r="BW256" s="1"/>
      <c r="CF256" s="1"/>
    </row>
    <row r="257" spans="23:84">
      <c r="W257">
        <f t="shared" si="34"/>
        <v>0</v>
      </c>
      <c r="AJ257" s="1"/>
      <c r="AP257" s="1">
        <f t="shared" si="36"/>
        <v>0</v>
      </c>
      <c r="BP257" s="1"/>
      <c r="BW257" s="1"/>
      <c r="CF257" s="1"/>
    </row>
    <row r="258" spans="23:84">
      <c r="W258">
        <f t="shared" si="34"/>
        <v>0</v>
      </c>
      <c r="AJ258" s="1"/>
      <c r="AP258" s="1">
        <f t="shared" si="36"/>
        <v>0</v>
      </c>
      <c r="BP258" s="1"/>
      <c r="BW258" s="1"/>
      <c r="CF258" s="1"/>
    </row>
    <row r="259" spans="23:84">
      <c r="W259">
        <f t="shared" si="34"/>
        <v>0</v>
      </c>
      <c r="AJ259" s="1"/>
      <c r="AP259" s="1">
        <f t="shared" si="36"/>
        <v>0</v>
      </c>
      <c r="BP259" s="1"/>
      <c r="BW259" s="1"/>
      <c r="CF259" s="1"/>
    </row>
    <row r="260" spans="23:84">
      <c r="W260">
        <f t="shared" si="34"/>
        <v>0</v>
      </c>
      <c r="AJ260" s="1"/>
      <c r="AP260" s="1">
        <f t="shared" si="36"/>
        <v>0</v>
      </c>
      <c r="BP260" s="1"/>
      <c r="BW260" s="1"/>
      <c r="CF260" s="1"/>
    </row>
    <row r="261" spans="23:84">
      <c r="W261">
        <f t="shared" si="34"/>
        <v>0</v>
      </c>
      <c r="AJ261" s="1"/>
      <c r="AP261" s="1">
        <f t="shared" si="36"/>
        <v>0</v>
      </c>
      <c r="BP261" s="1"/>
      <c r="BW261" s="1"/>
      <c r="CF261" s="1"/>
    </row>
    <row r="262" spans="23:84">
      <c r="W262">
        <f t="shared" si="34"/>
        <v>0</v>
      </c>
      <c r="AJ262" s="1"/>
      <c r="AP262" s="1">
        <f t="shared" si="36"/>
        <v>0</v>
      </c>
      <c r="BP262" s="1"/>
      <c r="BW262" s="1"/>
      <c r="CF262" s="1"/>
    </row>
    <row r="263" spans="23:84">
      <c r="W263">
        <f t="shared" si="34"/>
        <v>0</v>
      </c>
      <c r="AJ263" s="1"/>
      <c r="AP263" s="1">
        <f t="shared" si="36"/>
        <v>0</v>
      </c>
      <c r="BP263" s="1"/>
      <c r="BW263" s="1"/>
      <c r="CF263" s="1"/>
    </row>
    <row r="264" spans="23:84">
      <c r="W264">
        <f t="shared" si="34"/>
        <v>0</v>
      </c>
      <c r="AJ264" s="1"/>
      <c r="AP264" s="1">
        <f t="shared" si="36"/>
        <v>0</v>
      </c>
      <c r="BP264" s="1"/>
      <c r="BW264" s="1"/>
      <c r="CF264" s="1"/>
    </row>
    <row r="265" spans="23:84">
      <c r="W265">
        <f t="shared" si="34"/>
        <v>0</v>
      </c>
      <c r="AJ265" s="1"/>
      <c r="AP265" s="1">
        <f t="shared" si="36"/>
        <v>0</v>
      </c>
      <c r="BP265" s="1"/>
      <c r="BW265" s="1"/>
      <c r="CF265" s="1"/>
    </row>
    <row r="266" spans="23:84">
      <c r="W266">
        <f t="shared" si="34"/>
        <v>0</v>
      </c>
      <c r="AJ266" s="1"/>
      <c r="AP266" s="1">
        <f t="shared" si="36"/>
        <v>0</v>
      </c>
      <c r="BP266" s="1"/>
      <c r="BW266" s="1"/>
      <c r="CF266" s="1"/>
    </row>
    <row r="267" spans="23:84">
      <c r="W267">
        <f t="shared" si="34"/>
        <v>0</v>
      </c>
      <c r="AJ267" s="1"/>
      <c r="AP267" s="1"/>
      <c r="BP267" s="1"/>
      <c r="BW267" s="1"/>
      <c r="CF267" s="1"/>
    </row>
    <row r="268" spans="23:84">
      <c r="W268">
        <f t="shared" ref="W268:W331" si="38">U268/LARGE($U$11:$U$822,1)</f>
        <v>0</v>
      </c>
      <c r="AJ268" s="1"/>
      <c r="AP268" s="1"/>
      <c r="BP268" s="1"/>
      <c r="BW268" s="1"/>
      <c r="CF268" s="1"/>
    </row>
    <row r="269" spans="23:84">
      <c r="W269">
        <f t="shared" si="38"/>
        <v>0</v>
      </c>
      <c r="AJ269" s="1"/>
      <c r="AP269" s="1"/>
      <c r="BP269" s="1"/>
      <c r="BW269" s="1"/>
      <c r="CF269" s="1"/>
    </row>
    <row r="270" spans="23:84">
      <c r="W270">
        <f t="shared" si="38"/>
        <v>0</v>
      </c>
      <c r="AJ270" s="1"/>
      <c r="AP270" s="1"/>
      <c r="BP270" s="1"/>
      <c r="BW270" s="1"/>
      <c r="CF270" s="1"/>
    </row>
    <row r="271" spans="23:84">
      <c r="W271">
        <f t="shared" si="38"/>
        <v>0</v>
      </c>
      <c r="AJ271" s="1"/>
      <c r="AP271" s="1"/>
      <c r="BP271" s="1"/>
      <c r="BW271" s="1"/>
      <c r="CF271" s="1"/>
    </row>
    <row r="272" spans="23:84">
      <c r="W272">
        <f t="shared" si="38"/>
        <v>0</v>
      </c>
      <c r="AJ272" s="1"/>
      <c r="AP272" s="1"/>
      <c r="BP272" s="1"/>
      <c r="BW272" s="1"/>
      <c r="CF272" s="1"/>
    </row>
    <row r="273" spans="23:84">
      <c r="W273">
        <f t="shared" si="38"/>
        <v>0</v>
      </c>
      <c r="AJ273" s="1"/>
      <c r="AP273" s="1"/>
      <c r="BP273" s="1"/>
      <c r="BW273" s="1"/>
      <c r="CF273" s="1"/>
    </row>
    <row r="274" spans="23:84">
      <c r="W274">
        <f t="shared" si="38"/>
        <v>0</v>
      </c>
      <c r="AJ274" s="1"/>
      <c r="AP274" s="1"/>
      <c r="BP274" s="1"/>
      <c r="BW274" s="1"/>
      <c r="CF274" s="1"/>
    </row>
    <row r="275" spans="23:84">
      <c r="W275">
        <f t="shared" si="38"/>
        <v>0</v>
      </c>
      <c r="AJ275" s="1"/>
      <c r="AP275" s="1"/>
      <c r="BP275" s="1"/>
      <c r="BW275" s="1"/>
      <c r="CF275" s="1"/>
    </row>
    <row r="276" spans="23:84">
      <c r="W276">
        <f t="shared" si="38"/>
        <v>0</v>
      </c>
      <c r="AJ276" s="1"/>
      <c r="AP276" s="1"/>
      <c r="BP276" s="1"/>
      <c r="BW276" s="1"/>
      <c r="CF276" s="1"/>
    </row>
    <row r="277" spans="23:84">
      <c r="W277">
        <f t="shared" si="38"/>
        <v>0</v>
      </c>
      <c r="AJ277" s="1"/>
      <c r="AP277" s="1"/>
      <c r="BP277" s="1"/>
      <c r="BW277" s="1"/>
      <c r="CF277" s="1"/>
    </row>
    <row r="278" spans="23:84">
      <c r="W278">
        <f t="shared" si="38"/>
        <v>0</v>
      </c>
      <c r="AJ278" s="1"/>
      <c r="AP278" s="1"/>
      <c r="BP278" s="1"/>
      <c r="BW278" s="1"/>
      <c r="CF278" s="1"/>
    </row>
    <row r="279" spans="23:84">
      <c r="W279">
        <f t="shared" si="38"/>
        <v>0</v>
      </c>
      <c r="AJ279" s="1"/>
      <c r="AP279" s="1"/>
      <c r="BP279" s="1"/>
      <c r="BW279" s="1"/>
      <c r="CF279" s="1"/>
    </row>
    <row r="280" spans="23:84">
      <c r="W280">
        <f t="shared" si="38"/>
        <v>0</v>
      </c>
      <c r="AJ280" s="1"/>
      <c r="AP280" s="1"/>
      <c r="BP280" s="1"/>
      <c r="BW280" s="1"/>
      <c r="CF280" s="1"/>
    </row>
    <row r="281" spans="23:84">
      <c r="W281">
        <f t="shared" si="38"/>
        <v>0</v>
      </c>
      <c r="AJ281" s="1"/>
      <c r="AP281" s="1"/>
      <c r="BP281" s="1"/>
      <c r="BW281" s="1"/>
      <c r="CF281" s="1"/>
    </row>
    <row r="282" spans="23:84">
      <c r="W282">
        <f t="shared" si="38"/>
        <v>0</v>
      </c>
      <c r="AJ282" s="1"/>
      <c r="AP282" s="1"/>
      <c r="BP282" s="1"/>
      <c r="BW282" s="1"/>
      <c r="CF282" s="1"/>
    </row>
    <row r="283" spans="23:84">
      <c r="W283">
        <f t="shared" si="38"/>
        <v>0</v>
      </c>
      <c r="AJ283" s="1"/>
      <c r="AP283" s="1"/>
      <c r="BP283" s="1"/>
      <c r="BW283" s="1"/>
      <c r="CF283" s="1"/>
    </row>
    <row r="284" spans="23:84">
      <c r="W284">
        <f t="shared" si="38"/>
        <v>0</v>
      </c>
      <c r="AJ284" s="1"/>
      <c r="AP284" s="1"/>
      <c r="CF284" s="1"/>
    </row>
    <row r="285" spans="23:84">
      <c r="W285">
        <f t="shared" si="38"/>
        <v>0</v>
      </c>
      <c r="AJ285" s="1"/>
      <c r="AP285" s="1"/>
      <c r="CF285" s="1"/>
    </row>
    <row r="286" spans="23:84">
      <c r="W286">
        <f t="shared" si="38"/>
        <v>0</v>
      </c>
      <c r="AJ286" s="1"/>
      <c r="AP286" s="1"/>
      <c r="CF286" s="1"/>
    </row>
    <row r="287" spans="23:84">
      <c r="W287">
        <f t="shared" si="38"/>
        <v>0</v>
      </c>
      <c r="AJ287" s="1"/>
      <c r="AP287" s="1"/>
      <c r="CF287" s="1"/>
    </row>
    <row r="288" spans="23:84">
      <c r="W288">
        <f t="shared" si="38"/>
        <v>0</v>
      </c>
      <c r="AJ288" s="1"/>
      <c r="AP288" s="1"/>
      <c r="CF288" s="1"/>
    </row>
    <row r="289" spans="23:84">
      <c r="W289">
        <f t="shared" si="38"/>
        <v>0</v>
      </c>
      <c r="AJ289" s="1"/>
      <c r="AP289" s="1"/>
      <c r="CF289" s="1"/>
    </row>
    <row r="290" spans="23:84">
      <c r="W290">
        <f t="shared" si="38"/>
        <v>0</v>
      </c>
      <c r="AJ290" s="1"/>
      <c r="AP290" s="1"/>
      <c r="CF290" s="1"/>
    </row>
    <row r="291" spans="23:84">
      <c r="W291">
        <f t="shared" si="38"/>
        <v>0</v>
      </c>
      <c r="AJ291" s="1"/>
      <c r="AP291" s="1"/>
      <c r="CF291" s="1"/>
    </row>
    <row r="292" spans="23:84">
      <c r="W292">
        <f t="shared" si="38"/>
        <v>0</v>
      </c>
      <c r="AJ292" s="1"/>
      <c r="AP292" s="1"/>
      <c r="CF292" s="1"/>
    </row>
    <row r="293" spans="23:84">
      <c r="W293">
        <f t="shared" si="38"/>
        <v>0</v>
      </c>
      <c r="AJ293" s="1"/>
      <c r="AP293" s="1"/>
      <c r="CF293" s="1"/>
    </row>
    <row r="294" spans="23:84">
      <c r="W294">
        <f t="shared" si="38"/>
        <v>0</v>
      </c>
      <c r="AJ294" s="1"/>
      <c r="AP294" s="1"/>
      <c r="CF294" s="1"/>
    </row>
    <row r="295" spans="23:84">
      <c r="W295">
        <f t="shared" si="38"/>
        <v>0</v>
      </c>
      <c r="AJ295" s="1"/>
      <c r="AP295" s="1"/>
    </row>
    <row r="296" spans="23:84">
      <c r="W296">
        <f t="shared" si="38"/>
        <v>0</v>
      </c>
      <c r="AJ296" s="1"/>
      <c r="AP296" s="1"/>
    </row>
    <row r="297" spans="23:84">
      <c r="W297">
        <f t="shared" si="38"/>
        <v>0</v>
      </c>
      <c r="AJ297" s="1"/>
      <c r="AP297" s="1"/>
    </row>
    <row r="298" spans="23:84">
      <c r="W298">
        <f t="shared" si="38"/>
        <v>0</v>
      </c>
      <c r="AJ298" s="1"/>
      <c r="AP298" s="1"/>
    </row>
    <row r="299" spans="23:84">
      <c r="W299">
        <f t="shared" si="38"/>
        <v>0</v>
      </c>
      <c r="AJ299" s="1"/>
      <c r="AP299" s="1"/>
    </row>
    <row r="300" spans="23:84">
      <c r="W300">
        <f t="shared" si="38"/>
        <v>0</v>
      </c>
      <c r="AJ300" s="1"/>
      <c r="AP300" s="1"/>
    </row>
    <row r="301" spans="23:84">
      <c r="W301">
        <f t="shared" si="38"/>
        <v>0</v>
      </c>
      <c r="AJ301" s="1"/>
      <c r="AP301" s="1"/>
    </row>
    <row r="302" spans="23:84">
      <c r="W302">
        <f t="shared" si="38"/>
        <v>0</v>
      </c>
      <c r="AJ302" s="1"/>
      <c r="AP302" s="1"/>
    </row>
    <row r="303" spans="23:84">
      <c r="W303">
        <f t="shared" si="38"/>
        <v>0</v>
      </c>
      <c r="AJ303" s="1"/>
      <c r="AP303" s="1"/>
    </row>
    <row r="304" spans="23:84">
      <c r="W304">
        <f t="shared" si="38"/>
        <v>0</v>
      </c>
      <c r="AJ304" s="1"/>
      <c r="AP304" s="1"/>
    </row>
    <row r="305" spans="23:42">
      <c r="W305">
        <f t="shared" si="38"/>
        <v>0</v>
      </c>
      <c r="AJ305" s="1"/>
      <c r="AP305" s="1"/>
    </row>
    <row r="306" spans="23:42">
      <c r="W306">
        <f t="shared" si="38"/>
        <v>0</v>
      </c>
      <c r="AJ306" s="1"/>
      <c r="AP306" s="1"/>
    </row>
    <row r="307" spans="23:42">
      <c r="W307">
        <f t="shared" si="38"/>
        <v>0</v>
      </c>
      <c r="AJ307" s="1"/>
      <c r="AP307" s="1"/>
    </row>
    <row r="308" spans="23:42">
      <c r="W308">
        <f t="shared" si="38"/>
        <v>0</v>
      </c>
      <c r="AJ308" s="1"/>
      <c r="AP308" s="1"/>
    </row>
    <row r="309" spans="23:42">
      <c r="W309">
        <f t="shared" si="38"/>
        <v>0</v>
      </c>
      <c r="AJ309" s="1"/>
      <c r="AP309" s="1"/>
    </row>
    <row r="310" spans="23:42">
      <c r="W310">
        <f t="shared" si="38"/>
        <v>0</v>
      </c>
      <c r="AJ310" s="1"/>
      <c r="AP310" s="1"/>
    </row>
    <row r="311" spans="23:42">
      <c r="W311">
        <f t="shared" si="38"/>
        <v>0</v>
      </c>
      <c r="AJ311" s="1"/>
      <c r="AP311" s="1"/>
    </row>
    <row r="312" spans="23:42">
      <c r="W312">
        <f t="shared" si="38"/>
        <v>0</v>
      </c>
      <c r="AJ312" s="1"/>
      <c r="AP312" s="1"/>
    </row>
    <row r="313" spans="23:42">
      <c r="W313">
        <f t="shared" si="38"/>
        <v>0</v>
      </c>
      <c r="AJ313" s="1"/>
      <c r="AP313" s="1"/>
    </row>
    <row r="314" spans="23:42">
      <c r="W314">
        <f t="shared" si="38"/>
        <v>0</v>
      </c>
      <c r="AJ314" s="1"/>
      <c r="AP314" s="1"/>
    </row>
    <row r="315" spans="23:42">
      <c r="W315">
        <f t="shared" si="38"/>
        <v>0</v>
      </c>
      <c r="AJ315" s="1"/>
      <c r="AP315" s="1"/>
    </row>
    <row r="316" spans="23:42">
      <c r="W316">
        <f t="shared" si="38"/>
        <v>0</v>
      </c>
      <c r="AJ316" s="1"/>
      <c r="AP316" s="1"/>
    </row>
    <row r="317" spans="23:42">
      <c r="W317">
        <f t="shared" si="38"/>
        <v>0</v>
      </c>
      <c r="AJ317" s="1"/>
      <c r="AP317" s="1"/>
    </row>
    <row r="318" spans="23:42">
      <c r="W318">
        <f t="shared" si="38"/>
        <v>0</v>
      </c>
      <c r="AJ318" s="1"/>
      <c r="AP318" s="1"/>
    </row>
    <row r="319" spans="23:42">
      <c r="W319">
        <f t="shared" si="38"/>
        <v>0</v>
      </c>
      <c r="AJ319" s="1"/>
      <c r="AP319" s="1"/>
    </row>
    <row r="320" spans="23:42">
      <c r="W320">
        <f t="shared" si="38"/>
        <v>0</v>
      </c>
      <c r="AJ320" s="1"/>
      <c r="AP320" s="1"/>
    </row>
    <row r="321" spans="23:42">
      <c r="W321">
        <f t="shared" si="38"/>
        <v>0</v>
      </c>
      <c r="AJ321" s="1"/>
      <c r="AP321" s="1"/>
    </row>
    <row r="322" spans="23:42">
      <c r="W322">
        <f t="shared" si="38"/>
        <v>0</v>
      </c>
      <c r="AJ322" s="1"/>
      <c r="AP322" s="1"/>
    </row>
    <row r="323" spans="23:42">
      <c r="W323">
        <f t="shared" si="38"/>
        <v>0</v>
      </c>
      <c r="AP323" s="1"/>
    </row>
    <row r="324" spans="23:42">
      <c r="W324">
        <f t="shared" si="38"/>
        <v>0</v>
      </c>
      <c r="AP324" s="1"/>
    </row>
    <row r="325" spans="23:42">
      <c r="W325">
        <f t="shared" si="38"/>
        <v>0</v>
      </c>
      <c r="AP325" s="1"/>
    </row>
    <row r="326" spans="23:42">
      <c r="W326">
        <f t="shared" si="38"/>
        <v>0</v>
      </c>
      <c r="AP326" s="1"/>
    </row>
    <row r="327" spans="23:42">
      <c r="W327">
        <f t="shared" si="38"/>
        <v>0</v>
      </c>
      <c r="AP327" s="1"/>
    </row>
    <row r="328" spans="23:42">
      <c r="W328">
        <f t="shared" si="38"/>
        <v>0</v>
      </c>
      <c r="AP328" s="1"/>
    </row>
    <row r="329" spans="23:42">
      <c r="W329">
        <f t="shared" si="38"/>
        <v>0</v>
      </c>
      <c r="AP329" s="1"/>
    </row>
    <row r="330" spans="23:42">
      <c r="W330">
        <f t="shared" si="38"/>
        <v>0</v>
      </c>
      <c r="AP330" s="1"/>
    </row>
    <row r="331" spans="23:42">
      <c r="W331">
        <f t="shared" si="38"/>
        <v>0</v>
      </c>
      <c r="AP331" s="1"/>
    </row>
    <row r="332" spans="23:42">
      <c r="W332">
        <f t="shared" ref="W332:W395" si="39">U332/LARGE($U$11:$U$822,1)</f>
        <v>0</v>
      </c>
      <c r="AP332" s="1"/>
    </row>
    <row r="333" spans="23:42">
      <c r="W333">
        <f t="shared" si="39"/>
        <v>0</v>
      </c>
      <c r="AP333" s="1"/>
    </row>
    <row r="334" spans="23:42">
      <c r="W334">
        <f t="shared" si="39"/>
        <v>0</v>
      </c>
      <c r="AP334" s="1"/>
    </row>
    <row r="335" spans="23:42">
      <c r="W335">
        <f t="shared" si="39"/>
        <v>0</v>
      </c>
      <c r="AP335" s="1"/>
    </row>
    <row r="336" spans="23:42">
      <c r="W336">
        <f t="shared" si="39"/>
        <v>0</v>
      </c>
      <c r="AP336" s="1"/>
    </row>
    <row r="337" spans="23:42">
      <c r="W337">
        <f t="shared" si="39"/>
        <v>0</v>
      </c>
      <c r="AP337" s="1"/>
    </row>
    <row r="338" spans="23:42">
      <c r="W338">
        <f t="shared" si="39"/>
        <v>0</v>
      </c>
      <c r="AP338" s="1"/>
    </row>
    <row r="339" spans="23:42">
      <c r="W339">
        <f t="shared" si="39"/>
        <v>0</v>
      </c>
      <c r="AP339" s="1"/>
    </row>
    <row r="340" spans="23:42">
      <c r="W340">
        <f t="shared" si="39"/>
        <v>0</v>
      </c>
      <c r="AP340" s="1"/>
    </row>
    <row r="341" spans="23:42">
      <c r="W341">
        <f t="shared" si="39"/>
        <v>0</v>
      </c>
      <c r="AP341" s="1"/>
    </row>
    <row r="342" spans="23:42">
      <c r="W342">
        <f t="shared" si="39"/>
        <v>0</v>
      </c>
      <c r="AP342" s="1">
        <f t="shared" ref="AP342:AP395" si="40">AN342/LARGE($AN$11:$AN$924,1)</f>
        <v>0</v>
      </c>
    </row>
    <row r="343" spans="23:42">
      <c r="W343">
        <f t="shared" si="39"/>
        <v>0</v>
      </c>
      <c r="AP343" s="1">
        <f t="shared" si="40"/>
        <v>0</v>
      </c>
    </row>
    <row r="344" spans="23:42">
      <c r="W344">
        <f t="shared" si="39"/>
        <v>0</v>
      </c>
      <c r="AP344" s="1">
        <f t="shared" si="40"/>
        <v>0</v>
      </c>
    </row>
    <row r="345" spans="23:42">
      <c r="W345">
        <f t="shared" si="39"/>
        <v>0</v>
      </c>
      <c r="AP345" s="1">
        <f t="shared" si="40"/>
        <v>0</v>
      </c>
    </row>
    <row r="346" spans="23:42">
      <c r="W346">
        <f t="shared" si="39"/>
        <v>0</v>
      </c>
      <c r="AP346" s="1">
        <f t="shared" si="40"/>
        <v>0</v>
      </c>
    </row>
    <row r="347" spans="23:42">
      <c r="W347">
        <f t="shared" si="39"/>
        <v>0</v>
      </c>
      <c r="AP347" s="1">
        <f t="shared" si="40"/>
        <v>0</v>
      </c>
    </row>
    <row r="348" spans="23:42">
      <c r="W348">
        <f t="shared" si="39"/>
        <v>0</v>
      </c>
      <c r="AP348" s="1">
        <f t="shared" si="40"/>
        <v>0</v>
      </c>
    </row>
    <row r="349" spans="23:42">
      <c r="W349">
        <f t="shared" si="39"/>
        <v>0</v>
      </c>
      <c r="AP349" s="1">
        <f t="shared" si="40"/>
        <v>0</v>
      </c>
    </row>
    <row r="350" spans="23:42">
      <c r="W350">
        <f t="shared" si="39"/>
        <v>0</v>
      </c>
      <c r="AP350" s="1">
        <f t="shared" si="40"/>
        <v>0</v>
      </c>
    </row>
    <row r="351" spans="23:42">
      <c r="W351">
        <f t="shared" si="39"/>
        <v>0</v>
      </c>
      <c r="AP351" s="1">
        <f t="shared" si="40"/>
        <v>0</v>
      </c>
    </row>
    <row r="352" spans="23:42">
      <c r="W352">
        <f t="shared" si="39"/>
        <v>0</v>
      </c>
      <c r="AP352" s="1">
        <f t="shared" si="40"/>
        <v>0</v>
      </c>
    </row>
    <row r="353" spans="23:42">
      <c r="W353">
        <f t="shared" si="39"/>
        <v>0</v>
      </c>
      <c r="AP353" s="1">
        <f t="shared" si="40"/>
        <v>0</v>
      </c>
    </row>
    <row r="354" spans="23:42">
      <c r="W354">
        <f t="shared" si="39"/>
        <v>0</v>
      </c>
      <c r="AP354" s="1">
        <f t="shared" si="40"/>
        <v>0</v>
      </c>
    </row>
    <row r="355" spans="23:42">
      <c r="W355">
        <f t="shared" si="39"/>
        <v>0</v>
      </c>
      <c r="AP355" s="1">
        <f t="shared" si="40"/>
        <v>0</v>
      </c>
    </row>
    <row r="356" spans="23:42">
      <c r="W356">
        <f t="shared" si="39"/>
        <v>0</v>
      </c>
      <c r="AP356" s="1">
        <f t="shared" si="40"/>
        <v>0</v>
      </c>
    </row>
    <row r="357" spans="23:42">
      <c r="W357">
        <f t="shared" si="39"/>
        <v>0</v>
      </c>
      <c r="AP357" s="1">
        <f t="shared" si="40"/>
        <v>0</v>
      </c>
    </row>
    <row r="358" spans="23:42">
      <c r="W358">
        <f t="shared" si="39"/>
        <v>0</v>
      </c>
      <c r="AP358" s="1">
        <f t="shared" si="40"/>
        <v>0</v>
      </c>
    </row>
    <row r="359" spans="23:42">
      <c r="W359">
        <f t="shared" si="39"/>
        <v>0</v>
      </c>
      <c r="AP359" s="1">
        <f t="shared" si="40"/>
        <v>0</v>
      </c>
    </row>
    <row r="360" spans="23:42">
      <c r="W360">
        <f t="shared" si="39"/>
        <v>0</v>
      </c>
      <c r="AP360" s="1">
        <f t="shared" si="40"/>
        <v>0</v>
      </c>
    </row>
    <row r="361" spans="23:42">
      <c r="W361">
        <f t="shared" si="39"/>
        <v>0</v>
      </c>
      <c r="AP361" s="1">
        <f t="shared" si="40"/>
        <v>0</v>
      </c>
    </row>
    <row r="362" spans="23:42">
      <c r="W362">
        <f t="shared" si="39"/>
        <v>0</v>
      </c>
      <c r="AP362" s="1">
        <f t="shared" si="40"/>
        <v>0</v>
      </c>
    </row>
    <row r="363" spans="23:42">
      <c r="W363">
        <f t="shared" si="39"/>
        <v>0</v>
      </c>
      <c r="AP363" s="1">
        <f t="shared" si="40"/>
        <v>0</v>
      </c>
    </row>
    <row r="364" spans="23:42">
      <c r="W364">
        <f t="shared" si="39"/>
        <v>0</v>
      </c>
      <c r="AP364" s="1">
        <f t="shared" si="40"/>
        <v>0</v>
      </c>
    </row>
    <row r="365" spans="23:42">
      <c r="W365">
        <f t="shared" si="39"/>
        <v>0</v>
      </c>
      <c r="AP365" s="1">
        <f t="shared" si="40"/>
        <v>0</v>
      </c>
    </row>
    <row r="366" spans="23:42">
      <c r="W366">
        <f t="shared" si="39"/>
        <v>0</v>
      </c>
      <c r="AP366" s="1">
        <f t="shared" si="40"/>
        <v>0</v>
      </c>
    </row>
    <row r="367" spans="23:42">
      <c r="W367">
        <f t="shared" si="39"/>
        <v>0</v>
      </c>
      <c r="AP367" s="1">
        <f t="shared" si="40"/>
        <v>0</v>
      </c>
    </row>
    <row r="368" spans="23:42">
      <c r="W368">
        <f t="shared" si="39"/>
        <v>0</v>
      </c>
      <c r="AP368" s="1">
        <f t="shared" si="40"/>
        <v>0</v>
      </c>
    </row>
    <row r="369" spans="23:42">
      <c r="W369">
        <f t="shared" si="39"/>
        <v>0</v>
      </c>
      <c r="AP369" s="1">
        <f t="shared" si="40"/>
        <v>0</v>
      </c>
    </row>
    <row r="370" spans="23:42">
      <c r="W370">
        <f t="shared" si="39"/>
        <v>0</v>
      </c>
      <c r="AP370" s="1">
        <f t="shared" si="40"/>
        <v>0</v>
      </c>
    </row>
    <row r="371" spans="23:42">
      <c r="W371">
        <f t="shared" si="39"/>
        <v>0</v>
      </c>
      <c r="AP371" s="1">
        <f t="shared" si="40"/>
        <v>0</v>
      </c>
    </row>
    <row r="372" spans="23:42">
      <c r="W372">
        <f t="shared" si="39"/>
        <v>0</v>
      </c>
      <c r="AP372" s="1">
        <f t="shared" si="40"/>
        <v>0</v>
      </c>
    </row>
    <row r="373" spans="23:42">
      <c r="W373">
        <f t="shared" si="39"/>
        <v>0</v>
      </c>
      <c r="AP373" s="1">
        <f t="shared" si="40"/>
        <v>0</v>
      </c>
    </row>
    <row r="374" spans="23:42">
      <c r="W374">
        <f t="shared" si="39"/>
        <v>0</v>
      </c>
      <c r="AP374" s="1">
        <f t="shared" si="40"/>
        <v>0</v>
      </c>
    </row>
    <row r="375" spans="23:42">
      <c r="W375">
        <f t="shared" si="39"/>
        <v>0</v>
      </c>
      <c r="AP375" s="1">
        <f t="shared" si="40"/>
        <v>0</v>
      </c>
    </row>
    <row r="376" spans="23:42">
      <c r="W376">
        <f t="shared" si="39"/>
        <v>0</v>
      </c>
      <c r="AP376" s="1">
        <f t="shared" si="40"/>
        <v>0</v>
      </c>
    </row>
    <row r="377" spans="23:42">
      <c r="W377">
        <f t="shared" si="39"/>
        <v>0</v>
      </c>
      <c r="AP377" s="1">
        <f t="shared" si="40"/>
        <v>0</v>
      </c>
    </row>
    <row r="378" spans="23:42">
      <c r="W378">
        <f t="shared" si="39"/>
        <v>0</v>
      </c>
      <c r="AP378" s="1">
        <f t="shared" si="40"/>
        <v>0</v>
      </c>
    </row>
    <row r="379" spans="23:42">
      <c r="W379">
        <f t="shared" si="39"/>
        <v>0</v>
      </c>
      <c r="AP379" s="1">
        <f t="shared" si="40"/>
        <v>0</v>
      </c>
    </row>
    <row r="380" spans="23:42">
      <c r="W380">
        <f t="shared" si="39"/>
        <v>0</v>
      </c>
      <c r="AP380" s="1">
        <f t="shared" si="40"/>
        <v>0</v>
      </c>
    </row>
    <row r="381" spans="23:42">
      <c r="W381">
        <f t="shared" si="39"/>
        <v>0</v>
      </c>
      <c r="AP381" s="1">
        <f t="shared" si="40"/>
        <v>0</v>
      </c>
    </row>
    <row r="382" spans="23:42">
      <c r="W382">
        <f t="shared" si="39"/>
        <v>0</v>
      </c>
      <c r="AP382" s="1">
        <f t="shared" si="40"/>
        <v>0</v>
      </c>
    </row>
    <row r="383" spans="23:42">
      <c r="W383">
        <f t="shared" si="39"/>
        <v>0</v>
      </c>
      <c r="AP383" s="1">
        <f t="shared" si="40"/>
        <v>0</v>
      </c>
    </row>
    <row r="384" spans="23:42">
      <c r="W384">
        <f t="shared" si="39"/>
        <v>0</v>
      </c>
      <c r="AP384" s="1">
        <f t="shared" si="40"/>
        <v>0</v>
      </c>
    </row>
    <row r="385" spans="23:42">
      <c r="W385">
        <f t="shared" si="39"/>
        <v>0</v>
      </c>
      <c r="AP385" s="1">
        <f t="shared" si="40"/>
        <v>0</v>
      </c>
    </row>
    <row r="386" spans="23:42">
      <c r="W386">
        <f t="shared" si="39"/>
        <v>0</v>
      </c>
      <c r="AP386" s="1">
        <f t="shared" si="40"/>
        <v>0</v>
      </c>
    </row>
    <row r="387" spans="23:42">
      <c r="W387">
        <f t="shared" si="39"/>
        <v>0</v>
      </c>
      <c r="AP387" s="1">
        <f t="shared" si="40"/>
        <v>0</v>
      </c>
    </row>
    <row r="388" spans="23:42">
      <c r="W388">
        <f t="shared" si="39"/>
        <v>0</v>
      </c>
      <c r="AP388" s="1">
        <f t="shared" si="40"/>
        <v>0</v>
      </c>
    </row>
    <row r="389" spans="23:42">
      <c r="W389">
        <f t="shared" si="39"/>
        <v>0</v>
      </c>
      <c r="AP389" s="1">
        <f t="shared" si="40"/>
        <v>0</v>
      </c>
    </row>
    <row r="390" spans="23:42">
      <c r="W390">
        <f t="shared" si="39"/>
        <v>0</v>
      </c>
      <c r="AP390" s="1">
        <f t="shared" si="40"/>
        <v>0</v>
      </c>
    </row>
    <row r="391" spans="23:42">
      <c r="W391">
        <f t="shared" si="39"/>
        <v>0</v>
      </c>
      <c r="AP391" s="1">
        <f t="shared" si="40"/>
        <v>0</v>
      </c>
    </row>
    <row r="392" spans="23:42">
      <c r="W392">
        <f t="shared" si="39"/>
        <v>0</v>
      </c>
      <c r="AP392" s="1">
        <f t="shared" si="40"/>
        <v>0</v>
      </c>
    </row>
    <row r="393" spans="23:42">
      <c r="W393">
        <f t="shared" si="39"/>
        <v>0</v>
      </c>
      <c r="AP393" s="1">
        <f t="shared" si="40"/>
        <v>0</v>
      </c>
    </row>
    <row r="394" spans="23:42">
      <c r="W394">
        <f t="shared" si="39"/>
        <v>0</v>
      </c>
      <c r="AP394" s="1">
        <f t="shared" si="40"/>
        <v>0</v>
      </c>
    </row>
    <row r="395" spans="23:42">
      <c r="W395">
        <f t="shared" si="39"/>
        <v>0</v>
      </c>
      <c r="AP395" s="1">
        <f t="shared" si="40"/>
        <v>0</v>
      </c>
    </row>
    <row r="396" spans="23:42">
      <c r="W396">
        <f t="shared" ref="W396:W459" si="41">U396/LARGE($U$11:$U$822,1)</f>
        <v>0</v>
      </c>
      <c r="AP396" s="1">
        <f t="shared" ref="AP396:AP459" si="42">AN396/LARGE($AN$11:$AN$924,1)</f>
        <v>0</v>
      </c>
    </row>
    <row r="397" spans="23:42">
      <c r="W397">
        <f t="shared" si="41"/>
        <v>0</v>
      </c>
      <c r="AP397" s="1">
        <f t="shared" si="42"/>
        <v>0</v>
      </c>
    </row>
    <row r="398" spans="23:42">
      <c r="W398">
        <f t="shared" si="41"/>
        <v>0</v>
      </c>
      <c r="AP398" s="1">
        <f t="shared" si="42"/>
        <v>0</v>
      </c>
    </row>
    <row r="399" spans="23:42">
      <c r="W399">
        <f t="shared" si="41"/>
        <v>0</v>
      </c>
      <c r="AP399" s="1">
        <f t="shared" si="42"/>
        <v>0</v>
      </c>
    </row>
    <row r="400" spans="23:42">
      <c r="W400">
        <f t="shared" si="41"/>
        <v>0</v>
      </c>
      <c r="AP400" s="1">
        <f t="shared" si="42"/>
        <v>0</v>
      </c>
    </row>
    <row r="401" spans="23:42">
      <c r="W401">
        <f t="shared" si="41"/>
        <v>0</v>
      </c>
      <c r="AP401" s="1">
        <f t="shared" si="42"/>
        <v>0</v>
      </c>
    </row>
    <row r="402" spans="23:42">
      <c r="W402">
        <f t="shared" si="41"/>
        <v>0</v>
      </c>
      <c r="AP402" s="1">
        <f t="shared" si="42"/>
        <v>0</v>
      </c>
    </row>
    <row r="403" spans="23:42">
      <c r="W403">
        <f t="shared" si="41"/>
        <v>0</v>
      </c>
      <c r="AP403" s="1">
        <f t="shared" si="42"/>
        <v>0</v>
      </c>
    </row>
    <row r="404" spans="23:42">
      <c r="W404">
        <f t="shared" si="41"/>
        <v>0</v>
      </c>
      <c r="AP404" s="1">
        <f t="shared" si="42"/>
        <v>0</v>
      </c>
    </row>
    <row r="405" spans="23:42">
      <c r="W405">
        <f t="shared" si="41"/>
        <v>0</v>
      </c>
      <c r="AP405" s="1">
        <f t="shared" si="42"/>
        <v>0</v>
      </c>
    </row>
    <row r="406" spans="23:42">
      <c r="W406">
        <f t="shared" si="41"/>
        <v>0</v>
      </c>
      <c r="AP406" s="1">
        <f t="shared" si="42"/>
        <v>0</v>
      </c>
    </row>
    <row r="407" spans="23:42">
      <c r="W407">
        <f t="shared" si="41"/>
        <v>0</v>
      </c>
      <c r="AP407" s="1">
        <f t="shared" si="42"/>
        <v>0</v>
      </c>
    </row>
    <row r="408" spans="23:42">
      <c r="W408">
        <f t="shared" si="41"/>
        <v>0</v>
      </c>
      <c r="AP408" s="1">
        <f t="shared" si="42"/>
        <v>0</v>
      </c>
    </row>
    <row r="409" spans="23:42">
      <c r="W409">
        <f t="shared" si="41"/>
        <v>0</v>
      </c>
      <c r="AP409" s="1">
        <f t="shared" si="42"/>
        <v>0</v>
      </c>
    </row>
    <row r="410" spans="23:42">
      <c r="W410">
        <f t="shared" si="41"/>
        <v>0</v>
      </c>
      <c r="AP410" s="1">
        <f t="shared" si="42"/>
        <v>0</v>
      </c>
    </row>
    <row r="411" spans="23:42">
      <c r="W411">
        <f t="shared" si="41"/>
        <v>0</v>
      </c>
      <c r="AP411" s="1">
        <f t="shared" si="42"/>
        <v>0</v>
      </c>
    </row>
    <row r="412" spans="23:42">
      <c r="W412">
        <f t="shared" si="41"/>
        <v>0</v>
      </c>
      <c r="AP412" s="1">
        <f t="shared" si="42"/>
        <v>0</v>
      </c>
    </row>
    <row r="413" spans="23:42">
      <c r="W413">
        <f t="shared" si="41"/>
        <v>0</v>
      </c>
      <c r="AP413" s="1">
        <f t="shared" si="42"/>
        <v>0</v>
      </c>
    </row>
    <row r="414" spans="23:42">
      <c r="W414">
        <f t="shared" si="41"/>
        <v>0</v>
      </c>
      <c r="AP414" s="1">
        <f t="shared" si="42"/>
        <v>0</v>
      </c>
    </row>
    <row r="415" spans="23:42">
      <c r="W415">
        <f t="shared" si="41"/>
        <v>0</v>
      </c>
      <c r="AP415" s="1">
        <f t="shared" si="42"/>
        <v>0</v>
      </c>
    </row>
    <row r="416" spans="23:42">
      <c r="W416">
        <f t="shared" si="41"/>
        <v>0</v>
      </c>
      <c r="AP416" s="1">
        <f t="shared" si="42"/>
        <v>0</v>
      </c>
    </row>
    <row r="417" spans="23:42">
      <c r="W417">
        <f t="shared" si="41"/>
        <v>0</v>
      </c>
      <c r="AP417" s="1">
        <f t="shared" si="42"/>
        <v>0</v>
      </c>
    </row>
    <row r="418" spans="23:42">
      <c r="W418">
        <f t="shared" si="41"/>
        <v>0</v>
      </c>
      <c r="AP418" s="1">
        <f t="shared" si="42"/>
        <v>0</v>
      </c>
    </row>
    <row r="419" spans="23:42">
      <c r="W419">
        <f t="shared" si="41"/>
        <v>0</v>
      </c>
      <c r="AP419" s="1">
        <f t="shared" si="42"/>
        <v>0</v>
      </c>
    </row>
    <row r="420" spans="23:42">
      <c r="W420">
        <f t="shared" si="41"/>
        <v>0</v>
      </c>
      <c r="AP420" s="1">
        <f t="shared" si="42"/>
        <v>0</v>
      </c>
    </row>
    <row r="421" spans="23:42">
      <c r="W421">
        <f t="shared" si="41"/>
        <v>0</v>
      </c>
      <c r="AP421" s="1">
        <f t="shared" si="42"/>
        <v>0</v>
      </c>
    </row>
    <row r="422" spans="23:42">
      <c r="W422">
        <f t="shared" si="41"/>
        <v>0</v>
      </c>
      <c r="AP422" s="1">
        <f t="shared" si="42"/>
        <v>0</v>
      </c>
    </row>
    <row r="423" spans="23:42">
      <c r="W423">
        <f t="shared" si="41"/>
        <v>0</v>
      </c>
      <c r="AP423" s="1">
        <f t="shared" si="42"/>
        <v>0</v>
      </c>
    </row>
    <row r="424" spans="23:42">
      <c r="W424">
        <f t="shared" si="41"/>
        <v>0</v>
      </c>
      <c r="AP424" s="1">
        <f t="shared" si="42"/>
        <v>0</v>
      </c>
    </row>
    <row r="425" spans="23:42">
      <c r="W425">
        <f t="shared" si="41"/>
        <v>0</v>
      </c>
      <c r="AP425" s="1">
        <f t="shared" si="42"/>
        <v>0</v>
      </c>
    </row>
    <row r="426" spans="23:42">
      <c r="W426">
        <f t="shared" si="41"/>
        <v>0</v>
      </c>
      <c r="AP426" s="1">
        <f t="shared" si="42"/>
        <v>0</v>
      </c>
    </row>
    <row r="427" spans="23:42">
      <c r="W427">
        <f t="shared" si="41"/>
        <v>0</v>
      </c>
      <c r="AP427" s="1">
        <f t="shared" si="42"/>
        <v>0</v>
      </c>
    </row>
    <row r="428" spans="23:42">
      <c r="W428">
        <f t="shared" si="41"/>
        <v>0</v>
      </c>
      <c r="AP428" s="1">
        <f t="shared" si="42"/>
        <v>0</v>
      </c>
    </row>
    <row r="429" spans="23:42">
      <c r="W429">
        <f t="shared" si="41"/>
        <v>0</v>
      </c>
      <c r="AP429" s="1">
        <f t="shared" si="42"/>
        <v>0</v>
      </c>
    </row>
    <row r="430" spans="23:42">
      <c r="W430">
        <f t="shared" si="41"/>
        <v>0</v>
      </c>
      <c r="AP430" s="1">
        <f t="shared" si="42"/>
        <v>0</v>
      </c>
    </row>
    <row r="431" spans="23:42">
      <c r="W431">
        <f t="shared" si="41"/>
        <v>0</v>
      </c>
      <c r="AP431" s="1">
        <f t="shared" si="42"/>
        <v>0</v>
      </c>
    </row>
    <row r="432" spans="23:42">
      <c r="W432">
        <f t="shared" si="41"/>
        <v>0</v>
      </c>
      <c r="AP432" s="1">
        <f t="shared" si="42"/>
        <v>0</v>
      </c>
    </row>
    <row r="433" spans="23:42">
      <c r="W433">
        <f t="shared" si="41"/>
        <v>0</v>
      </c>
      <c r="AP433" s="1">
        <f t="shared" si="42"/>
        <v>0</v>
      </c>
    </row>
    <row r="434" spans="23:42">
      <c r="W434">
        <f t="shared" si="41"/>
        <v>0</v>
      </c>
      <c r="AP434" s="1">
        <f t="shared" si="42"/>
        <v>0</v>
      </c>
    </row>
    <row r="435" spans="23:42">
      <c r="W435">
        <f t="shared" si="41"/>
        <v>0</v>
      </c>
      <c r="AP435" s="1">
        <f t="shared" si="42"/>
        <v>0</v>
      </c>
    </row>
    <row r="436" spans="23:42">
      <c r="W436">
        <f t="shared" si="41"/>
        <v>0</v>
      </c>
      <c r="AP436" s="1">
        <f t="shared" si="42"/>
        <v>0</v>
      </c>
    </row>
    <row r="437" spans="23:42">
      <c r="W437">
        <f t="shared" si="41"/>
        <v>0</v>
      </c>
      <c r="AP437" s="1">
        <f t="shared" si="42"/>
        <v>0</v>
      </c>
    </row>
    <row r="438" spans="23:42">
      <c r="W438">
        <f t="shared" si="41"/>
        <v>0</v>
      </c>
      <c r="AP438" s="1">
        <f t="shared" si="42"/>
        <v>0</v>
      </c>
    </row>
    <row r="439" spans="23:42">
      <c r="W439">
        <f t="shared" si="41"/>
        <v>0</v>
      </c>
      <c r="AP439" s="1">
        <f t="shared" si="42"/>
        <v>0</v>
      </c>
    </row>
    <row r="440" spans="23:42">
      <c r="W440">
        <f t="shared" si="41"/>
        <v>0</v>
      </c>
      <c r="AP440" s="1">
        <f t="shared" si="42"/>
        <v>0</v>
      </c>
    </row>
    <row r="441" spans="23:42">
      <c r="W441">
        <f t="shared" si="41"/>
        <v>0</v>
      </c>
      <c r="AP441" s="1">
        <f t="shared" si="42"/>
        <v>0</v>
      </c>
    </row>
    <row r="442" spans="23:42">
      <c r="W442">
        <f t="shared" si="41"/>
        <v>0</v>
      </c>
      <c r="AP442" s="1">
        <f t="shared" si="42"/>
        <v>0</v>
      </c>
    </row>
    <row r="443" spans="23:42">
      <c r="W443">
        <f t="shared" si="41"/>
        <v>0</v>
      </c>
      <c r="AP443" s="1">
        <f t="shared" si="42"/>
        <v>0</v>
      </c>
    </row>
    <row r="444" spans="23:42">
      <c r="W444">
        <f t="shared" si="41"/>
        <v>0</v>
      </c>
      <c r="AP444" s="1">
        <f t="shared" si="42"/>
        <v>0</v>
      </c>
    </row>
    <row r="445" spans="23:42">
      <c r="W445">
        <f t="shared" si="41"/>
        <v>0</v>
      </c>
      <c r="AP445" s="1">
        <f t="shared" si="42"/>
        <v>0</v>
      </c>
    </row>
    <row r="446" spans="23:42">
      <c r="W446">
        <f t="shared" si="41"/>
        <v>0</v>
      </c>
      <c r="AP446" s="1">
        <f t="shared" si="42"/>
        <v>0</v>
      </c>
    </row>
    <row r="447" spans="23:42">
      <c r="W447">
        <f t="shared" si="41"/>
        <v>0</v>
      </c>
      <c r="AP447" s="1">
        <f t="shared" si="42"/>
        <v>0</v>
      </c>
    </row>
    <row r="448" spans="23:42">
      <c r="W448">
        <f t="shared" si="41"/>
        <v>0</v>
      </c>
      <c r="AP448" s="1">
        <f t="shared" si="42"/>
        <v>0</v>
      </c>
    </row>
    <row r="449" spans="23:42">
      <c r="W449">
        <f t="shared" si="41"/>
        <v>0</v>
      </c>
      <c r="AP449" s="1">
        <f t="shared" si="42"/>
        <v>0</v>
      </c>
    </row>
    <row r="450" spans="23:42">
      <c r="W450">
        <f t="shared" si="41"/>
        <v>0</v>
      </c>
      <c r="AP450" s="1">
        <f t="shared" si="42"/>
        <v>0</v>
      </c>
    </row>
    <row r="451" spans="23:42">
      <c r="W451">
        <f t="shared" si="41"/>
        <v>0</v>
      </c>
      <c r="AP451" s="1">
        <f t="shared" si="42"/>
        <v>0</v>
      </c>
    </row>
    <row r="452" spans="23:42">
      <c r="W452">
        <f t="shared" si="41"/>
        <v>0</v>
      </c>
      <c r="AP452" s="1">
        <f t="shared" si="42"/>
        <v>0</v>
      </c>
    </row>
    <row r="453" spans="23:42">
      <c r="W453">
        <f t="shared" si="41"/>
        <v>0</v>
      </c>
      <c r="AP453" s="1">
        <f t="shared" si="42"/>
        <v>0</v>
      </c>
    </row>
    <row r="454" spans="23:42">
      <c r="W454">
        <f t="shared" si="41"/>
        <v>0</v>
      </c>
      <c r="AP454" s="1">
        <f t="shared" si="42"/>
        <v>0</v>
      </c>
    </row>
    <row r="455" spans="23:42">
      <c r="W455">
        <f t="shared" si="41"/>
        <v>0</v>
      </c>
      <c r="AP455" s="1">
        <f t="shared" si="42"/>
        <v>0</v>
      </c>
    </row>
    <row r="456" spans="23:42">
      <c r="W456">
        <f t="shared" si="41"/>
        <v>0</v>
      </c>
      <c r="AP456" s="1">
        <f t="shared" si="42"/>
        <v>0</v>
      </c>
    </row>
    <row r="457" spans="23:42">
      <c r="W457">
        <f t="shared" si="41"/>
        <v>0</v>
      </c>
      <c r="AP457" s="1">
        <f t="shared" si="42"/>
        <v>0</v>
      </c>
    </row>
    <row r="458" spans="23:42">
      <c r="W458">
        <f t="shared" si="41"/>
        <v>0</v>
      </c>
      <c r="AP458" s="1">
        <f t="shared" si="42"/>
        <v>0</v>
      </c>
    </row>
    <row r="459" spans="23:42">
      <c r="W459">
        <f t="shared" si="41"/>
        <v>0</v>
      </c>
      <c r="AP459" s="1">
        <f t="shared" si="42"/>
        <v>0</v>
      </c>
    </row>
    <row r="460" spans="23:42">
      <c r="W460">
        <f t="shared" ref="W460:W523" si="43">U460/LARGE($U$11:$U$822,1)</f>
        <v>0</v>
      </c>
      <c r="AP460" s="1">
        <f t="shared" ref="AP460:AP523" si="44">AN460/LARGE($AN$11:$AN$924,1)</f>
        <v>0</v>
      </c>
    </row>
    <row r="461" spans="23:42">
      <c r="W461">
        <f t="shared" si="43"/>
        <v>0</v>
      </c>
      <c r="AP461" s="1">
        <f t="shared" si="44"/>
        <v>0</v>
      </c>
    </row>
    <row r="462" spans="23:42">
      <c r="W462">
        <f t="shared" si="43"/>
        <v>0</v>
      </c>
      <c r="AP462" s="1">
        <f t="shared" si="44"/>
        <v>0</v>
      </c>
    </row>
    <row r="463" spans="23:42">
      <c r="W463">
        <f t="shared" si="43"/>
        <v>0</v>
      </c>
      <c r="AP463" s="1">
        <f t="shared" si="44"/>
        <v>0</v>
      </c>
    </row>
    <row r="464" spans="23:42">
      <c r="W464">
        <f t="shared" si="43"/>
        <v>0</v>
      </c>
      <c r="AP464" s="1">
        <f t="shared" si="44"/>
        <v>0</v>
      </c>
    </row>
    <row r="465" spans="23:42">
      <c r="W465">
        <f t="shared" si="43"/>
        <v>0</v>
      </c>
      <c r="AP465" s="1">
        <f t="shared" si="44"/>
        <v>0</v>
      </c>
    </row>
    <row r="466" spans="23:42">
      <c r="W466">
        <f t="shared" si="43"/>
        <v>0</v>
      </c>
      <c r="AP466" s="1">
        <f t="shared" si="44"/>
        <v>0</v>
      </c>
    </row>
    <row r="467" spans="23:42">
      <c r="W467">
        <f t="shared" si="43"/>
        <v>0</v>
      </c>
      <c r="AP467" s="1">
        <f t="shared" si="44"/>
        <v>0</v>
      </c>
    </row>
    <row r="468" spans="23:42">
      <c r="W468">
        <f t="shared" si="43"/>
        <v>0</v>
      </c>
      <c r="AP468" s="1">
        <f t="shared" si="44"/>
        <v>0</v>
      </c>
    </row>
    <row r="469" spans="23:42">
      <c r="W469">
        <f t="shared" si="43"/>
        <v>0</v>
      </c>
      <c r="AP469" s="1">
        <f t="shared" si="44"/>
        <v>0</v>
      </c>
    </row>
    <row r="470" spans="23:42">
      <c r="W470">
        <f t="shared" si="43"/>
        <v>0</v>
      </c>
      <c r="AP470" s="1">
        <f t="shared" si="44"/>
        <v>0</v>
      </c>
    </row>
    <row r="471" spans="23:42">
      <c r="W471">
        <f t="shared" si="43"/>
        <v>0</v>
      </c>
      <c r="AP471" s="1">
        <f t="shared" si="44"/>
        <v>0</v>
      </c>
    </row>
    <row r="472" spans="23:42">
      <c r="W472">
        <f t="shared" si="43"/>
        <v>0</v>
      </c>
      <c r="AP472" s="1">
        <f t="shared" si="44"/>
        <v>0</v>
      </c>
    </row>
    <row r="473" spans="23:42">
      <c r="W473">
        <f t="shared" si="43"/>
        <v>0</v>
      </c>
      <c r="AP473" s="1">
        <f t="shared" si="44"/>
        <v>0</v>
      </c>
    </row>
    <row r="474" spans="23:42">
      <c r="W474">
        <f t="shared" si="43"/>
        <v>0</v>
      </c>
      <c r="AP474" s="1">
        <f t="shared" si="44"/>
        <v>0</v>
      </c>
    </row>
    <row r="475" spans="23:42">
      <c r="W475">
        <f t="shared" si="43"/>
        <v>0</v>
      </c>
      <c r="AP475" s="1">
        <f t="shared" si="44"/>
        <v>0</v>
      </c>
    </row>
    <row r="476" spans="23:42">
      <c r="W476">
        <f t="shared" si="43"/>
        <v>0</v>
      </c>
      <c r="AP476" s="1">
        <f t="shared" si="44"/>
        <v>0</v>
      </c>
    </row>
    <row r="477" spans="23:42">
      <c r="W477">
        <f t="shared" si="43"/>
        <v>0</v>
      </c>
      <c r="AP477" s="1">
        <f t="shared" si="44"/>
        <v>0</v>
      </c>
    </row>
    <row r="478" spans="23:42">
      <c r="W478">
        <f t="shared" si="43"/>
        <v>0</v>
      </c>
      <c r="AP478" s="1">
        <f t="shared" si="44"/>
        <v>0</v>
      </c>
    </row>
    <row r="479" spans="23:42">
      <c r="W479">
        <f t="shared" si="43"/>
        <v>0</v>
      </c>
      <c r="AP479" s="1">
        <f t="shared" si="44"/>
        <v>0</v>
      </c>
    </row>
    <row r="480" spans="23:42">
      <c r="W480">
        <f t="shared" si="43"/>
        <v>0</v>
      </c>
      <c r="AP480" s="1">
        <f t="shared" si="44"/>
        <v>0</v>
      </c>
    </row>
    <row r="481" spans="23:42">
      <c r="W481">
        <f t="shared" si="43"/>
        <v>0</v>
      </c>
      <c r="AP481" s="1">
        <f t="shared" si="44"/>
        <v>0</v>
      </c>
    </row>
    <row r="482" spans="23:42">
      <c r="W482">
        <f t="shared" si="43"/>
        <v>0</v>
      </c>
      <c r="AP482" s="1">
        <f t="shared" si="44"/>
        <v>0</v>
      </c>
    </row>
    <row r="483" spans="23:42">
      <c r="W483">
        <f t="shared" si="43"/>
        <v>0</v>
      </c>
      <c r="AP483" s="1">
        <f t="shared" si="44"/>
        <v>0</v>
      </c>
    </row>
    <row r="484" spans="23:42">
      <c r="W484">
        <f t="shared" si="43"/>
        <v>0</v>
      </c>
      <c r="AP484" s="1">
        <f t="shared" si="44"/>
        <v>0</v>
      </c>
    </row>
    <row r="485" spans="23:42">
      <c r="W485">
        <f t="shared" si="43"/>
        <v>0</v>
      </c>
      <c r="AP485" s="1">
        <f t="shared" si="44"/>
        <v>0</v>
      </c>
    </row>
    <row r="486" spans="23:42">
      <c r="W486">
        <f t="shared" si="43"/>
        <v>0</v>
      </c>
      <c r="AP486" s="1">
        <f t="shared" si="44"/>
        <v>0</v>
      </c>
    </row>
    <row r="487" spans="23:42">
      <c r="W487">
        <f t="shared" si="43"/>
        <v>0</v>
      </c>
      <c r="AP487" s="1">
        <f t="shared" si="44"/>
        <v>0</v>
      </c>
    </row>
    <row r="488" spans="23:42">
      <c r="W488">
        <f t="shared" si="43"/>
        <v>0</v>
      </c>
      <c r="AP488" s="1">
        <f t="shared" si="44"/>
        <v>0</v>
      </c>
    </row>
    <row r="489" spans="23:42">
      <c r="W489">
        <f t="shared" si="43"/>
        <v>0</v>
      </c>
      <c r="AP489" s="1">
        <f t="shared" si="44"/>
        <v>0</v>
      </c>
    </row>
    <row r="490" spans="23:42">
      <c r="W490">
        <f t="shared" si="43"/>
        <v>0</v>
      </c>
      <c r="AP490" s="1">
        <f t="shared" si="44"/>
        <v>0</v>
      </c>
    </row>
    <row r="491" spans="23:42">
      <c r="W491">
        <f t="shared" si="43"/>
        <v>0</v>
      </c>
      <c r="AP491" s="1">
        <f t="shared" si="44"/>
        <v>0</v>
      </c>
    </row>
    <row r="492" spans="23:42">
      <c r="W492">
        <f t="shared" si="43"/>
        <v>0</v>
      </c>
      <c r="AP492" s="1">
        <f t="shared" si="44"/>
        <v>0</v>
      </c>
    </row>
    <row r="493" spans="23:42">
      <c r="W493">
        <f t="shared" si="43"/>
        <v>0</v>
      </c>
      <c r="AP493" s="1">
        <f t="shared" si="44"/>
        <v>0</v>
      </c>
    </row>
    <row r="494" spans="23:42">
      <c r="W494">
        <f t="shared" si="43"/>
        <v>0</v>
      </c>
      <c r="AP494" s="1">
        <f t="shared" si="44"/>
        <v>0</v>
      </c>
    </row>
    <row r="495" spans="23:42">
      <c r="W495">
        <f t="shared" si="43"/>
        <v>0</v>
      </c>
      <c r="AP495" s="1">
        <f t="shared" si="44"/>
        <v>0</v>
      </c>
    </row>
    <row r="496" spans="23:42">
      <c r="W496">
        <f t="shared" si="43"/>
        <v>0</v>
      </c>
      <c r="AP496" s="1">
        <f t="shared" si="44"/>
        <v>0</v>
      </c>
    </row>
    <row r="497" spans="23:42">
      <c r="W497">
        <f t="shared" si="43"/>
        <v>0</v>
      </c>
      <c r="AP497" s="1">
        <f t="shared" si="44"/>
        <v>0</v>
      </c>
    </row>
    <row r="498" spans="23:42">
      <c r="W498">
        <f t="shared" si="43"/>
        <v>0</v>
      </c>
      <c r="AP498" s="1">
        <f t="shared" si="44"/>
        <v>0</v>
      </c>
    </row>
    <row r="499" spans="23:42">
      <c r="W499">
        <f t="shared" si="43"/>
        <v>0</v>
      </c>
      <c r="AP499" s="1">
        <f t="shared" si="44"/>
        <v>0</v>
      </c>
    </row>
    <row r="500" spans="23:42">
      <c r="W500">
        <f t="shared" si="43"/>
        <v>0</v>
      </c>
      <c r="AP500" s="1">
        <f t="shared" si="44"/>
        <v>0</v>
      </c>
    </row>
    <row r="501" spans="23:42">
      <c r="W501">
        <f t="shared" si="43"/>
        <v>0</v>
      </c>
      <c r="AP501" s="1">
        <f t="shared" si="44"/>
        <v>0</v>
      </c>
    </row>
    <row r="502" spans="23:42">
      <c r="W502">
        <f t="shared" si="43"/>
        <v>0</v>
      </c>
      <c r="AP502" s="1">
        <f t="shared" si="44"/>
        <v>0</v>
      </c>
    </row>
    <row r="503" spans="23:42">
      <c r="W503">
        <f t="shared" si="43"/>
        <v>0</v>
      </c>
      <c r="AP503" s="1">
        <f t="shared" si="44"/>
        <v>0</v>
      </c>
    </row>
    <row r="504" spans="23:42">
      <c r="W504">
        <f t="shared" si="43"/>
        <v>0</v>
      </c>
      <c r="AP504" s="1">
        <f t="shared" si="44"/>
        <v>0</v>
      </c>
    </row>
    <row r="505" spans="23:42">
      <c r="W505">
        <f t="shared" si="43"/>
        <v>0</v>
      </c>
      <c r="AP505" s="1">
        <f t="shared" si="44"/>
        <v>0</v>
      </c>
    </row>
    <row r="506" spans="23:42">
      <c r="W506">
        <f t="shared" si="43"/>
        <v>0</v>
      </c>
      <c r="AP506" s="1">
        <f t="shared" si="44"/>
        <v>0</v>
      </c>
    </row>
    <row r="507" spans="23:42">
      <c r="W507">
        <f t="shared" si="43"/>
        <v>0</v>
      </c>
      <c r="AP507" s="1">
        <f t="shared" si="44"/>
        <v>0</v>
      </c>
    </row>
    <row r="508" spans="23:42">
      <c r="W508">
        <f t="shared" si="43"/>
        <v>0</v>
      </c>
      <c r="AP508" s="1">
        <f t="shared" si="44"/>
        <v>0</v>
      </c>
    </row>
    <row r="509" spans="23:42">
      <c r="W509">
        <f t="shared" si="43"/>
        <v>0</v>
      </c>
      <c r="AP509" s="1">
        <f t="shared" si="44"/>
        <v>0</v>
      </c>
    </row>
    <row r="510" spans="23:42">
      <c r="W510">
        <f t="shared" si="43"/>
        <v>0</v>
      </c>
      <c r="AP510" s="1">
        <f t="shared" si="44"/>
        <v>0</v>
      </c>
    </row>
    <row r="511" spans="23:42">
      <c r="W511">
        <f t="shared" si="43"/>
        <v>0</v>
      </c>
      <c r="AP511" s="1">
        <f t="shared" si="44"/>
        <v>0</v>
      </c>
    </row>
    <row r="512" spans="23:42">
      <c r="W512">
        <f t="shared" si="43"/>
        <v>0</v>
      </c>
      <c r="AP512" s="1">
        <f t="shared" si="44"/>
        <v>0</v>
      </c>
    </row>
    <row r="513" spans="23:42">
      <c r="W513">
        <f t="shared" si="43"/>
        <v>0</v>
      </c>
      <c r="AP513" s="1">
        <f t="shared" si="44"/>
        <v>0</v>
      </c>
    </row>
    <row r="514" spans="23:42">
      <c r="W514">
        <f t="shared" si="43"/>
        <v>0</v>
      </c>
      <c r="AP514" s="1">
        <f t="shared" si="44"/>
        <v>0</v>
      </c>
    </row>
    <row r="515" spans="23:42">
      <c r="W515">
        <f t="shared" si="43"/>
        <v>0</v>
      </c>
      <c r="AP515" s="1">
        <f t="shared" si="44"/>
        <v>0</v>
      </c>
    </row>
    <row r="516" spans="23:42">
      <c r="W516">
        <f t="shared" si="43"/>
        <v>0</v>
      </c>
      <c r="AP516" s="1">
        <f t="shared" si="44"/>
        <v>0</v>
      </c>
    </row>
    <row r="517" spans="23:42">
      <c r="W517">
        <f t="shared" si="43"/>
        <v>0</v>
      </c>
      <c r="AP517" s="1">
        <f t="shared" si="44"/>
        <v>0</v>
      </c>
    </row>
    <row r="518" spans="23:42">
      <c r="W518">
        <f t="shared" si="43"/>
        <v>0</v>
      </c>
      <c r="AP518" s="1">
        <f t="shared" si="44"/>
        <v>0</v>
      </c>
    </row>
    <row r="519" spans="23:42">
      <c r="W519">
        <f t="shared" si="43"/>
        <v>0</v>
      </c>
      <c r="AP519" s="1">
        <f t="shared" si="44"/>
        <v>0</v>
      </c>
    </row>
    <row r="520" spans="23:42">
      <c r="W520">
        <f t="shared" si="43"/>
        <v>0</v>
      </c>
      <c r="AP520" s="1">
        <f t="shared" si="44"/>
        <v>0</v>
      </c>
    </row>
    <row r="521" spans="23:42">
      <c r="W521">
        <f t="shared" si="43"/>
        <v>0</v>
      </c>
      <c r="AP521" s="1">
        <f t="shared" si="44"/>
        <v>0</v>
      </c>
    </row>
    <row r="522" spans="23:42">
      <c r="W522">
        <f t="shared" si="43"/>
        <v>0</v>
      </c>
      <c r="AP522" s="1">
        <f t="shared" si="44"/>
        <v>0</v>
      </c>
    </row>
    <row r="523" spans="23:42">
      <c r="W523">
        <f t="shared" si="43"/>
        <v>0</v>
      </c>
      <c r="AP523" s="1">
        <f t="shared" si="44"/>
        <v>0</v>
      </c>
    </row>
    <row r="524" spans="23:42">
      <c r="W524">
        <f t="shared" ref="W524:W587" si="45">U524/LARGE($U$11:$U$822,1)</f>
        <v>0</v>
      </c>
      <c r="AP524" s="1">
        <f t="shared" ref="AP524:AP587" si="46">AN524/LARGE($AN$11:$AN$924,1)</f>
        <v>0</v>
      </c>
    </row>
    <row r="525" spans="23:42">
      <c r="W525">
        <f t="shared" si="45"/>
        <v>0</v>
      </c>
      <c r="AP525" s="1">
        <f t="shared" si="46"/>
        <v>0</v>
      </c>
    </row>
    <row r="526" spans="23:42">
      <c r="W526">
        <f t="shared" si="45"/>
        <v>0</v>
      </c>
      <c r="AP526" s="1">
        <f t="shared" si="46"/>
        <v>0</v>
      </c>
    </row>
    <row r="527" spans="23:42">
      <c r="W527">
        <f t="shared" si="45"/>
        <v>0</v>
      </c>
      <c r="AP527" s="1">
        <f t="shared" si="46"/>
        <v>0</v>
      </c>
    </row>
    <row r="528" spans="23:42">
      <c r="W528">
        <f t="shared" si="45"/>
        <v>0</v>
      </c>
      <c r="AP528" s="1">
        <f t="shared" si="46"/>
        <v>0</v>
      </c>
    </row>
    <row r="529" spans="23:42">
      <c r="W529">
        <f t="shared" si="45"/>
        <v>0</v>
      </c>
      <c r="AP529" s="1">
        <f t="shared" si="46"/>
        <v>0</v>
      </c>
    </row>
    <row r="530" spans="23:42">
      <c r="W530">
        <f t="shared" si="45"/>
        <v>0</v>
      </c>
      <c r="AP530" s="1">
        <f t="shared" si="46"/>
        <v>0</v>
      </c>
    </row>
    <row r="531" spans="23:42">
      <c r="W531">
        <f t="shared" si="45"/>
        <v>0</v>
      </c>
      <c r="AP531" s="1">
        <f t="shared" si="46"/>
        <v>0</v>
      </c>
    </row>
    <row r="532" spans="23:42">
      <c r="W532">
        <f t="shared" si="45"/>
        <v>0</v>
      </c>
      <c r="AP532" s="1">
        <f t="shared" si="46"/>
        <v>0</v>
      </c>
    </row>
    <row r="533" spans="23:42">
      <c r="W533">
        <f t="shared" si="45"/>
        <v>0</v>
      </c>
      <c r="AP533" s="1">
        <f t="shared" si="46"/>
        <v>0</v>
      </c>
    </row>
    <row r="534" spans="23:42">
      <c r="W534">
        <f t="shared" si="45"/>
        <v>0</v>
      </c>
      <c r="AP534" s="1">
        <f t="shared" si="46"/>
        <v>0</v>
      </c>
    </row>
    <row r="535" spans="23:42">
      <c r="W535">
        <f t="shared" si="45"/>
        <v>0</v>
      </c>
      <c r="AP535" s="1">
        <f t="shared" si="46"/>
        <v>0</v>
      </c>
    </row>
    <row r="536" spans="23:42">
      <c r="W536">
        <f t="shared" si="45"/>
        <v>0</v>
      </c>
      <c r="AP536" s="1">
        <f t="shared" si="46"/>
        <v>0</v>
      </c>
    </row>
    <row r="537" spans="23:42">
      <c r="W537">
        <f t="shared" si="45"/>
        <v>0</v>
      </c>
      <c r="AP537" s="1">
        <f t="shared" si="46"/>
        <v>0</v>
      </c>
    </row>
    <row r="538" spans="23:42">
      <c r="W538">
        <f t="shared" si="45"/>
        <v>0</v>
      </c>
      <c r="AP538" s="1">
        <f t="shared" si="46"/>
        <v>0</v>
      </c>
    </row>
    <row r="539" spans="23:42">
      <c r="W539">
        <f t="shared" si="45"/>
        <v>0</v>
      </c>
      <c r="AP539" s="1">
        <f t="shared" si="46"/>
        <v>0</v>
      </c>
    </row>
    <row r="540" spans="23:42">
      <c r="W540">
        <f t="shared" si="45"/>
        <v>0</v>
      </c>
      <c r="AP540" s="1">
        <f t="shared" si="46"/>
        <v>0</v>
      </c>
    </row>
    <row r="541" spans="23:42">
      <c r="W541">
        <f t="shared" si="45"/>
        <v>0</v>
      </c>
      <c r="AP541" s="1">
        <f t="shared" si="46"/>
        <v>0</v>
      </c>
    </row>
    <row r="542" spans="23:42">
      <c r="W542">
        <f t="shared" si="45"/>
        <v>0</v>
      </c>
      <c r="AP542" s="1">
        <f t="shared" si="46"/>
        <v>0</v>
      </c>
    </row>
    <row r="543" spans="23:42">
      <c r="W543">
        <f t="shared" si="45"/>
        <v>0</v>
      </c>
      <c r="AP543" s="1">
        <f t="shared" si="46"/>
        <v>0</v>
      </c>
    </row>
    <row r="544" spans="23:42">
      <c r="W544">
        <f t="shared" si="45"/>
        <v>0</v>
      </c>
      <c r="AP544" s="1">
        <f t="shared" si="46"/>
        <v>0</v>
      </c>
    </row>
    <row r="545" spans="23:42">
      <c r="W545">
        <f t="shared" si="45"/>
        <v>0</v>
      </c>
      <c r="AP545" s="1">
        <f t="shared" si="46"/>
        <v>0</v>
      </c>
    </row>
    <row r="546" spans="23:42">
      <c r="W546">
        <f t="shared" si="45"/>
        <v>0</v>
      </c>
      <c r="AP546" s="1">
        <f t="shared" si="46"/>
        <v>0</v>
      </c>
    </row>
    <row r="547" spans="23:42">
      <c r="W547">
        <f t="shared" si="45"/>
        <v>0</v>
      </c>
      <c r="AP547" s="1">
        <f t="shared" si="46"/>
        <v>0</v>
      </c>
    </row>
    <row r="548" spans="23:42">
      <c r="W548">
        <f t="shared" si="45"/>
        <v>0</v>
      </c>
      <c r="AP548" s="1">
        <f t="shared" si="46"/>
        <v>0</v>
      </c>
    </row>
    <row r="549" spans="23:42">
      <c r="W549">
        <f t="shared" si="45"/>
        <v>0</v>
      </c>
      <c r="AP549" s="1">
        <f t="shared" si="46"/>
        <v>0</v>
      </c>
    </row>
    <row r="550" spans="23:42">
      <c r="W550">
        <f t="shared" si="45"/>
        <v>0</v>
      </c>
      <c r="AP550" s="1">
        <f t="shared" si="46"/>
        <v>0</v>
      </c>
    </row>
    <row r="551" spans="23:42">
      <c r="W551">
        <f t="shared" si="45"/>
        <v>0</v>
      </c>
      <c r="AP551" s="1">
        <f t="shared" si="46"/>
        <v>0</v>
      </c>
    </row>
    <row r="552" spans="23:42">
      <c r="W552">
        <f t="shared" si="45"/>
        <v>0</v>
      </c>
      <c r="AP552" s="1">
        <f t="shared" si="46"/>
        <v>0</v>
      </c>
    </row>
    <row r="553" spans="23:42">
      <c r="W553">
        <f t="shared" si="45"/>
        <v>0</v>
      </c>
      <c r="AP553" s="1">
        <f t="shared" si="46"/>
        <v>0</v>
      </c>
    </row>
    <row r="554" spans="23:42">
      <c r="W554">
        <f t="shared" si="45"/>
        <v>0</v>
      </c>
      <c r="AP554" s="1">
        <f t="shared" si="46"/>
        <v>0</v>
      </c>
    </row>
    <row r="555" spans="23:42">
      <c r="W555">
        <f t="shared" si="45"/>
        <v>0</v>
      </c>
      <c r="AP555" s="1">
        <f t="shared" si="46"/>
        <v>0</v>
      </c>
    </row>
    <row r="556" spans="23:42">
      <c r="W556">
        <f t="shared" si="45"/>
        <v>0</v>
      </c>
      <c r="AP556" s="1">
        <f t="shared" si="46"/>
        <v>0</v>
      </c>
    </row>
    <row r="557" spans="23:42">
      <c r="W557">
        <f t="shared" si="45"/>
        <v>0</v>
      </c>
      <c r="AP557" s="1">
        <f t="shared" si="46"/>
        <v>0</v>
      </c>
    </row>
    <row r="558" spans="23:42">
      <c r="W558">
        <f t="shared" si="45"/>
        <v>0</v>
      </c>
      <c r="AP558" s="1">
        <f t="shared" si="46"/>
        <v>0</v>
      </c>
    </row>
    <row r="559" spans="23:42">
      <c r="W559">
        <f t="shared" si="45"/>
        <v>0</v>
      </c>
      <c r="AP559" s="1">
        <f t="shared" si="46"/>
        <v>0</v>
      </c>
    </row>
    <row r="560" spans="23:42">
      <c r="W560">
        <f t="shared" si="45"/>
        <v>0</v>
      </c>
      <c r="AP560" s="1">
        <f t="shared" si="46"/>
        <v>0</v>
      </c>
    </row>
    <row r="561" spans="23:42">
      <c r="W561">
        <f t="shared" si="45"/>
        <v>0</v>
      </c>
      <c r="AP561" s="1">
        <f t="shared" si="46"/>
        <v>0</v>
      </c>
    </row>
    <row r="562" spans="23:42">
      <c r="W562">
        <f t="shared" si="45"/>
        <v>0</v>
      </c>
      <c r="AP562" s="1">
        <f t="shared" si="46"/>
        <v>0</v>
      </c>
    </row>
    <row r="563" spans="23:42">
      <c r="W563">
        <f t="shared" si="45"/>
        <v>0</v>
      </c>
      <c r="AP563" s="1">
        <f t="shared" si="46"/>
        <v>0</v>
      </c>
    </row>
    <row r="564" spans="23:42">
      <c r="W564">
        <f t="shared" si="45"/>
        <v>0</v>
      </c>
      <c r="AP564" s="1">
        <f t="shared" si="46"/>
        <v>0</v>
      </c>
    </row>
    <row r="565" spans="23:42">
      <c r="W565">
        <f t="shared" si="45"/>
        <v>0</v>
      </c>
      <c r="AP565" s="1">
        <f t="shared" si="46"/>
        <v>0</v>
      </c>
    </row>
    <row r="566" spans="23:42">
      <c r="W566">
        <f t="shared" si="45"/>
        <v>0</v>
      </c>
      <c r="AP566" s="1">
        <f t="shared" si="46"/>
        <v>0</v>
      </c>
    </row>
    <row r="567" spans="23:42">
      <c r="W567">
        <f t="shared" si="45"/>
        <v>0</v>
      </c>
      <c r="AP567" s="1">
        <f t="shared" si="46"/>
        <v>0</v>
      </c>
    </row>
    <row r="568" spans="23:42">
      <c r="W568">
        <f t="shared" si="45"/>
        <v>0</v>
      </c>
      <c r="AP568" s="1">
        <f t="shared" si="46"/>
        <v>0</v>
      </c>
    </row>
    <row r="569" spans="23:42">
      <c r="W569">
        <f t="shared" si="45"/>
        <v>0</v>
      </c>
      <c r="AP569" s="1">
        <f t="shared" si="46"/>
        <v>0</v>
      </c>
    </row>
    <row r="570" spans="23:42">
      <c r="W570">
        <f t="shared" si="45"/>
        <v>0</v>
      </c>
      <c r="AP570" s="1">
        <f t="shared" si="46"/>
        <v>0</v>
      </c>
    </row>
    <row r="571" spans="23:42">
      <c r="W571">
        <f t="shared" si="45"/>
        <v>0</v>
      </c>
      <c r="AP571" s="1">
        <f t="shared" si="46"/>
        <v>0</v>
      </c>
    </row>
    <row r="572" spans="23:42">
      <c r="W572">
        <f t="shared" si="45"/>
        <v>0</v>
      </c>
      <c r="AP572" s="1">
        <f t="shared" si="46"/>
        <v>0</v>
      </c>
    </row>
    <row r="573" spans="23:42">
      <c r="W573">
        <f t="shared" si="45"/>
        <v>0</v>
      </c>
      <c r="AP573" s="1">
        <f t="shared" si="46"/>
        <v>0</v>
      </c>
    </row>
    <row r="574" spans="23:42">
      <c r="W574">
        <f t="shared" si="45"/>
        <v>0</v>
      </c>
      <c r="AP574" s="1">
        <f t="shared" si="46"/>
        <v>0</v>
      </c>
    </row>
    <row r="575" spans="23:42">
      <c r="W575">
        <f t="shared" si="45"/>
        <v>0</v>
      </c>
      <c r="AP575" s="1">
        <f t="shared" si="46"/>
        <v>0</v>
      </c>
    </row>
    <row r="576" spans="23:42">
      <c r="W576">
        <f t="shared" si="45"/>
        <v>0</v>
      </c>
      <c r="AP576" s="1">
        <f t="shared" si="46"/>
        <v>0</v>
      </c>
    </row>
    <row r="577" spans="23:42">
      <c r="W577">
        <f t="shared" si="45"/>
        <v>0</v>
      </c>
      <c r="AP577" s="1">
        <f t="shared" si="46"/>
        <v>0</v>
      </c>
    </row>
    <row r="578" spans="23:42">
      <c r="W578">
        <f t="shared" si="45"/>
        <v>0</v>
      </c>
      <c r="AP578" s="1">
        <f t="shared" si="46"/>
        <v>0</v>
      </c>
    </row>
    <row r="579" spans="23:42">
      <c r="W579">
        <f t="shared" si="45"/>
        <v>0</v>
      </c>
      <c r="AP579" s="1">
        <f t="shared" si="46"/>
        <v>0</v>
      </c>
    </row>
    <row r="580" spans="23:42">
      <c r="W580">
        <f t="shared" si="45"/>
        <v>0</v>
      </c>
      <c r="AP580" s="1">
        <f t="shared" si="46"/>
        <v>0</v>
      </c>
    </row>
    <row r="581" spans="23:42">
      <c r="W581">
        <f t="shared" si="45"/>
        <v>0</v>
      </c>
      <c r="AP581" s="1">
        <f t="shared" si="46"/>
        <v>0</v>
      </c>
    </row>
    <row r="582" spans="23:42">
      <c r="W582">
        <f t="shared" si="45"/>
        <v>0</v>
      </c>
      <c r="AP582" s="1">
        <f t="shared" si="46"/>
        <v>0</v>
      </c>
    </row>
    <row r="583" spans="23:42">
      <c r="W583">
        <f t="shared" si="45"/>
        <v>0</v>
      </c>
      <c r="AP583" s="1">
        <f t="shared" si="46"/>
        <v>0</v>
      </c>
    </row>
    <row r="584" spans="23:42">
      <c r="W584">
        <f t="shared" si="45"/>
        <v>0</v>
      </c>
      <c r="AP584" s="1">
        <f t="shared" si="46"/>
        <v>0</v>
      </c>
    </row>
    <row r="585" spans="23:42">
      <c r="W585">
        <f t="shared" si="45"/>
        <v>0</v>
      </c>
      <c r="AP585" s="1">
        <f t="shared" si="46"/>
        <v>0</v>
      </c>
    </row>
    <row r="586" spans="23:42">
      <c r="W586">
        <f t="shared" si="45"/>
        <v>0</v>
      </c>
      <c r="AP586" s="1">
        <f t="shared" si="46"/>
        <v>0</v>
      </c>
    </row>
    <row r="587" spans="23:42">
      <c r="W587">
        <f t="shared" si="45"/>
        <v>0</v>
      </c>
      <c r="AP587" s="1">
        <f t="shared" si="46"/>
        <v>0</v>
      </c>
    </row>
    <row r="588" spans="23:42">
      <c r="W588">
        <f t="shared" ref="W588:W651" si="47">U588/LARGE($U$11:$U$822,1)</f>
        <v>0</v>
      </c>
      <c r="AP588" s="1">
        <f t="shared" ref="AP588:AP651" si="48">AN588/LARGE($AN$11:$AN$924,1)</f>
        <v>0</v>
      </c>
    </row>
    <row r="589" spans="23:42">
      <c r="W589">
        <f t="shared" si="47"/>
        <v>0</v>
      </c>
      <c r="AP589" s="1">
        <f t="shared" si="48"/>
        <v>0</v>
      </c>
    </row>
    <row r="590" spans="23:42">
      <c r="W590">
        <f t="shared" si="47"/>
        <v>0</v>
      </c>
      <c r="AP590" s="1">
        <f t="shared" si="48"/>
        <v>0</v>
      </c>
    </row>
    <row r="591" spans="23:42">
      <c r="W591">
        <f t="shared" si="47"/>
        <v>0</v>
      </c>
      <c r="AP591" s="1">
        <f t="shared" si="48"/>
        <v>0</v>
      </c>
    </row>
    <row r="592" spans="23:42">
      <c r="W592">
        <f t="shared" si="47"/>
        <v>0</v>
      </c>
      <c r="AP592" s="1">
        <f t="shared" si="48"/>
        <v>0</v>
      </c>
    </row>
    <row r="593" spans="23:42">
      <c r="W593">
        <f t="shared" si="47"/>
        <v>0</v>
      </c>
      <c r="AP593" s="1">
        <f t="shared" si="48"/>
        <v>0</v>
      </c>
    </row>
    <row r="594" spans="23:42">
      <c r="W594">
        <f t="shared" si="47"/>
        <v>0</v>
      </c>
      <c r="AP594" s="1">
        <f t="shared" si="48"/>
        <v>0</v>
      </c>
    </row>
    <row r="595" spans="23:42">
      <c r="W595">
        <f t="shared" si="47"/>
        <v>0</v>
      </c>
      <c r="AP595" s="1">
        <f t="shared" si="48"/>
        <v>0</v>
      </c>
    </row>
    <row r="596" spans="23:42">
      <c r="W596">
        <f t="shared" si="47"/>
        <v>0</v>
      </c>
      <c r="AP596" s="1">
        <f t="shared" si="48"/>
        <v>0</v>
      </c>
    </row>
    <row r="597" spans="23:42">
      <c r="W597">
        <f t="shared" si="47"/>
        <v>0</v>
      </c>
      <c r="AP597" s="1">
        <f t="shared" si="48"/>
        <v>0</v>
      </c>
    </row>
    <row r="598" spans="23:42">
      <c r="W598">
        <f t="shared" si="47"/>
        <v>0</v>
      </c>
      <c r="AP598" s="1">
        <f t="shared" si="48"/>
        <v>0</v>
      </c>
    </row>
    <row r="599" spans="23:42">
      <c r="W599">
        <f t="shared" si="47"/>
        <v>0</v>
      </c>
      <c r="AP599" s="1">
        <f t="shared" si="48"/>
        <v>0</v>
      </c>
    </row>
    <row r="600" spans="23:42">
      <c r="W600">
        <f t="shared" si="47"/>
        <v>0</v>
      </c>
      <c r="AP600" s="1">
        <f t="shared" si="48"/>
        <v>0</v>
      </c>
    </row>
    <row r="601" spans="23:42">
      <c r="W601">
        <f t="shared" si="47"/>
        <v>0</v>
      </c>
      <c r="AP601" s="1">
        <f t="shared" si="48"/>
        <v>0</v>
      </c>
    </row>
    <row r="602" spans="23:42">
      <c r="W602">
        <f t="shared" si="47"/>
        <v>0</v>
      </c>
      <c r="AP602" s="1">
        <f t="shared" si="48"/>
        <v>0</v>
      </c>
    </row>
    <row r="603" spans="23:42">
      <c r="W603">
        <f t="shared" si="47"/>
        <v>0</v>
      </c>
      <c r="AP603" s="1">
        <f t="shared" si="48"/>
        <v>0</v>
      </c>
    </row>
    <row r="604" spans="23:42">
      <c r="W604">
        <f t="shared" si="47"/>
        <v>0</v>
      </c>
      <c r="AP604" s="1">
        <f t="shared" si="48"/>
        <v>0</v>
      </c>
    </row>
    <row r="605" spans="23:42">
      <c r="W605">
        <f t="shared" si="47"/>
        <v>0</v>
      </c>
      <c r="AP605" s="1">
        <f t="shared" si="48"/>
        <v>0</v>
      </c>
    </row>
    <row r="606" spans="23:42">
      <c r="W606">
        <f t="shared" si="47"/>
        <v>0</v>
      </c>
      <c r="AP606" s="1">
        <f t="shared" si="48"/>
        <v>0</v>
      </c>
    </row>
    <row r="607" spans="23:42">
      <c r="W607">
        <f t="shared" si="47"/>
        <v>0</v>
      </c>
      <c r="AP607" s="1">
        <f t="shared" si="48"/>
        <v>0</v>
      </c>
    </row>
    <row r="608" spans="23:42">
      <c r="W608">
        <f t="shared" si="47"/>
        <v>0</v>
      </c>
      <c r="AP608" s="1">
        <f t="shared" si="48"/>
        <v>0</v>
      </c>
    </row>
    <row r="609" spans="23:42">
      <c r="W609">
        <f t="shared" si="47"/>
        <v>0</v>
      </c>
      <c r="AP609" s="1">
        <f t="shared" si="48"/>
        <v>0</v>
      </c>
    </row>
    <row r="610" spans="23:42">
      <c r="W610">
        <f t="shared" si="47"/>
        <v>0</v>
      </c>
      <c r="AP610" s="1">
        <f t="shared" si="48"/>
        <v>0</v>
      </c>
    </row>
    <row r="611" spans="23:42">
      <c r="W611">
        <f t="shared" si="47"/>
        <v>0</v>
      </c>
      <c r="AP611" s="1">
        <f t="shared" si="48"/>
        <v>0</v>
      </c>
    </row>
    <row r="612" spans="23:42">
      <c r="W612">
        <f t="shared" si="47"/>
        <v>0</v>
      </c>
      <c r="AP612" s="1">
        <f t="shared" si="48"/>
        <v>0</v>
      </c>
    </row>
    <row r="613" spans="23:42">
      <c r="W613">
        <f t="shared" si="47"/>
        <v>0</v>
      </c>
      <c r="AP613" s="1">
        <f t="shared" si="48"/>
        <v>0</v>
      </c>
    </row>
    <row r="614" spans="23:42">
      <c r="W614">
        <f t="shared" si="47"/>
        <v>0</v>
      </c>
      <c r="AP614" s="1">
        <f t="shared" si="48"/>
        <v>0</v>
      </c>
    </row>
    <row r="615" spans="23:42">
      <c r="W615">
        <f t="shared" si="47"/>
        <v>0</v>
      </c>
      <c r="AP615" s="1">
        <f t="shared" si="48"/>
        <v>0</v>
      </c>
    </row>
    <row r="616" spans="23:42">
      <c r="W616">
        <f t="shared" si="47"/>
        <v>0</v>
      </c>
      <c r="AP616" s="1">
        <f t="shared" si="48"/>
        <v>0</v>
      </c>
    </row>
    <row r="617" spans="23:42">
      <c r="W617">
        <f t="shared" si="47"/>
        <v>0</v>
      </c>
      <c r="AP617" s="1">
        <f t="shared" si="48"/>
        <v>0</v>
      </c>
    </row>
    <row r="618" spans="23:42">
      <c r="W618">
        <f t="shared" si="47"/>
        <v>0</v>
      </c>
      <c r="AP618" s="1">
        <f t="shared" si="48"/>
        <v>0</v>
      </c>
    </row>
    <row r="619" spans="23:42">
      <c r="W619">
        <f t="shared" si="47"/>
        <v>0</v>
      </c>
      <c r="AP619" s="1">
        <f t="shared" si="48"/>
        <v>0</v>
      </c>
    </row>
    <row r="620" spans="23:42">
      <c r="W620">
        <f t="shared" si="47"/>
        <v>0</v>
      </c>
      <c r="AP620" s="1">
        <f t="shared" si="48"/>
        <v>0</v>
      </c>
    </row>
    <row r="621" spans="23:42">
      <c r="W621">
        <f t="shared" si="47"/>
        <v>0</v>
      </c>
      <c r="AP621" s="1">
        <f t="shared" si="48"/>
        <v>0</v>
      </c>
    </row>
    <row r="622" spans="23:42">
      <c r="W622">
        <f t="shared" si="47"/>
        <v>0</v>
      </c>
      <c r="AP622" s="1">
        <f t="shared" si="48"/>
        <v>0</v>
      </c>
    </row>
    <row r="623" spans="23:42">
      <c r="W623">
        <f t="shared" si="47"/>
        <v>0</v>
      </c>
      <c r="AP623" s="1">
        <f t="shared" si="48"/>
        <v>0</v>
      </c>
    </row>
    <row r="624" spans="23:42">
      <c r="W624">
        <f t="shared" si="47"/>
        <v>0</v>
      </c>
      <c r="AP624" s="1">
        <f t="shared" si="48"/>
        <v>0</v>
      </c>
    </row>
    <row r="625" spans="23:42">
      <c r="W625">
        <f t="shared" si="47"/>
        <v>0</v>
      </c>
      <c r="AP625" s="1">
        <f t="shared" si="48"/>
        <v>0</v>
      </c>
    </row>
    <row r="626" spans="23:42">
      <c r="W626">
        <f t="shared" si="47"/>
        <v>0</v>
      </c>
      <c r="AP626" s="1">
        <f t="shared" si="48"/>
        <v>0</v>
      </c>
    </row>
    <row r="627" spans="23:42">
      <c r="W627">
        <f t="shared" si="47"/>
        <v>0</v>
      </c>
      <c r="AP627" s="1">
        <f t="shared" si="48"/>
        <v>0</v>
      </c>
    </row>
    <row r="628" spans="23:42">
      <c r="W628">
        <f t="shared" si="47"/>
        <v>0</v>
      </c>
      <c r="AP628" s="1">
        <f t="shared" si="48"/>
        <v>0</v>
      </c>
    </row>
    <row r="629" spans="23:42">
      <c r="W629">
        <f t="shared" si="47"/>
        <v>0</v>
      </c>
      <c r="AP629" s="1">
        <f t="shared" si="48"/>
        <v>0</v>
      </c>
    </row>
    <row r="630" spans="23:42">
      <c r="W630">
        <f t="shared" si="47"/>
        <v>0</v>
      </c>
      <c r="AP630" s="1">
        <f t="shared" si="48"/>
        <v>0</v>
      </c>
    </row>
    <row r="631" spans="23:42">
      <c r="W631">
        <f t="shared" si="47"/>
        <v>0</v>
      </c>
      <c r="AP631" s="1">
        <f t="shared" si="48"/>
        <v>0</v>
      </c>
    </row>
    <row r="632" spans="23:42">
      <c r="W632">
        <f t="shared" si="47"/>
        <v>0</v>
      </c>
      <c r="AP632" s="1">
        <f t="shared" si="48"/>
        <v>0</v>
      </c>
    </row>
    <row r="633" spans="23:42">
      <c r="W633">
        <f t="shared" si="47"/>
        <v>0</v>
      </c>
      <c r="AP633" s="1">
        <f t="shared" si="48"/>
        <v>0</v>
      </c>
    </row>
    <row r="634" spans="23:42">
      <c r="W634">
        <f t="shared" si="47"/>
        <v>0</v>
      </c>
      <c r="AP634" s="1">
        <f t="shared" si="48"/>
        <v>0</v>
      </c>
    </row>
    <row r="635" spans="23:42">
      <c r="W635">
        <f t="shared" si="47"/>
        <v>0</v>
      </c>
      <c r="AP635" s="1">
        <f t="shared" si="48"/>
        <v>0</v>
      </c>
    </row>
    <row r="636" spans="23:42">
      <c r="W636">
        <f t="shared" si="47"/>
        <v>0</v>
      </c>
      <c r="AP636" s="1">
        <f t="shared" si="48"/>
        <v>0</v>
      </c>
    </row>
    <row r="637" spans="23:42">
      <c r="W637">
        <f t="shared" si="47"/>
        <v>0</v>
      </c>
      <c r="AP637" s="1">
        <f t="shared" si="48"/>
        <v>0</v>
      </c>
    </row>
    <row r="638" spans="23:42">
      <c r="W638">
        <f t="shared" si="47"/>
        <v>0</v>
      </c>
      <c r="AP638" s="1">
        <f t="shared" si="48"/>
        <v>0</v>
      </c>
    </row>
    <row r="639" spans="23:42">
      <c r="W639">
        <f t="shared" si="47"/>
        <v>0</v>
      </c>
      <c r="AP639" s="1">
        <f t="shared" si="48"/>
        <v>0</v>
      </c>
    </row>
    <row r="640" spans="23:42">
      <c r="W640">
        <f t="shared" si="47"/>
        <v>0</v>
      </c>
      <c r="AP640" s="1">
        <f t="shared" si="48"/>
        <v>0</v>
      </c>
    </row>
    <row r="641" spans="23:42">
      <c r="W641">
        <f t="shared" si="47"/>
        <v>0</v>
      </c>
      <c r="AP641" s="1">
        <f t="shared" si="48"/>
        <v>0</v>
      </c>
    </row>
    <row r="642" spans="23:42">
      <c r="W642">
        <f t="shared" si="47"/>
        <v>0</v>
      </c>
      <c r="AP642" s="1">
        <f t="shared" si="48"/>
        <v>0</v>
      </c>
    </row>
    <row r="643" spans="23:42">
      <c r="W643">
        <f t="shared" si="47"/>
        <v>0</v>
      </c>
      <c r="AP643" s="1">
        <f t="shared" si="48"/>
        <v>0</v>
      </c>
    </row>
    <row r="644" spans="23:42">
      <c r="W644">
        <f t="shared" si="47"/>
        <v>0</v>
      </c>
      <c r="AP644" s="1">
        <f t="shared" si="48"/>
        <v>0</v>
      </c>
    </row>
    <row r="645" spans="23:42">
      <c r="W645">
        <f t="shared" si="47"/>
        <v>0</v>
      </c>
      <c r="AP645" s="1">
        <f t="shared" si="48"/>
        <v>0</v>
      </c>
    </row>
    <row r="646" spans="23:42">
      <c r="W646">
        <f t="shared" si="47"/>
        <v>0</v>
      </c>
      <c r="AP646" s="1">
        <f t="shared" si="48"/>
        <v>0</v>
      </c>
    </row>
    <row r="647" spans="23:42">
      <c r="W647">
        <f t="shared" si="47"/>
        <v>0</v>
      </c>
      <c r="AP647" s="1">
        <f t="shared" si="48"/>
        <v>0</v>
      </c>
    </row>
    <row r="648" spans="23:42">
      <c r="W648">
        <f t="shared" si="47"/>
        <v>0</v>
      </c>
      <c r="AP648" s="1">
        <f t="shared" si="48"/>
        <v>0</v>
      </c>
    </row>
    <row r="649" spans="23:42">
      <c r="W649">
        <f t="shared" si="47"/>
        <v>0</v>
      </c>
      <c r="AP649" s="1">
        <f t="shared" si="48"/>
        <v>0</v>
      </c>
    </row>
    <row r="650" spans="23:42">
      <c r="W650">
        <f t="shared" si="47"/>
        <v>0</v>
      </c>
      <c r="AP650" s="1">
        <f t="shared" si="48"/>
        <v>0</v>
      </c>
    </row>
    <row r="651" spans="23:42">
      <c r="W651">
        <f t="shared" si="47"/>
        <v>0</v>
      </c>
      <c r="AP651" s="1">
        <f t="shared" si="48"/>
        <v>0</v>
      </c>
    </row>
    <row r="652" spans="23:42">
      <c r="W652">
        <f t="shared" ref="W652:W715" si="49">U652/LARGE($U$11:$U$822,1)</f>
        <v>0</v>
      </c>
      <c r="AP652" s="1">
        <f t="shared" ref="AP652:AP715" si="50">AN652/LARGE($AN$11:$AN$924,1)</f>
        <v>0</v>
      </c>
    </row>
    <row r="653" spans="23:42">
      <c r="W653">
        <f t="shared" si="49"/>
        <v>0</v>
      </c>
      <c r="AP653" s="1">
        <f t="shared" si="50"/>
        <v>0</v>
      </c>
    </row>
    <row r="654" spans="23:42">
      <c r="W654">
        <f t="shared" si="49"/>
        <v>0</v>
      </c>
      <c r="AP654" s="1">
        <f t="shared" si="50"/>
        <v>0</v>
      </c>
    </row>
    <row r="655" spans="23:42">
      <c r="W655">
        <f t="shared" si="49"/>
        <v>0</v>
      </c>
      <c r="AP655" s="1">
        <f t="shared" si="50"/>
        <v>0</v>
      </c>
    </row>
    <row r="656" spans="23:42">
      <c r="W656">
        <f t="shared" si="49"/>
        <v>0</v>
      </c>
      <c r="AP656" s="1">
        <f t="shared" si="50"/>
        <v>0</v>
      </c>
    </row>
    <row r="657" spans="23:42">
      <c r="W657">
        <f t="shared" si="49"/>
        <v>0</v>
      </c>
      <c r="AP657" s="1">
        <f t="shared" si="50"/>
        <v>0</v>
      </c>
    </row>
    <row r="658" spans="23:42">
      <c r="W658">
        <f t="shared" si="49"/>
        <v>0</v>
      </c>
      <c r="AP658" s="1">
        <f t="shared" si="50"/>
        <v>0</v>
      </c>
    </row>
    <row r="659" spans="23:42">
      <c r="W659">
        <f t="shared" si="49"/>
        <v>0</v>
      </c>
      <c r="AP659" s="1">
        <f t="shared" si="50"/>
        <v>0</v>
      </c>
    </row>
    <row r="660" spans="23:42">
      <c r="W660">
        <f t="shared" si="49"/>
        <v>0</v>
      </c>
      <c r="AP660" s="1">
        <f t="shared" si="50"/>
        <v>0</v>
      </c>
    </row>
    <row r="661" spans="23:42">
      <c r="W661">
        <f t="shared" si="49"/>
        <v>0</v>
      </c>
      <c r="AP661" s="1">
        <f t="shared" si="50"/>
        <v>0</v>
      </c>
    </row>
    <row r="662" spans="23:42">
      <c r="W662">
        <f t="shared" si="49"/>
        <v>0</v>
      </c>
      <c r="AP662" s="1">
        <f t="shared" si="50"/>
        <v>0</v>
      </c>
    </row>
    <row r="663" spans="23:42">
      <c r="W663">
        <f t="shared" si="49"/>
        <v>0</v>
      </c>
      <c r="AP663" s="1">
        <f t="shared" si="50"/>
        <v>0</v>
      </c>
    </row>
    <row r="664" spans="23:42">
      <c r="W664">
        <f t="shared" si="49"/>
        <v>0</v>
      </c>
      <c r="AP664" s="1">
        <f t="shared" si="50"/>
        <v>0</v>
      </c>
    </row>
    <row r="665" spans="23:42">
      <c r="W665">
        <f t="shared" si="49"/>
        <v>0</v>
      </c>
      <c r="AP665" s="1">
        <f t="shared" si="50"/>
        <v>0</v>
      </c>
    </row>
    <row r="666" spans="23:42">
      <c r="W666">
        <f t="shared" si="49"/>
        <v>0</v>
      </c>
      <c r="AP666" s="1">
        <f t="shared" si="50"/>
        <v>0</v>
      </c>
    </row>
    <row r="667" spans="23:42">
      <c r="W667">
        <f t="shared" si="49"/>
        <v>0</v>
      </c>
      <c r="AP667" s="1">
        <f t="shared" si="50"/>
        <v>0</v>
      </c>
    </row>
    <row r="668" spans="23:42">
      <c r="W668">
        <f t="shared" si="49"/>
        <v>0</v>
      </c>
      <c r="AP668" s="1">
        <f t="shared" si="50"/>
        <v>0</v>
      </c>
    </row>
    <row r="669" spans="23:42">
      <c r="W669">
        <f t="shared" si="49"/>
        <v>0</v>
      </c>
      <c r="AP669" s="1">
        <f t="shared" si="50"/>
        <v>0</v>
      </c>
    </row>
    <row r="670" spans="23:42">
      <c r="W670">
        <f t="shared" si="49"/>
        <v>0</v>
      </c>
      <c r="AP670" s="1">
        <f t="shared" si="50"/>
        <v>0</v>
      </c>
    </row>
    <row r="671" spans="23:42">
      <c r="W671">
        <f t="shared" si="49"/>
        <v>0</v>
      </c>
      <c r="AP671" s="1">
        <f t="shared" si="50"/>
        <v>0</v>
      </c>
    </row>
    <row r="672" spans="23:42">
      <c r="W672">
        <f t="shared" si="49"/>
        <v>0</v>
      </c>
      <c r="AP672" s="1">
        <f t="shared" si="50"/>
        <v>0</v>
      </c>
    </row>
    <row r="673" spans="23:42">
      <c r="W673">
        <f t="shared" si="49"/>
        <v>0</v>
      </c>
      <c r="AP673" s="1">
        <f t="shared" si="50"/>
        <v>0</v>
      </c>
    </row>
    <row r="674" spans="23:42">
      <c r="W674">
        <f t="shared" si="49"/>
        <v>0</v>
      </c>
      <c r="AP674" s="1">
        <f t="shared" si="50"/>
        <v>0</v>
      </c>
    </row>
    <row r="675" spans="23:42">
      <c r="W675">
        <f t="shared" si="49"/>
        <v>0</v>
      </c>
      <c r="AP675" s="1">
        <f t="shared" si="50"/>
        <v>0</v>
      </c>
    </row>
    <row r="676" spans="23:42">
      <c r="W676">
        <f t="shared" si="49"/>
        <v>0</v>
      </c>
      <c r="AP676" s="1">
        <f t="shared" si="50"/>
        <v>0</v>
      </c>
    </row>
    <row r="677" spans="23:42">
      <c r="W677">
        <f t="shared" si="49"/>
        <v>0</v>
      </c>
      <c r="AP677" s="1">
        <f t="shared" si="50"/>
        <v>0</v>
      </c>
    </row>
    <row r="678" spans="23:42">
      <c r="W678">
        <f t="shared" si="49"/>
        <v>0</v>
      </c>
      <c r="AP678" s="1">
        <f t="shared" si="50"/>
        <v>0</v>
      </c>
    </row>
    <row r="679" spans="23:42">
      <c r="W679">
        <f t="shared" si="49"/>
        <v>0</v>
      </c>
      <c r="AP679" s="1">
        <f t="shared" si="50"/>
        <v>0</v>
      </c>
    </row>
    <row r="680" spans="23:42">
      <c r="W680">
        <f t="shared" si="49"/>
        <v>0</v>
      </c>
      <c r="AP680" s="1">
        <f t="shared" si="50"/>
        <v>0</v>
      </c>
    </row>
    <row r="681" spans="23:42">
      <c r="W681">
        <f t="shared" si="49"/>
        <v>0</v>
      </c>
      <c r="AP681" s="1">
        <f t="shared" si="50"/>
        <v>0</v>
      </c>
    </row>
    <row r="682" spans="23:42">
      <c r="W682">
        <f t="shared" si="49"/>
        <v>0</v>
      </c>
      <c r="AP682" s="1">
        <f t="shared" si="50"/>
        <v>0</v>
      </c>
    </row>
    <row r="683" spans="23:42">
      <c r="W683">
        <f t="shared" si="49"/>
        <v>0</v>
      </c>
      <c r="AP683" s="1">
        <f t="shared" si="50"/>
        <v>0</v>
      </c>
    </row>
    <row r="684" spans="23:42">
      <c r="W684">
        <f t="shared" si="49"/>
        <v>0</v>
      </c>
      <c r="AP684" s="1">
        <f t="shared" si="50"/>
        <v>0</v>
      </c>
    </row>
    <row r="685" spans="23:42">
      <c r="W685">
        <f t="shared" si="49"/>
        <v>0</v>
      </c>
      <c r="AP685" s="1">
        <f t="shared" si="50"/>
        <v>0</v>
      </c>
    </row>
    <row r="686" spans="23:42">
      <c r="W686">
        <f t="shared" si="49"/>
        <v>0</v>
      </c>
      <c r="AP686" s="1">
        <f t="shared" si="50"/>
        <v>0</v>
      </c>
    </row>
    <row r="687" spans="23:42">
      <c r="W687">
        <f t="shared" si="49"/>
        <v>0</v>
      </c>
      <c r="AP687" s="1">
        <f t="shared" si="50"/>
        <v>0</v>
      </c>
    </row>
    <row r="688" spans="23:42">
      <c r="W688">
        <f t="shared" si="49"/>
        <v>0</v>
      </c>
      <c r="AP688" s="1">
        <f t="shared" si="50"/>
        <v>0</v>
      </c>
    </row>
    <row r="689" spans="23:42">
      <c r="W689">
        <f t="shared" si="49"/>
        <v>0</v>
      </c>
      <c r="AP689" s="1">
        <f t="shared" si="50"/>
        <v>0</v>
      </c>
    </row>
    <row r="690" spans="23:42">
      <c r="W690">
        <f t="shared" si="49"/>
        <v>0</v>
      </c>
      <c r="AP690" s="1">
        <f t="shared" si="50"/>
        <v>0</v>
      </c>
    </row>
    <row r="691" spans="23:42">
      <c r="W691">
        <f t="shared" si="49"/>
        <v>0</v>
      </c>
      <c r="AP691" s="1">
        <f t="shared" si="50"/>
        <v>0</v>
      </c>
    </row>
    <row r="692" spans="23:42">
      <c r="W692">
        <f t="shared" si="49"/>
        <v>0</v>
      </c>
      <c r="AP692" s="1">
        <f t="shared" si="50"/>
        <v>0</v>
      </c>
    </row>
    <row r="693" spans="23:42">
      <c r="W693">
        <f t="shared" si="49"/>
        <v>0</v>
      </c>
      <c r="AP693" s="1">
        <f t="shared" si="50"/>
        <v>0</v>
      </c>
    </row>
    <row r="694" spans="23:42">
      <c r="W694">
        <f t="shared" si="49"/>
        <v>0</v>
      </c>
      <c r="AP694" s="1">
        <f t="shared" si="50"/>
        <v>0</v>
      </c>
    </row>
    <row r="695" spans="23:42">
      <c r="W695">
        <f t="shared" si="49"/>
        <v>0</v>
      </c>
      <c r="AP695" s="1">
        <f t="shared" si="50"/>
        <v>0</v>
      </c>
    </row>
    <row r="696" spans="23:42">
      <c r="W696">
        <f t="shared" si="49"/>
        <v>0</v>
      </c>
      <c r="AP696" s="1">
        <f t="shared" si="50"/>
        <v>0</v>
      </c>
    </row>
    <row r="697" spans="23:42">
      <c r="W697">
        <f t="shared" si="49"/>
        <v>0</v>
      </c>
      <c r="AP697" s="1">
        <f t="shared" si="50"/>
        <v>0</v>
      </c>
    </row>
    <row r="698" spans="23:42">
      <c r="W698">
        <f t="shared" si="49"/>
        <v>0</v>
      </c>
      <c r="AP698" s="1">
        <f t="shared" si="50"/>
        <v>0</v>
      </c>
    </row>
    <row r="699" spans="23:42">
      <c r="W699">
        <f t="shared" si="49"/>
        <v>0</v>
      </c>
      <c r="AP699" s="1">
        <f t="shared" si="50"/>
        <v>0</v>
      </c>
    </row>
    <row r="700" spans="23:42">
      <c r="W700">
        <f t="shared" si="49"/>
        <v>0</v>
      </c>
      <c r="AP700" s="1">
        <f t="shared" si="50"/>
        <v>0</v>
      </c>
    </row>
    <row r="701" spans="23:42">
      <c r="W701">
        <f t="shared" si="49"/>
        <v>0</v>
      </c>
      <c r="AP701" s="1">
        <f t="shared" si="50"/>
        <v>0</v>
      </c>
    </row>
    <row r="702" spans="23:42">
      <c r="W702">
        <f t="shared" si="49"/>
        <v>0</v>
      </c>
      <c r="AP702" s="1">
        <f t="shared" si="50"/>
        <v>0</v>
      </c>
    </row>
    <row r="703" spans="23:42">
      <c r="W703">
        <f t="shared" si="49"/>
        <v>0</v>
      </c>
      <c r="AP703" s="1">
        <f t="shared" si="50"/>
        <v>0</v>
      </c>
    </row>
    <row r="704" spans="23:42">
      <c r="W704">
        <f t="shared" si="49"/>
        <v>0</v>
      </c>
      <c r="AP704" s="1">
        <f t="shared" si="50"/>
        <v>0</v>
      </c>
    </row>
    <row r="705" spans="23:42">
      <c r="W705">
        <f t="shared" si="49"/>
        <v>0</v>
      </c>
      <c r="AP705" s="1">
        <f t="shared" si="50"/>
        <v>0</v>
      </c>
    </row>
    <row r="706" spans="23:42">
      <c r="W706">
        <f t="shared" si="49"/>
        <v>0</v>
      </c>
      <c r="AP706" s="1">
        <f t="shared" si="50"/>
        <v>0</v>
      </c>
    </row>
    <row r="707" spans="23:42">
      <c r="W707">
        <f t="shared" si="49"/>
        <v>0</v>
      </c>
      <c r="AP707" s="1">
        <f t="shared" si="50"/>
        <v>0</v>
      </c>
    </row>
    <row r="708" spans="23:42">
      <c r="W708">
        <f t="shared" si="49"/>
        <v>0</v>
      </c>
      <c r="AP708" s="1">
        <f t="shared" si="50"/>
        <v>0</v>
      </c>
    </row>
    <row r="709" spans="23:42">
      <c r="W709">
        <f t="shared" si="49"/>
        <v>0</v>
      </c>
      <c r="AP709" s="1">
        <f t="shared" si="50"/>
        <v>0</v>
      </c>
    </row>
    <row r="710" spans="23:42">
      <c r="W710">
        <f t="shared" si="49"/>
        <v>0</v>
      </c>
      <c r="AP710" s="1">
        <f t="shared" si="50"/>
        <v>0</v>
      </c>
    </row>
    <row r="711" spans="23:42">
      <c r="W711">
        <f t="shared" si="49"/>
        <v>0</v>
      </c>
      <c r="AP711" s="1">
        <f t="shared" si="50"/>
        <v>0</v>
      </c>
    </row>
    <row r="712" spans="23:42">
      <c r="W712">
        <f t="shared" si="49"/>
        <v>0</v>
      </c>
      <c r="AP712" s="1">
        <f t="shared" si="50"/>
        <v>0</v>
      </c>
    </row>
    <row r="713" spans="23:42">
      <c r="W713">
        <f t="shared" si="49"/>
        <v>0</v>
      </c>
      <c r="AP713" s="1">
        <f t="shared" si="50"/>
        <v>0</v>
      </c>
    </row>
    <row r="714" spans="23:42">
      <c r="W714">
        <f t="shared" si="49"/>
        <v>0</v>
      </c>
      <c r="AP714" s="1">
        <f t="shared" si="50"/>
        <v>0</v>
      </c>
    </row>
    <row r="715" spans="23:42">
      <c r="W715">
        <f t="shared" si="49"/>
        <v>0</v>
      </c>
      <c r="AP715" s="1">
        <f t="shared" si="50"/>
        <v>0</v>
      </c>
    </row>
    <row r="716" spans="23:42">
      <c r="W716">
        <f t="shared" ref="W716:W779" si="51">U716/LARGE($U$11:$U$822,1)</f>
        <v>0</v>
      </c>
      <c r="AP716" s="1">
        <f t="shared" ref="AP716:AP779" si="52">AN716/LARGE($AN$11:$AN$924,1)</f>
        <v>0</v>
      </c>
    </row>
    <row r="717" spans="23:42">
      <c r="W717">
        <f t="shared" si="51"/>
        <v>0</v>
      </c>
      <c r="AP717" s="1">
        <f t="shared" si="52"/>
        <v>0</v>
      </c>
    </row>
    <row r="718" spans="23:42">
      <c r="W718">
        <f t="shared" si="51"/>
        <v>0</v>
      </c>
      <c r="AP718" s="1">
        <f t="shared" si="52"/>
        <v>0</v>
      </c>
    </row>
    <row r="719" spans="23:42">
      <c r="W719">
        <f t="shared" si="51"/>
        <v>0</v>
      </c>
      <c r="AP719" s="1">
        <f t="shared" si="52"/>
        <v>0</v>
      </c>
    </row>
    <row r="720" spans="23:42">
      <c r="W720">
        <f t="shared" si="51"/>
        <v>0</v>
      </c>
      <c r="AP720" s="1">
        <f t="shared" si="52"/>
        <v>0</v>
      </c>
    </row>
    <row r="721" spans="23:42">
      <c r="W721">
        <f t="shared" si="51"/>
        <v>0</v>
      </c>
      <c r="AP721" s="1">
        <f t="shared" si="52"/>
        <v>0</v>
      </c>
    </row>
    <row r="722" spans="23:42">
      <c r="W722">
        <f t="shared" si="51"/>
        <v>0</v>
      </c>
      <c r="AP722" s="1">
        <f t="shared" si="52"/>
        <v>0</v>
      </c>
    </row>
    <row r="723" spans="23:42">
      <c r="W723">
        <f t="shared" si="51"/>
        <v>0</v>
      </c>
      <c r="AP723" s="1">
        <f t="shared" si="52"/>
        <v>0</v>
      </c>
    </row>
    <row r="724" spans="23:42">
      <c r="W724">
        <f t="shared" si="51"/>
        <v>0</v>
      </c>
      <c r="AP724" s="1">
        <f t="shared" si="52"/>
        <v>0</v>
      </c>
    </row>
    <row r="725" spans="23:42">
      <c r="W725">
        <f t="shared" si="51"/>
        <v>0</v>
      </c>
      <c r="AP725" s="1">
        <f t="shared" si="52"/>
        <v>0</v>
      </c>
    </row>
    <row r="726" spans="23:42">
      <c r="W726">
        <f t="shared" si="51"/>
        <v>0</v>
      </c>
      <c r="AP726" s="1">
        <f t="shared" si="52"/>
        <v>0</v>
      </c>
    </row>
    <row r="727" spans="23:42">
      <c r="W727">
        <f t="shared" si="51"/>
        <v>0</v>
      </c>
      <c r="AP727" s="1">
        <f t="shared" si="52"/>
        <v>0</v>
      </c>
    </row>
    <row r="728" spans="23:42">
      <c r="W728">
        <f t="shared" si="51"/>
        <v>0</v>
      </c>
      <c r="AP728" s="1">
        <f t="shared" si="52"/>
        <v>0</v>
      </c>
    </row>
    <row r="729" spans="23:42">
      <c r="W729">
        <f t="shared" si="51"/>
        <v>0</v>
      </c>
      <c r="AP729" s="1">
        <f t="shared" si="52"/>
        <v>0</v>
      </c>
    </row>
    <row r="730" spans="23:42">
      <c r="W730">
        <f t="shared" si="51"/>
        <v>0</v>
      </c>
      <c r="AP730" s="1">
        <f t="shared" si="52"/>
        <v>0</v>
      </c>
    </row>
    <row r="731" spans="23:42">
      <c r="W731">
        <f t="shared" si="51"/>
        <v>0</v>
      </c>
      <c r="AP731" s="1">
        <f t="shared" si="52"/>
        <v>0</v>
      </c>
    </row>
    <row r="732" spans="23:42">
      <c r="W732">
        <f t="shared" si="51"/>
        <v>0</v>
      </c>
      <c r="AP732" s="1">
        <f t="shared" si="52"/>
        <v>0</v>
      </c>
    </row>
    <row r="733" spans="23:42">
      <c r="W733">
        <f t="shared" si="51"/>
        <v>0</v>
      </c>
      <c r="AP733" s="1">
        <f t="shared" si="52"/>
        <v>0</v>
      </c>
    </row>
    <row r="734" spans="23:42">
      <c r="W734">
        <f t="shared" si="51"/>
        <v>0</v>
      </c>
      <c r="AP734" s="1">
        <f t="shared" si="52"/>
        <v>0</v>
      </c>
    </row>
    <row r="735" spans="23:42">
      <c r="W735">
        <f t="shared" si="51"/>
        <v>0</v>
      </c>
      <c r="AP735" s="1">
        <f t="shared" si="52"/>
        <v>0</v>
      </c>
    </row>
    <row r="736" spans="23:42">
      <c r="W736">
        <f t="shared" si="51"/>
        <v>0</v>
      </c>
      <c r="AP736" s="1">
        <f t="shared" si="52"/>
        <v>0</v>
      </c>
    </row>
    <row r="737" spans="23:42">
      <c r="W737">
        <f t="shared" si="51"/>
        <v>0</v>
      </c>
      <c r="AP737" s="1">
        <f t="shared" si="52"/>
        <v>0</v>
      </c>
    </row>
    <row r="738" spans="23:42">
      <c r="W738">
        <f t="shared" si="51"/>
        <v>0</v>
      </c>
      <c r="AP738" s="1">
        <f t="shared" si="52"/>
        <v>0</v>
      </c>
    </row>
    <row r="739" spans="23:42">
      <c r="W739">
        <f t="shared" si="51"/>
        <v>0</v>
      </c>
      <c r="AP739" s="1">
        <f t="shared" si="52"/>
        <v>0</v>
      </c>
    </row>
    <row r="740" spans="23:42">
      <c r="W740">
        <f t="shared" si="51"/>
        <v>0</v>
      </c>
      <c r="AP740" s="1">
        <f t="shared" si="52"/>
        <v>0</v>
      </c>
    </row>
    <row r="741" spans="23:42">
      <c r="W741">
        <f t="shared" si="51"/>
        <v>0</v>
      </c>
      <c r="AP741" s="1">
        <f t="shared" si="52"/>
        <v>0</v>
      </c>
    </row>
    <row r="742" spans="23:42">
      <c r="W742">
        <f t="shared" si="51"/>
        <v>0</v>
      </c>
      <c r="AP742" s="1">
        <f t="shared" si="52"/>
        <v>0</v>
      </c>
    </row>
    <row r="743" spans="23:42">
      <c r="W743">
        <f t="shared" si="51"/>
        <v>0</v>
      </c>
      <c r="AP743" s="1">
        <f t="shared" si="52"/>
        <v>0</v>
      </c>
    </row>
    <row r="744" spans="23:42">
      <c r="W744">
        <f t="shared" si="51"/>
        <v>0</v>
      </c>
      <c r="AP744" s="1">
        <f t="shared" si="52"/>
        <v>0</v>
      </c>
    </row>
    <row r="745" spans="23:42">
      <c r="W745">
        <f t="shared" si="51"/>
        <v>0</v>
      </c>
      <c r="AP745" s="1">
        <f t="shared" si="52"/>
        <v>0</v>
      </c>
    </row>
    <row r="746" spans="23:42">
      <c r="W746">
        <f t="shared" si="51"/>
        <v>0</v>
      </c>
      <c r="AP746" s="1">
        <f t="shared" si="52"/>
        <v>0</v>
      </c>
    </row>
    <row r="747" spans="23:42">
      <c r="W747">
        <f t="shared" si="51"/>
        <v>0</v>
      </c>
      <c r="AP747" s="1">
        <f t="shared" si="52"/>
        <v>0</v>
      </c>
    </row>
    <row r="748" spans="23:42">
      <c r="W748">
        <f t="shared" si="51"/>
        <v>0</v>
      </c>
      <c r="AP748" s="1">
        <f t="shared" si="52"/>
        <v>0</v>
      </c>
    </row>
    <row r="749" spans="23:42">
      <c r="W749">
        <f t="shared" si="51"/>
        <v>0</v>
      </c>
      <c r="AP749" s="1">
        <f t="shared" si="52"/>
        <v>0</v>
      </c>
    </row>
    <row r="750" spans="23:42">
      <c r="W750">
        <f t="shared" si="51"/>
        <v>0</v>
      </c>
      <c r="AP750" s="1">
        <f t="shared" si="52"/>
        <v>0</v>
      </c>
    </row>
    <row r="751" spans="23:42">
      <c r="W751">
        <f t="shared" si="51"/>
        <v>0</v>
      </c>
      <c r="AP751" s="1">
        <f t="shared" si="52"/>
        <v>0</v>
      </c>
    </row>
    <row r="752" spans="23:42">
      <c r="W752">
        <f t="shared" si="51"/>
        <v>0</v>
      </c>
      <c r="AP752" s="1">
        <f t="shared" si="52"/>
        <v>0</v>
      </c>
    </row>
    <row r="753" spans="23:42">
      <c r="W753">
        <f t="shared" si="51"/>
        <v>0</v>
      </c>
      <c r="AP753" s="1">
        <f t="shared" si="52"/>
        <v>0</v>
      </c>
    </row>
    <row r="754" spans="23:42">
      <c r="W754">
        <f t="shared" si="51"/>
        <v>0</v>
      </c>
      <c r="AP754" s="1">
        <f t="shared" si="52"/>
        <v>0</v>
      </c>
    </row>
    <row r="755" spans="23:42">
      <c r="W755">
        <f t="shared" si="51"/>
        <v>0</v>
      </c>
      <c r="AP755" s="1">
        <f t="shared" si="52"/>
        <v>0</v>
      </c>
    </row>
    <row r="756" spans="23:42">
      <c r="W756">
        <f t="shared" si="51"/>
        <v>0</v>
      </c>
      <c r="AP756" s="1">
        <f t="shared" si="52"/>
        <v>0</v>
      </c>
    </row>
    <row r="757" spans="23:42">
      <c r="W757">
        <f t="shared" si="51"/>
        <v>0</v>
      </c>
      <c r="AP757" s="1">
        <f t="shared" si="52"/>
        <v>0</v>
      </c>
    </row>
    <row r="758" spans="23:42">
      <c r="W758">
        <f t="shared" si="51"/>
        <v>0</v>
      </c>
      <c r="AP758" s="1">
        <f t="shared" si="52"/>
        <v>0</v>
      </c>
    </row>
    <row r="759" spans="23:42">
      <c r="W759">
        <f t="shared" si="51"/>
        <v>0</v>
      </c>
      <c r="AP759" s="1">
        <f t="shared" si="52"/>
        <v>0</v>
      </c>
    </row>
    <row r="760" spans="23:42">
      <c r="W760">
        <f t="shared" si="51"/>
        <v>0</v>
      </c>
      <c r="AP760" s="1">
        <f t="shared" si="52"/>
        <v>0</v>
      </c>
    </row>
    <row r="761" spans="23:42">
      <c r="W761">
        <f t="shared" si="51"/>
        <v>0</v>
      </c>
      <c r="AP761" s="1">
        <f t="shared" si="52"/>
        <v>0</v>
      </c>
    </row>
    <row r="762" spans="23:42">
      <c r="W762">
        <f t="shared" si="51"/>
        <v>0</v>
      </c>
      <c r="AP762" s="1">
        <f t="shared" si="52"/>
        <v>0</v>
      </c>
    </row>
    <row r="763" spans="23:42">
      <c r="W763">
        <f t="shared" si="51"/>
        <v>0</v>
      </c>
      <c r="AP763" s="1">
        <f t="shared" si="52"/>
        <v>0</v>
      </c>
    </row>
    <row r="764" spans="23:42">
      <c r="W764">
        <f t="shared" si="51"/>
        <v>0</v>
      </c>
      <c r="AP764" s="1">
        <f t="shared" si="52"/>
        <v>0</v>
      </c>
    </row>
    <row r="765" spans="23:42">
      <c r="W765">
        <f t="shared" si="51"/>
        <v>0</v>
      </c>
      <c r="AP765" s="1">
        <f t="shared" si="52"/>
        <v>0</v>
      </c>
    </row>
    <row r="766" spans="23:42">
      <c r="W766">
        <f t="shared" si="51"/>
        <v>0</v>
      </c>
      <c r="AP766" s="1">
        <f t="shared" si="52"/>
        <v>0</v>
      </c>
    </row>
    <row r="767" spans="23:42">
      <c r="W767">
        <f t="shared" si="51"/>
        <v>0</v>
      </c>
      <c r="AP767" s="1">
        <f t="shared" si="52"/>
        <v>0</v>
      </c>
    </row>
    <row r="768" spans="23:42">
      <c r="W768">
        <f t="shared" si="51"/>
        <v>0</v>
      </c>
      <c r="AP768" s="1">
        <f t="shared" si="52"/>
        <v>0</v>
      </c>
    </row>
    <row r="769" spans="23:42">
      <c r="W769">
        <f t="shared" si="51"/>
        <v>0</v>
      </c>
      <c r="AP769" s="1">
        <f t="shared" si="52"/>
        <v>0</v>
      </c>
    </row>
    <row r="770" spans="23:42">
      <c r="W770">
        <f t="shared" si="51"/>
        <v>0</v>
      </c>
      <c r="AP770" s="1">
        <f t="shared" si="52"/>
        <v>0</v>
      </c>
    </row>
    <row r="771" spans="23:42">
      <c r="W771">
        <f t="shared" si="51"/>
        <v>0</v>
      </c>
      <c r="AP771" s="1">
        <f t="shared" si="52"/>
        <v>0</v>
      </c>
    </row>
    <row r="772" spans="23:42">
      <c r="W772">
        <f t="shared" si="51"/>
        <v>0</v>
      </c>
      <c r="AP772" s="1">
        <f t="shared" si="52"/>
        <v>0</v>
      </c>
    </row>
    <row r="773" spans="23:42">
      <c r="W773">
        <f t="shared" si="51"/>
        <v>0</v>
      </c>
      <c r="AP773" s="1">
        <f t="shared" si="52"/>
        <v>0</v>
      </c>
    </row>
    <row r="774" spans="23:42">
      <c r="W774">
        <f t="shared" si="51"/>
        <v>0</v>
      </c>
      <c r="AP774" s="1">
        <f t="shared" si="52"/>
        <v>0</v>
      </c>
    </row>
    <row r="775" spans="23:42">
      <c r="W775">
        <f t="shared" si="51"/>
        <v>0</v>
      </c>
      <c r="AP775" s="1">
        <f t="shared" si="52"/>
        <v>0</v>
      </c>
    </row>
    <row r="776" spans="23:42">
      <c r="W776">
        <f t="shared" si="51"/>
        <v>0</v>
      </c>
      <c r="AP776" s="1">
        <f t="shared" si="52"/>
        <v>0</v>
      </c>
    </row>
    <row r="777" spans="23:42">
      <c r="W777">
        <f t="shared" si="51"/>
        <v>0</v>
      </c>
      <c r="AP777" s="1">
        <f t="shared" si="52"/>
        <v>0</v>
      </c>
    </row>
    <row r="778" spans="23:42">
      <c r="W778">
        <f t="shared" si="51"/>
        <v>0</v>
      </c>
      <c r="AP778" s="1">
        <f t="shared" si="52"/>
        <v>0</v>
      </c>
    </row>
    <row r="779" spans="23:42">
      <c r="W779">
        <f t="shared" si="51"/>
        <v>0</v>
      </c>
      <c r="AP779" s="1">
        <f t="shared" si="52"/>
        <v>0</v>
      </c>
    </row>
    <row r="780" spans="23:42">
      <c r="W780">
        <f t="shared" ref="W780:W822" si="53">U780/LARGE($U$11:$U$822,1)</f>
        <v>0</v>
      </c>
      <c r="AP780" s="1">
        <f t="shared" ref="AP780:AP843" si="54">AN780/LARGE($AN$11:$AN$924,1)</f>
        <v>0</v>
      </c>
    </row>
    <row r="781" spans="23:42">
      <c r="W781">
        <f t="shared" si="53"/>
        <v>0</v>
      </c>
      <c r="AP781" s="1">
        <f t="shared" si="54"/>
        <v>0</v>
      </c>
    </row>
    <row r="782" spans="23:42">
      <c r="W782">
        <f t="shared" si="53"/>
        <v>0</v>
      </c>
      <c r="AP782" s="1">
        <f t="shared" si="54"/>
        <v>0</v>
      </c>
    </row>
    <row r="783" spans="23:42">
      <c r="W783">
        <f t="shared" si="53"/>
        <v>0</v>
      </c>
      <c r="AP783" s="1">
        <f t="shared" si="54"/>
        <v>0</v>
      </c>
    </row>
    <row r="784" spans="23:42">
      <c r="W784">
        <f t="shared" si="53"/>
        <v>0</v>
      </c>
      <c r="AP784" s="1">
        <f t="shared" si="54"/>
        <v>0</v>
      </c>
    </row>
    <row r="785" spans="23:42">
      <c r="W785">
        <f t="shared" si="53"/>
        <v>0</v>
      </c>
      <c r="AP785" s="1">
        <f t="shared" si="54"/>
        <v>0</v>
      </c>
    </row>
    <row r="786" spans="23:42">
      <c r="W786">
        <f t="shared" si="53"/>
        <v>0</v>
      </c>
      <c r="AP786" s="1">
        <f t="shared" si="54"/>
        <v>0</v>
      </c>
    </row>
    <row r="787" spans="23:42">
      <c r="W787">
        <f t="shared" si="53"/>
        <v>0</v>
      </c>
      <c r="AP787" s="1">
        <f t="shared" si="54"/>
        <v>0</v>
      </c>
    </row>
    <row r="788" spans="23:42">
      <c r="W788">
        <f t="shared" si="53"/>
        <v>0</v>
      </c>
      <c r="AP788" s="1">
        <f t="shared" si="54"/>
        <v>0</v>
      </c>
    </row>
    <row r="789" spans="23:42">
      <c r="W789">
        <f t="shared" si="53"/>
        <v>0</v>
      </c>
      <c r="AP789" s="1">
        <f t="shared" si="54"/>
        <v>0</v>
      </c>
    </row>
    <row r="790" spans="23:42">
      <c r="W790">
        <f t="shared" si="53"/>
        <v>0</v>
      </c>
      <c r="AP790" s="1">
        <f t="shared" si="54"/>
        <v>0</v>
      </c>
    </row>
    <row r="791" spans="23:42">
      <c r="W791">
        <f t="shared" si="53"/>
        <v>0</v>
      </c>
      <c r="AP791" s="1">
        <f t="shared" si="54"/>
        <v>0</v>
      </c>
    </row>
    <row r="792" spans="23:42">
      <c r="W792">
        <f t="shared" si="53"/>
        <v>0</v>
      </c>
      <c r="AP792" s="1">
        <f t="shared" si="54"/>
        <v>0</v>
      </c>
    </row>
    <row r="793" spans="23:42">
      <c r="W793">
        <f t="shared" si="53"/>
        <v>0</v>
      </c>
      <c r="AP793" s="1">
        <f t="shared" si="54"/>
        <v>0</v>
      </c>
    </row>
    <row r="794" spans="23:42">
      <c r="W794">
        <f t="shared" si="53"/>
        <v>0</v>
      </c>
      <c r="AP794" s="1">
        <f t="shared" si="54"/>
        <v>0</v>
      </c>
    </row>
    <row r="795" spans="23:42">
      <c r="W795">
        <f t="shared" si="53"/>
        <v>0</v>
      </c>
      <c r="AP795" s="1">
        <f t="shared" si="54"/>
        <v>0</v>
      </c>
    </row>
    <row r="796" spans="23:42">
      <c r="W796">
        <f t="shared" si="53"/>
        <v>0</v>
      </c>
      <c r="AP796" s="1">
        <f t="shared" si="54"/>
        <v>0</v>
      </c>
    </row>
    <row r="797" spans="23:42">
      <c r="W797">
        <f t="shared" si="53"/>
        <v>0</v>
      </c>
      <c r="AP797" s="1">
        <f t="shared" si="54"/>
        <v>0</v>
      </c>
    </row>
    <row r="798" spans="23:42">
      <c r="W798">
        <f t="shared" si="53"/>
        <v>0</v>
      </c>
      <c r="AP798" s="1">
        <f t="shared" si="54"/>
        <v>0</v>
      </c>
    </row>
    <row r="799" spans="23:42">
      <c r="W799">
        <f t="shared" si="53"/>
        <v>0</v>
      </c>
      <c r="AP799" s="1">
        <f t="shared" si="54"/>
        <v>0</v>
      </c>
    </row>
    <row r="800" spans="23:42">
      <c r="W800">
        <f t="shared" si="53"/>
        <v>0</v>
      </c>
      <c r="AP800" s="1">
        <f t="shared" si="54"/>
        <v>0</v>
      </c>
    </row>
    <row r="801" spans="23:42">
      <c r="W801">
        <f t="shared" si="53"/>
        <v>0</v>
      </c>
      <c r="AP801" s="1">
        <f t="shared" si="54"/>
        <v>0</v>
      </c>
    </row>
    <row r="802" spans="23:42">
      <c r="W802">
        <f t="shared" si="53"/>
        <v>0</v>
      </c>
      <c r="AP802" s="1">
        <f t="shared" si="54"/>
        <v>0</v>
      </c>
    </row>
    <row r="803" spans="23:42">
      <c r="W803">
        <f t="shared" si="53"/>
        <v>0</v>
      </c>
      <c r="AP803" s="1">
        <f t="shared" si="54"/>
        <v>0</v>
      </c>
    </row>
    <row r="804" spans="23:42">
      <c r="W804">
        <f t="shared" si="53"/>
        <v>0</v>
      </c>
      <c r="AP804" s="1">
        <f t="shared" si="54"/>
        <v>0</v>
      </c>
    </row>
    <row r="805" spans="23:42">
      <c r="W805">
        <f t="shared" si="53"/>
        <v>0</v>
      </c>
      <c r="AP805" s="1">
        <f t="shared" si="54"/>
        <v>0</v>
      </c>
    </row>
    <row r="806" spans="23:42">
      <c r="W806">
        <f t="shared" si="53"/>
        <v>0</v>
      </c>
      <c r="AP806" s="1">
        <f t="shared" si="54"/>
        <v>0</v>
      </c>
    </row>
    <row r="807" spans="23:42">
      <c r="W807">
        <f t="shared" si="53"/>
        <v>0</v>
      </c>
      <c r="AP807" s="1">
        <f t="shared" si="54"/>
        <v>0</v>
      </c>
    </row>
    <row r="808" spans="23:42">
      <c r="W808">
        <f t="shared" si="53"/>
        <v>0</v>
      </c>
      <c r="AP808" s="1">
        <f t="shared" si="54"/>
        <v>0</v>
      </c>
    </row>
    <row r="809" spans="23:42">
      <c r="W809">
        <f t="shared" si="53"/>
        <v>0</v>
      </c>
      <c r="AP809" s="1">
        <f t="shared" si="54"/>
        <v>0</v>
      </c>
    </row>
    <row r="810" spans="23:42">
      <c r="W810">
        <f t="shared" si="53"/>
        <v>0</v>
      </c>
      <c r="AP810" s="1">
        <f t="shared" si="54"/>
        <v>0</v>
      </c>
    </row>
    <row r="811" spans="23:42">
      <c r="W811">
        <f t="shared" si="53"/>
        <v>0</v>
      </c>
      <c r="AP811" s="1">
        <f t="shared" si="54"/>
        <v>0</v>
      </c>
    </row>
    <row r="812" spans="23:42">
      <c r="W812">
        <f t="shared" si="53"/>
        <v>0</v>
      </c>
      <c r="AP812" s="1">
        <f t="shared" si="54"/>
        <v>0</v>
      </c>
    </row>
    <row r="813" spans="23:42">
      <c r="W813">
        <f t="shared" si="53"/>
        <v>0</v>
      </c>
      <c r="AP813" s="1">
        <f t="shared" si="54"/>
        <v>0</v>
      </c>
    </row>
    <row r="814" spans="23:42">
      <c r="W814">
        <f t="shared" si="53"/>
        <v>0</v>
      </c>
      <c r="AP814" s="1">
        <f t="shared" si="54"/>
        <v>0</v>
      </c>
    </row>
    <row r="815" spans="23:42">
      <c r="W815">
        <f t="shared" si="53"/>
        <v>0</v>
      </c>
      <c r="AP815" s="1">
        <f t="shared" si="54"/>
        <v>0</v>
      </c>
    </row>
    <row r="816" spans="23:42">
      <c r="W816">
        <f t="shared" si="53"/>
        <v>0</v>
      </c>
      <c r="AP816" s="1">
        <f t="shared" si="54"/>
        <v>0</v>
      </c>
    </row>
    <row r="817" spans="23:42">
      <c r="W817">
        <f t="shared" si="53"/>
        <v>0</v>
      </c>
      <c r="AP817" s="1">
        <f t="shared" si="54"/>
        <v>0</v>
      </c>
    </row>
    <row r="818" spans="23:42">
      <c r="W818">
        <f t="shared" si="53"/>
        <v>0</v>
      </c>
      <c r="AP818" s="1">
        <f t="shared" si="54"/>
        <v>0</v>
      </c>
    </row>
    <row r="819" spans="23:42">
      <c r="W819">
        <f t="shared" si="53"/>
        <v>0</v>
      </c>
      <c r="AP819" s="1">
        <f t="shared" si="54"/>
        <v>0</v>
      </c>
    </row>
    <row r="820" spans="23:42">
      <c r="W820">
        <f t="shared" si="53"/>
        <v>0</v>
      </c>
      <c r="AP820" s="1">
        <f t="shared" si="54"/>
        <v>0</v>
      </c>
    </row>
    <row r="821" spans="23:42">
      <c r="W821">
        <f t="shared" si="53"/>
        <v>0</v>
      </c>
      <c r="AP821" s="1">
        <f t="shared" si="54"/>
        <v>0</v>
      </c>
    </row>
    <row r="822" spans="23:42">
      <c r="W822">
        <f t="shared" si="53"/>
        <v>0</v>
      </c>
      <c r="AP822" s="1">
        <f t="shared" si="54"/>
        <v>0</v>
      </c>
    </row>
    <row r="823" spans="23:42">
      <c r="AP823" s="1">
        <f t="shared" si="54"/>
        <v>0</v>
      </c>
    </row>
    <row r="824" spans="23:42">
      <c r="AP824" s="1">
        <f t="shared" si="54"/>
        <v>0</v>
      </c>
    </row>
    <row r="825" spans="23:42">
      <c r="AP825" s="1">
        <f t="shared" si="54"/>
        <v>0</v>
      </c>
    </row>
    <row r="826" spans="23:42">
      <c r="AP826" s="1">
        <f t="shared" si="54"/>
        <v>0</v>
      </c>
    </row>
    <row r="827" spans="23:42">
      <c r="AP827" s="1">
        <f t="shared" si="54"/>
        <v>0</v>
      </c>
    </row>
    <row r="828" spans="23:42">
      <c r="AP828" s="1">
        <f t="shared" si="54"/>
        <v>0</v>
      </c>
    </row>
    <row r="829" spans="23:42">
      <c r="AP829" s="1">
        <f t="shared" si="54"/>
        <v>0</v>
      </c>
    </row>
    <row r="830" spans="23:42">
      <c r="AP830" s="1">
        <f t="shared" si="54"/>
        <v>0</v>
      </c>
    </row>
    <row r="831" spans="23:42">
      <c r="AP831" s="1">
        <f t="shared" si="54"/>
        <v>0</v>
      </c>
    </row>
    <row r="832" spans="23:42">
      <c r="AP832" s="1">
        <f t="shared" si="54"/>
        <v>0</v>
      </c>
    </row>
    <row r="833" spans="42:42">
      <c r="AP833" s="1">
        <f t="shared" si="54"/>
        <v>0</v>
      </c>
    </row>
    <row r="834" spans="42:42">
      <c r="AP834" s="1">
        <f t="shared" si="54"/>
        <v>0</v>
      </c>
    </row>
    <row r="835" spans="42:42">
      <c r="AP835" s="1">
        <f t="shared" si="54"/>
        <v>0</v>
      </c>
    </row>
    <row r="836" spans="42:42">
      <c r="AP836" s="1">
        <f t="shared" si="54"/>
        <v>0</v>
      </c>
    </row>
    <row r="837" spans="42:42">
      <c r="AP837" s="1">
        <f t="shared" si="54"/>
        <v>0</v>
      </c>
    </row>
    <row r="838" spans="42:42">
      <c r="AP838" s="1">
        <f t="shared" si="54"/>
        <v>0</v>
      </c>
    </row>
    <row r="839" spans="42:42">
      <c r="AP839" s="1">
        <f t="shared" si="54"/>
        <v>0</v>
      </c>
    </row>
    <row r="840" spans="42:42">
      <c r="AP840" s="1">
        <f t="shared" si="54"/>
        <v>0</v>
      </c>
    </row>
    <row r="841" spans="42:42">
      <c r="AP841" s="1">
        <f t="shared" si="54"/>
        <v>0</v>
      </c>
    </row>
    <row r="842" spans="42:42">
      <c r="AP842" s="1">
        <f t="shared" si="54"/>
        <v>0</v>
      </c>
    </row>
    <row r="843" spans="42:42">
      <c r="AP843" s="1">
        <f t="shared" si="54"/>
        <v>0</v>
      </c>
    </row>
    <row r="844" spans="42:42">
      <c r="AP844" s="1">
        <f t="shared" ref="AP844:AP907" si="55">AN844/LARGE($AN$11:$AN$924,1)</f>
        <v>0</v>
      </c>
    </row>
    <row r="845" spans="42:42">
      <c r="AP845" s="1">
        <f t="shared" si="55"/>
        <v>0</v>
      </c>
    </row>
    <row r="846" spans="42:42">
      <c r="AP846" s="1">
        <f t="shared" si="55"/>
        <v>0</v>
      </c>
    </row>
    <row r="847" spans="42:42">
      <c r="AP847" s="1">
        <f t="shared" si="55"/>
        <v>0</v>
      </c>
    </row>
    <row r="848" spans="42:42">
      <c r="AP848" s="1">
        <f t="shared" si="55"/>
        <v>0</v>
      </c>
    </row>
    <row r="849" spans="42:42">
      <c r="AP849" s="1">
        <f t="shared" si="55"/>
        <v>0</v>
      </c>
    </row>
    <row r="850" spans="42:42">
      <c r="AP850" s="1">
        <f t="shared" si="55"/>
        <v>0</v>
      </c>
    </row>
    <row r="851" spans="42:42">
      <c r="AP851" s="1">
        <f t="shared" si="55"/>
        <v>0</v>
      </c>
    </row>
    <row r="852" spans="42:42">
      <c r="AP852" s="1">
        <f t="shared" si="55"/>
        <v>0</v>
      </c>
    </row>
    <row r="853" spans="42:42">
      <c r="AP853" s="1">
        <f t="shared" si="55"/>
        <v>0</v>
      </c>
    </row>
    <row r="854" spans="42:42">
      <c r="AP854" s="1">
        <f t="shared" si="55"/>
        <v>0</v>
      </c>
    </row>
    <row r="855" spans="42:42">
      <c r="AP855" s="1">
        <f t="shared" si="55"/>
        <v>0</v>
      </c>
    </row>
    <row r="856" spans="42:42">
      <c r="AP856" s="1">
        <f t="shared" si="55"/>
        <v>0</v>
      </c>
    </row>
    <row r="857" spans="42:42">
      <c r="AP857" s="1">
        <f t="shared" si="55"/>
        <v>0</v>
      </c>
    </row>
    <row r="858" spans="42:42">
      <c r="AP858" s="1">
        <f t="shared" si="55"/>
        <v>0</v>
      </c>
    </row>
    <row r="859" spans="42:42">
      <c r="AP859" s="1">
        <f t="shared" si="55"/>
        <v>0</v>
      </c>
    </row>
    <row r="860" spans="42:42">
      <c r="AP860" s="1">
        <f t="shared" si="55"/>
        <v>0</v>
      </c>
    </row>
    <row r="861" spans="42:42">
      <c r="AP861" s="1">
        <f t="shared" si="55"/>
        <v>0</v>
      </c>
    </row>
    <row r="862" spans="42:42">
      <c r="AP862" s="1">
        <f t="shared" si="55"/>
        <v>0</v>
      </c>
    </row>
    <row r="863" spans="42:42">
      <c r="AP863" s="1">
        <f t="shared" si="55"/>
        <v>0</v>
      </c>
    </row>
    <row r="864" spans="42:42">
      <c r="AP864" s="1">
        <f t="shared" si="55"/>
        <v>0</v>
      </c>
    </row>
    <row r="865" spans="42:42">
      <c r="AP865" s="1">
        <f t="shared" si="55"/>
        <v>0</v>
      </c>
    </row>
    <row r="866" spans="42:42">
      <c r="AP866" s="1">
        <f t="shared" si="55"/>
        <v>0</v>
      </c>
    </row>
    <row r="867" spans="42:42">
      <c r="AP867" s="1">
        <f t="shared" si="55"/>
        <v>0</v>
      </c>
    </row>
    <row r="868" spans="42:42">
      <c r="AP868" s="1">
        <f t="shared" si="55"/>
        <v>0</v>
      </c>
    </row>
    <row r="869" spans="42:42">
      <c r="AP869" s="1">
        <f t="shared" si="55"/>
        <v>0</v>
      </c>
    </row>
    <row r="870" spans="42:42">
      <c r="AP870" s="1">
        <f t="shared" si="55"/>
        <v>0</v>
      </c>
    </row>
    <row r="871" spans="42:42">
      <c r="AP871" s="1">
        <f t="shared" si="55"/>
        <v>0</v>
      </c>
    </row>
    <row r="872" spans="42:42">
      <c r="AP872" s="1">
        <f t="shared" si="55"/>
        <v>0</v>
      </c>
    </row>
    <row r="873" spans="42:42">
      <c r="AP873" s="1">
        <f t="shared" si="55"/>
        <v>0</v>
      </c>
    </row>
    <row r="874" spans="42:42">
      <c r="AP874" s="1">
        <f t="shared" si="55"/>
        <v>0</v>
      </c>
    </row>
    <row r="875" spans="42:42">
      <c r="AP875" s="1">
        <f t="shared" si="55"/>
        <v>0</v>
      </c>
    </row>
    <row r="876" spans="42:42">
      <c r="AP876" s="1">
        <f t="shared" si="55"/>
        <v>0</v>
      </c>
    </row>
    <row r="877" spans="42:42">
      <c r="AP877" s="1">
        <f t="shared" si="55"/>
        <v>0</v>
      </c>
    </row>
    <row r="878" spans="42:42">
      <c r="AP878" s="1">
        <f t="shared" si="55"/>
        <v>0</v>
      </c>
    </row>
    <row r="879" spans="42:42">
      <c r="AP879" s="1">
        <f t="shared" si="55"/>
        <v>0</v>
      </c>
    </row>
    <row r="880" spans="42:42">
      <c r="AP880" s="1">
        <f t="shared" si="55"/>
        <v>0</v>
      </c>
    </row>
    <row r="881" spans="42:42">
      <c r="AP881" s="1">
        <f t="shared" si="55"/>
        <v>0</v>
      </c>
    </row>
    <row r="882" spans="42:42">
      <c r="AP882" s="1">
        <f t="shared" si="55"/>
        <v>0</v>
      </c>
    </row>
    <row r="883" spans="42:42">
      <c r="AP883" s="1">
        <f t="shared" si="55"/>
        <v>0</v>
      </c>
    </row>
    <row r="884" spans="42:42">
      <c r="AP884" s="1">
        <f t="shared" si="55"/>
        <v>0</v>
      </c>
    </row>
    <row r="885" spans="42:42">
      <c r="AP885" s="1">
        <f t="shared" si="55"/>
        <v>0</v>
      </c>
    </row>
    <row r="886" spans="42:42">
      <c r="AP886" s="1">
        <f t="shared" si="55"/>
        <v>0</v>
      </c>
    </row>
    <row r="887" spans="42:42">
      <c r="AP887" s="1">
        <f t="shared" si="55"/>
        <v>0</v>
      </c>
    </row>
    <row r="888" spans="42:42">
      <c r="AP888" s="1">
        <f t="shared" si="55"/>
        <v>0</v>
      </c>
    </row>
    <row r="889" spans="42:42">
      <c r="AP889" s="1">
        <f t="shared" si="55"/>
        <v>0</v>
      </c>
    </row>
    <row r="890" spans="42:42">
      <c r="AP890" s="1">
        <f t="shared" si="55"/>
        <v>0</v>
      </c>
    </row>
    <row r="891" spans="42:42">
      <c r="AP891" s="1">
        <f t="shared" si="55"/>
        <v>0</v>
      </c>
    </row>
    <row r="892" spans="42:42">
      <c r="AP892" s="1">
        <f t="shared" si="55"/>
        <v>0</v>
      </c>
    </row>
    <row r="893" spans="42:42">
      <c r="AP893" s="1">
        <f t="shared" si="55"/>
        <v>0</v>
      </c>
    </row>
    <row r="894" spans="42:42">
      <c r="AP894" s="1">
        <f t="shared" si="55"/>
        <v>0</v>
      </c>
    </row>
    <row r="895" spans="42:42">
      <c r="AP895" s="1">
        <f t="shared" si="55"/>
        <v>0</v>
      </c>
    </row>
    <row r="896" spans="42:42">
      <c r="AP896" s="1">
        <f t="shared" si="55"/>
        <v>0</v>
      </c>
    </row>
    <row r="897" spans="42:42">
      <c r="AP897" s="1">
        <f t="shared" si="55"/>
        <v>0</v>
      </c>
    </row>
    <row r="898" spans="42:42">
      <c r="AP898" s="1">
        <f t="shared" si="55"/>
        <v>0</v>
      </c>
    </row>
    <row r="899" spans="42:42">
      <c r="AP899" s="1">
        <f t="shared" si="55"/>
        <v>0</v>
      </c>
    </row>
    <row r="900" spans="42:42">
      <c r="AP900" s="1">
        <f t="shared" si="55"/>
        <v>0</v>
      </c>
    </row>
    <row r="901" spans="42:42">
      <c r="AP901" s="1">
        <f t="shared" si="55"/>
        <v>0</v>
      </c>
    </row>
    <row r="902" spans="42:42">
      <c r="AP902" s="1">
        <f t="shared" si="55"/>
        <v>0</v>
      </c>
    </row>
    <row r="903" spans="42:42">
      <c r="AP903" s="1">
        <f t="shared" si="55"/>
        <v>0</v>
      </c>
    </row>
    <row r="904" spans="42:42">
      <c r="AP904" s="1">
        <f t="shared" si="55"/>
        <v>0</v>
      </c>
    </row>
    <row r="905" spans="42:42">
      <c r="AP905" s="1">
        <f t="shared" si="55"/>
        <v>0</v>
      </c>
    </row>
    <row r="906" spans="42:42">
      <c r="AP906" s="1">
        <f t="shared" si="55"/>
        <v>0</v>
      </c>
    </row>
    <row r="907" spans="42:42">
      <c r="AP907" s="1">
        <f t="shared" si="55"/>
        <v>0</v>
      </c>
    </row>
    <row r="908" spans="42:42">
      <c r="AP908" s="1">
        <f t="shared" ref="AP908:AP924" si="56">AN908/LARGE($AN$11:$AN$924,1)</f>
        <v>0</v>
      </c>
    </row>
    <row r="909" spans="42:42">
      <c r="AP909" s="1">
        <f t="shared" si="56"/>
        <v>0</v>
      </c>
    </row>
    <row r="910" spans="42:42">
      <c r="AP910" s="1">
        <f t="shared" si="56"/>
        <v>0</v>
      </c>
    </row>
    <row r="911" spans="42:42">
      <c r="AP911" s="1">
        <f t="shared" si="56"/>
        <v>0</v>
      </c>
    </row>
    <row r="912" spans="42:42">
      <c r="AP912" s="1">
        <f t="shared" si="56"/>
        <v>0</v>
      </c>
    </row>
    <row r="913" spans="42:42">
      <c r="AP913" s="1">
        <f t="shared" si="56"/>
        <v>0</v>
      </c>
    </row>
    <row r="914" spans="42:42">
      <c r="AP914" s="1">
        <f t="shared" si="56"/>
        <v>0</v>
      </c>
    </row>
    <row r="915" spans="42:42">
      <c r="AP915" s="1">
        <f t="shared" si="56"/>
        <v>0</v>
      </c>
    </row>
    <row r="916" spans="42:42">
      <c r="AP916" s="1">
        <f t="shared" si="56"/>
        <v>0</v>
      </c>
    </row>
    <row r="917" spans="42:42">
      <c r="AP917" s="1">
        <f t="shared" si="56"/>
        <v>0</v>
      </c>
    </row>
    <row r="918" spans="42:42">
      <c r="AP918" s="1">
        <f t="shared" si="56"/>
        <v>0</v>
      </c>
    </row>
    <row r="919" spans="42:42">
      <c r="AP919" s="1">
        <f t="shared" si="56"/>
        <v>0</v>
      </c>
    </row>
    <row r="920" spans="42:42">
      <c r="AP920" s="1">
        <f t="shared" si="56"/>
        <v>0</v>
      </c>
    </row>
    <row r="921" spans="42:42">
      <c r="AP921" s="1">
        <f t="shared" si="56"/>
        <v>0</v>
      </c>
    </row>
    <row r="922" spans="42:42">
      <c r="AP922" s="1">
        <f t="shared" si="56"/>
        <v>0</v>
      </c>
    </row>
    <row r="923" spans="42:42">
      <c r="AP923" s="1">
        <f t="shared" si="56"/>
        <v>0</v>
      </c>
    </row>
    <row r="924" spans="42:42">
      <c r="AP924" s="1">
        <f t="shared" si="56"/>
        <v>0</v>
      </c>
    </row>
  </sheetData>
  <mergeCells count="33">
    <mergeCell ref="CF6:CI7"/>
    <mergeCell ref="CF8:CG8"/>
    <mergeCell ref="CL6:CO7"/>
    <mergeCell ref="CL8:CM8"/>
    <mergeCell ref="CR6:CU7"/>
    <mergeCell ref="CR8:CS8"/>
    <mergeCell ref="CA6:CC7"/>
    <mergeCell ref="T6:W7"/>
    <mergeCell ref="B1:K2"/>
    <mergeCell ref="B5:F5"/>
    <mergeCell ref="B6:E7"/>
    <mergeCell ref="H6:K7"/>
    <mergeCell ref="N6:Q7"/>
    <mergeCell ref="BT6:BW7"/>
    <mergeCell ref="AG8:AH8"/>
    <mergeCell ref="AM8:AN8"/>
    <mergeCell ref="AT8:AU8"/>
    <mergeCell ref="AZ8:BA8"/>
    <mergeCell ref="Z6:AC7"/>
    <mergeCell ref="AG6:AJ7"/>
    <mergeCell ref="AM6:AP7"/>
    <mergeCell ref="AT6:AW7"/>
    <mergeCell ref="AZ6:BC7"/>
    <mergeCell ref="B8:C8"/>
    <mergeCell ref="H8:I8"/>
    <mergeCell ref="N8:O8"/>
    <mergeCell ref="T8:U8"/>
    <mergeCell ref="Z8:AA8"/>
    <mergeCell ref="BT8:BU8"/>
    <mergeCell ref="BF8:BG8"/>
    <mergeCell ref="BM8:BN8"/>
    <mergeCell ref="BM6:BP7"/>
    <mergeCell ref="BF6:BI7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F14A-5ECC-45F5-90E1-68AAF2322250}">
  <dimension ref="AM6:AX26"/>
  <sheetViews>
    <sheetView zoomScale="40" zoomScaleNormal="40" workbookViewId="0">
      <selection activeCell="T162" sqref="T162"/>
    </sheetView>
  </sheetViews>
  <sheetFormatPr defaultRowHeight="15"/>
  <sheetData>
    <row r="6" spans="39:50">
      <c r="AM6" s="121" t="s">
        <v>125</v>
      </c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</row>
    <row r="7" spans="39:50"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</row>
    <row r="8" spans="39:50"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</row>
    <row r="9" spans="39:50"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</row>
    <row r="10" spans="39:50"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</row>
    <row r="11" spans="39:50"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</row>
    <row r="12" spans="39:50"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</row>
    <row r="13" spans="39:50"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</row>
    <row r="14" spans="39:50"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</row>
    <row r="15" spans="39:50"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</row>
    <row r="16" spans="39:50"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</row>
    <row r="17" spans="39:50"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</row>
    <row r="18" spans="39:50"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</row>
    <row r="19" spans="39:50"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</row>
    <row r="20" spans="39:50"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</row>
    <row r="21" spans="39:50"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</row>
    <row r="22" spans="39:50"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</row>
    <row r="23" spans="39:50"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</row>
    <row r="24" spans="39:50"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</row>
    <row r="25" spans="39:50"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</row>
    <row r="26" spans="39:50"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</row>
  </sheetData>
  <mergeCells count="1">
    <mergeCell ref="AM6:AX2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F950-7A95-42E3-BEE7-3DFF27854A2A}">
  <dimension ref="E3:K14"/>
  <sheetViews>
    <sheetView zoomScale="130" zoomScaleNormal="130" workbookViewId="0">
      <selection activeCell="G15" sqref="G15"/>
    </sheetView>
  </sheetViews>
  <sheetFormatPr defaultRowHeight="15"/>
  <cols>
    <col min="5" max="5" width="20.7109375" bestFit="1" customWidth="1"/>
    <col min="7" max="7" width="13.7109375" bestFit="1" customWidth="1"/>
    <col min="8" max="8" width="12" bestFit="1" customWidth="1"/>
  </cols>
  <sheetData>
    <row r="3" spans="5:11" ht="33">
      <c r="E3" s="5" t="s">
        <v>8</v>
      </c>
    </row>
    <row r="4" spans="5:11" ht="21.75" customHeight="1">
      <c r="G4" s="6" t="s">
        <v>9</v>
      </c>
      <c r="H4" s="7">
        <f>6.6261E-34</f>
        <v>6.6261000000000003E-34</v>
      </c>
      <c r="I4" s="6" t="s">
        <v>12</v>
      </c>
    </row>
    <row r="5" spans="5:11">
      <c r="G5" s="6" t="s">
        <v>10</v>
      </c>
      <c r="H5" s="7">
        <v>299790000</v>
      </c>
      <c r="I5" s="6" t="s">
        <v>13</v>
      </c>
    </row>
    <row r="7" spans="5:11">
      <c r="G7" s="122" t="s">
        <v>16</v>
      </c>
      <c r="H7" s="122"/>
      <c r="I7" s="122"/>
      <c r="J7" s="122"/>
      <c r="K7" s="122"/>
    </row>
    <row r="8" spans="5:11">
      <c r="G8" s="6">
        <v>1</v>
      </c>
      <c r="H8" s="6" t="s">
        <v>14</v>
      </c>
      <c r="I8" s="6" t="s">
        <v>15</v>
      </c>
      <c r="J8" s="7">
        <f>1.602176634E-19</f>
        <v>1.6021766339999999E-19</v>
      </c>
      <c r="K8" s="6" t="s">
        <v>11</v>
      </c>
    </row>
    <row r="12" spans="5:11" ht="15.75">
      <c r="E12" t="s">
        <v>7</v>
      </c>
      <c r="F12" t="s">
        <v>15</v>
      </c>
      <c r="G12" s="2">
        <f>H4*H5</f>
        <v>1.986438519E-25</v>
      </c>
      <c r="H12" t="s">
        <v>17</v>
      </c>
      <c r="I12" s="4" t="s">
        <v>18</v>
      </c>
    </row>
    <row r="13" spans="5:11" ht="15.75">
      <c r="E13" t="str">
        <f>E12</f>
        <v>E (eV)</v>
      </c>
      <c r="F13" t="str">
        <f>F12</f>
        <v>=</v>
      </c>
      <c r="G13" s="2">
        <f>G12*1000000000</f>
        <v>1.9864385189999999E-16</v>
      </c>
      <c r="H13" t="s">
        <v>19</v>
      </c>
      <c r="I13" s="4" t="s">
        <v>18</v>
      </c>
    </row>
    <row r="14" spans="5:11" ht="15.75">
      <c r="E14" t="str">
        <f>E13</f>
        <v>E (eV)</v>
      </c>
      <c r="F14" t="str">
        <f>F13</f>
        <v>=</v>
      </c>
      <c r="G14" s="41">
        <f>G13/J8</f>
        <v>1239.8374042196899</v>
      </c>
      <c r="H14" t="s">
        <v>20</v>
      </c>
      <c r="I14" s="4" t="s">
        <v>18</v>
      </c>
    </row>
  </sheetData>
  <mergeCells count="1">
    <mergeCell ref="G7:K7"/>
  </mergeCell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5DE0-324C-4BA4-BAD9-56BC1BB3FB8E}">
  <dimension ref="B2:F7"/>
  <sheetViews>
    <sheetView workbookViewId="0">
      <selection activeCell="E11" sqref="E11"/>
    </sheetView>
  </sheetViews>
  <sheetFormatPr defaultRowHeight="15"/>
  <cols>
    <col min="4" max="4" width="10.28515625" bestFit="1" customWidth="1"/>
    <col min="5" max="5" width="43.28515625" bestFit="1" customWidth="1"/>
    <col min="6" max="6" width="42.42578125" bestFit="1" customWidth="1"/>
  </cols>
  <sheetData>
    <row r="2" spans="2:6">
      <c r="D2" t="s">
        <v>24</v>
      </c>
      <c r="E2" t="s">
        <v>23</v>
      </c>
      <c r="F2" t="s">
        <v>25</v>
      </c>
    </row>
    <row r="3" spans="2:6">
      <c r="B3" t="s">
        <v>1</v>
      </c>
      <c r="C3" t="s">
        <v>15</v>
      </c>
      <c r="D3" t="s">
        <v>21</v>
      </c>
      <c r="E3" t="s">
        <v>22</v>
      </c>
      <c r="F3" s="9" t="s">
        <v>26</v>
      </c>
    </row>
    <row r="5" spans="2:6">
      <c r="D5" t="s">
        <v>27</v>
      </c>
      <c r="E5" t="s">
        <v>29</v>
      </c>
      <c r="F5" s="9" t="s">
        <v>28</v>
      </c>
    </row>
    <row r="7" spans="2:6">
      <c r="D7" t="s">
        <v>30</v>
      </c>
      <c r="E7" t="s">
        <v>32</v>
      </c>
      <c r="F7" s="9" t="s">
        <v>31</v>
      </c>
    </row>
  </sheetData>
  <hyperlinks>
    <hyperlink ref="F3" r:id="rId1" tooltip="DOI URL" xr:uid="{1F2AE41B-51BC-480D-B51E-67D1292CFC12}"/>
    <hyperlink ref="F5" r:id="rId2" tooltip="Persistent link using digital object identifier" xr:uid="{861A78C2-668A-4E16-8DC7-F97CA07EB0F2}"/>
    <hyperlink ref="F7" r:id="rId3" tooltip="DOI URL" xr:uid="{5CAAB4F0-577B-4B0D-879A-DFB965552378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B699-ED56-458F-9568-3DB2BA76C2FE}">
  <sheetPr>
    <tabColor theme="0"/>
  </sheetPr>
  <dimension ref="B1:AD505"/>
  <sheetViews>
    <sheetView topLeftCell="F8" zoomScale="48" zoomScaleNormal="70" workbookViewId="0">
      <selection activeCell="AB5" sqref="AB5"/>
    </sheetView>
  </sheetViews>
  <sheetFormatPr defaultRowHeight="15"/>
  <cols>
    <col min="2" max="2" width="28.7109375" bestFit="1" customWidth="1"/>
    <col min="3" max="3" width="6.85546875" bestFit="1" customWidth="1"/>
    <col min="4" max="5" width="9.5703125" bestFit="1" customWidth="1"/>
    <col min="9" max="9" width="18.5703125" customWidth="1"/>
    <col min="10" max="10" width="16.5703125" customWidth="1"/>
    <col min="11" max="11" width="12" bestFit="1" customWidth="1"/>
    <col min="12" max="12" width="10.28515625" customWidth="1"/>
    <col min="13" max="13" width="21.42578125" customWidth="1"/>
    <col min="15" max="15" width="16.5703125" bestFit="1" customWidth="1"/>
    <col min="16" max="16" width="14.42578125" customWidth="1"/>
    <col min="17" max="17" width="10.28515625" customWidth="1"/>
    <col min="18" max="18" width="20.140625" customWidth="1"/>
    <col min="19" max="19" width="15.140625" customWidth="1"/>
    <col min="20" max="20" width="14.5703125" bestFit="1" customWidth="1"/>
    <col min="21" max="21" width="12" bestFit="1" customWidth="1"/>
    <col min="22" max="22" width="13.140625" customWidth="1"/>
    <col min="23" max="23" width="15.85546875" customWidth="1"/>
    <col min="24" max="24" width="25.140625" customWidth="1"/>
    <col min="25" max="25" width="20.5703125" bestFit="1" customWidth="1"/>
    <col min="26" max="26" width="15.42578125" customWidth="1"/>
    <col min="27" max="28" width="15.85546875" customWidth="1"/>
    <col min="29" max="29" width="25.140625" customWidth="1"/>
    <col min="30" max="30" width="20.5703125" bestFit="1" customWidth="1"/>
  </cols>
  <sheetData>
    <row r="1" spans="2:30">
      <c r="O1" s="25"/>
      <c r="P1" s="25"/>
      <c r="Q1" s="25"/>
      <c r="R1" s="25"/>
      <c r="T1" s="24"/>
      <c r="U1" s="24"/>
    </row>
    <row r="2" spans="2:30" ht="15" customHeight="1">
      <c r="I2" s="103" t="s">
        <v>33</v>
      </c>
      <c r="J2" s="103"/>
      <c r="K2" s="103"/>
      <c r="L2" s="103"/>
      <c r="M2" s="103"/>
      <c r="O2" s="101" t="s">
        <v>34</v>
      </c>
      <c r="P2" s="102"/>
      <c r="Q2" s="102"/>
      <c r="R2" s="102"/>
      <c r="S2" s="102"/>
      <c r="T2" s="102"/>
      <c r="U2" s="102"/>
      <c r="W2" s="101" t="s">
        <v>49</v>
      </c>
      <c r="X2" s="102"/>
      <c r="Y2" s="102"/>
      <c r="AA2" s="101" t="s">
        <v>98</v>
      </c>
      <c r="AB2" s="102"/>
      <c r="AC2" s="102"/>
      <c r="AD2" s="102"/>
    </row>
    <row r="3" spans="2:30" ht="15" customHeight="1">
      <c r="I3" s="104"/>
      <c r="J3" s="104"/>
      <c r="K3" s="104"/>
      <c r="L3" s="104"/>
      <c r="M3" s="104"/>
      <c r="O3" s="101"/>
      <c r="P3" s="102"/>
      <c r="Q3" s="102"/>
      <c r="R3" s="102"/>
      <c r="S3" s="102"/>
      <c r="T3" s="102"/>
      <c r="U3" s="102"/>
      <c r="W3" s="101"/>
      <c r="X3" s="102"/>
      <c r="Y3" s="102"/>
      <c r="AA3" s="101"/>
      <c r="AB3" s="102"/>
      <c r="AC3" s="102"/>
      <c r="AD3" s="102"/>
    </row>
    <row r="4" spans="2:30">
      <c r="I4" s="28" t="s">
        <v>0</v>
      </c>
      <c r="J4" s="26" t="s">
        <v>7</v>
      </c>
      <c r="K4" s="28" t="s">
        <v>4</v>
      </c>
      <c r="L4" s="28" t="s">
        <v>47</v>
      </c>
      <c r="M4" s="27" t="s">
        <v>5</v>
      </c>
      <c r="O4" t="s">
        <v>14</v>
      </c>
      <c r="P4" s="28" t="s">
        <v>6</v>
      </c>
      <c r="Q4" s="28" t="s">
        <v>47</v>
      </c>
      <c r="R4" t="s">
        <v>48</v>
      </c>
      <c r="S4" s="100" t="s">
        <v>46</v>
      </c>
      <c r="T4" s="100"/>
      <c r="U4" s="100"/>
      <c r="W4" t="s">
        <v>14</v>
      </c>
      <c r="X4" t="s">
        <v>6</v>
      </c>
      <c r="Y4" t="s">
        <v>2</v>
      </c>
      <c r="AA4" t="s">
        <v>99</v>
      </c>
      <c r="AB4" t="s">
        <v>100</v>
      </c>
      <c r="AC4" t="s">
        <v>6</v>
      </c>
      <c r="AD4" t="s">
        <v>2</v>
      </c>
    </row>
    <row r="5" spans="2:30" ht="15.75" thickBot="1">
      <c r="I5">
        <v>200.71404765301801</v>
      </c>
      <c r="J5">
        <f>'nm to eV'!$G$14/'pNA Data'!I5</f>
        <v>6.1771331838369576</v>
      </c>
      <c r="K5">
        <v>0.57670917611906602</v>
      </c>
      <c r="M5">
        <f>Tabela1[[#This Row],[Intensity]]/LARGE($K$16:$K$110,1)</f>
        <v>0.58089461984024515</v>
      </c>
      <c r="O5" s="1">
        <v>3.00589875589875</v>
      </c>
      <c r="P5" s="1">
        <v>8.7070426876245601E-4</v>
      </c>
      <c r="Q5" s="2"/>
      <c r="R5" s="1">
        <f>Tabela3[[#This Row],[Osc.Strength]]/LARGE($P$5:$P$330,1)</f>
        <v>1.9716294732432704E-3</v>
      </c>
      <c r="S5" s="29" t="s">
        <v>14</v>
      </c>
      <c r="T5" s="28" t="s">
        <v>6</v>
      </c>
      <c r="U5" s="29" t="s">
        <v>50</v>
      </c>
      <c r="W5">
        <v>2.6937804996523802</v>
      </c>
      <c r="X5" s="2">
        <v>3.9853370775755299E-4</v>
      </c>
      <c r="Y5" s="2">
        <f>Tabela5[[#This Row],[Osc.Strength]]/LARGE($X$5:$X$1000,1)</f>
        <v>1.2327667045353584E-3</v>
      </c>
      <c r="AA5">
        <v>189.3576822</v>
      </c>
      <c r="AB5">
        <f>'nm to eV'!$G$14/'pNA Data'!AA5</f>
        <v>6.5475949526577484</v>
      </c>
      <c r="AC5">
        <v>14250.196556877099</v>
      </c>
      <c r="AD5" s="2">
        <f>Tabela59[[#This Row],[Osc.Strength]]/LARGE($AC$5:$AC$504,1)</f>
        <v>0.92612201933435945</v>
      </c>
    </row>
    <row r="6" spans="2:30">
      <c r="I6">
        <v>201.471037438178</v>
      </c>
      <c r="J6">
        <f>'nm to eV'!$G$14/'pNA Data'!I6</f>
        <v>6.1539237598860224</v>
      </c>
      <c r="K6">
        <v>0.54358773133776805</v>
      </c>
      <c r="M6">
        <f>Tabela1[[#This Row],[Intensity]]/LARGE($K$16:$K$110,1)</f>
        <v>0.54753279750152872</v>
      </c>
      <c r="O6" s="1">
        <v>3.1238738738738698</v>
      </c>
      <c r="P6" s="1">
        <v>8.7070426876245601E-4</v>
      </c>
      <c r="Q6" s="2"/>
      <c r="R6" s="1">
        <f>Tabela3[[#This Row],[Osc.Strength]]/LARGE($P$5:$P$330,1)</f>
        <v>1.9716294732432704E-3</v>
      </c>
      <c r="S6" s="45">
        <v>3.7676879425770999</v>
      </c>
      <c r="T6" s="44">
        <v>6.2827351100605001E-10</v>
      </c>
      <c r="U6" s="2">
        <f>Tabela4[[#This Row],[Osc.Strength]]/LARGE($P$5:$P$1000,1)</f>
        <v>1.4226673923606369E-9</v>
      </c>
      <c r="W6">
        <v>2.7529268372725499</v>
      </c>
      <c r="X6" s="2">
        <v>7.1552313536804503E-4</v>
      </c>
      <c r="Y6" s="2">
        <f>Tabela5[[#This Row],[Osc.Strength]]/LARGE($X$5:$X$1000,1)</f>
        <v>2.2132960912382323E-3</v>
      </c>
      <c r="AA6">
        <v>189.77896720000001</v>
      </c>
      <c r="AB6">
        <f>'nm to eV'!$G$14/'pNA Data'!AA6</f>
        <v>6.5330601304889484</v>
      </c>
      <c r="AC6">
        <v>13801.868417588101</v>
      </c>
      <c r="AD6" s="2">
        <f>Tabela59[[#This Row],[Osc.Strength]]/LARGE($AC$5:$AC$504,1)</f>
        <v>0.89698511865895325</v>
      </c>
    </row>
    <row r="7" spans="2:30">
      <c r="I7">
        <v>202.225090059997</v>
      </c>
      <c r="J7">
        <f>'nm to eV'!$G$14/'pNA Data'!I7</f>
        <v>6.1309771396410291</v>
      </c>
      <c r="K7">
        <v>0.50456258824371403</v>
      </c>
      <c r="M7">
        <f>Tabela1[[#This Row],[Intensity]]/LARGE($K$16:$K$110,1)</f>
        <v>0.50822443099627412</v>
      </c>
      <c r="O7" s="1">
        <v>3.2418489918489901</v>
      </c>
      <c r="P7" s="1">
        <v>8.7070426876245601E-4</v>
      </c>
      <c r="Q7" s="2"/>
      <c r="R7" s="1">
        <f>Tabela3[[#This Row],[Osc.Strength]]/LARGE($P$5:$P$330,1)</f>
        <v>1.9716294732432704E-3</v>
      </c>
      <c r="S7" s="36">
        <f>S6+0.0002</f>
        <v>3.7678879425770999</v>
      </c>
      <c r="T7" s="44"/>
      <c r="U7" s="2">
        <f>Tabela4[[#This Row],[Osc.Strength]]/LARGE($P$5:$P$1000,1)</f>
        <v>0</v>
      </c>
      <c r="V7">
        <v>2.0000000000000001E-4</v>
      </c>
      <c r="W7">
        <v>2.8131553628004</v>
      </c>
      <c r="X7" s="2">
        <v>7.1552313536804503E-4</v>
      </c>
      <c r="Y7" s="2">
        <f>Tabela5[[#This Row],[Osc.Strength]]/LARGE($X$5:$X$1000,1)</f>
        <v>2.2132960912382323E-3</v>
      </c>
      <c r="AA7">
        <v>190.20025219999999</v>
      </c>
      <c r="AB7">
        <f>'nm to eV'!$G$14/'pNA Data'!AA7</f>
        <v>6.5185896962742822</v>
      </c>
      <c r="AC7">
        <v>13363.019269668601</v>
      </c>
      <c r="AD7" s="2">
        <f>Tabela59[[#This Row],[Osc.Strength]]/LARGE($AC$5:$AC$504,1)</f>
        <v>0.86846425879346389</v>
      </c>
    </row>
    <row r="8" spans="2:30">
      <c r="I8">
        <v>202.79647674834601</v>
      </c>
      <c r="J8">
        <f>'nm to eV'!$G$14/'pNA Data'!I8</f>
        <v>6.1137028813287895</v>
      </c>
      <c r="K8">
        <v>0.47364431165476001</v>
      </c>
      <c r="M8">
        <f>Tabela1[[#This Row],[Intensity]]/LARGE($K$16:$K$110,1)</f>
        <v>0.47708176625471649</v>
      </c>
      <c r="O8" s="1">
        <v>3.35982410982411</v>
      </c>
      <c r="P8" s="1">
        <v>8.7070426876245601E-4</v>
      </c>
      <c r="Q8" s="2"/>
      <c r="R8" s="1">
        <f>Tabela3[[#This Row],[Osc.Strength]]/LARGE($P$5:$P$330,1)</f>
        <v>1.9716294732432704E-3</v>
      </c>
      <c r="S8">
        <f>S9-0.0002</f>
        <v>4.4148129927254995</v>
      </c>
      <c r="T8" s="44"/>
      <c r="U8" s="2">
        <f>Tabela4[[#This Row],[Osc.Strength]]/LARGE($P$5:$P$1000,1)</f>
        <v>0</v>
      </c>
      <c r="W8">
        <v>2.8712328695594</v>
      </c>
      <c r="X8" s="2">
        <v>7.1552313536804503E-4</v>
      </c>
      <c r="Y8" s="2">
        <f>Tabela5[[#This Row],[Osc.Strength]]/LARGE($X$5:$X$1000,1)</f>
        <v>2.2132960912382323E-3</v>
      </c>
      <c r="AA8">
        <v>190.62153720000001</v>
      </c>
      <c r="AB8">
        <f>'nm to eV'!$G$14/'pNA Data'!AA8</f>
        <v>6.5041832231100587</v>
      </c>
      <c r="AC8">
        <v>12933.7922142112</v>
      </c>
      <c r="AD8" s="2">
        <f>Tabela59[[#This Row],[Osc.Strength]]/LARGE($AC$5:$AC$504,1)</f>
        <v>0.84056873989542402</v>
      </c>
    </row>
    <row r="9" spans="2:30">
      <c r="I9">
        <v>204.674153455674</v>
      </c>
      <c r="J9">
        <f>'nm to eV'!$G$14/'pNA Data'!I9</f>
        <v>6.0576158898744374</v>
      </c>
      <c r="K9">
        <v>0.441511223745301</v>
      </c>
      <c r="M9">
        <f>Tabela1[[#This Row],[Intensity]]/LARGE($K$16:$K$110,1)</f>
        <v>0.44471547374820602</v>
      </c>
      <c r="O9" s="1">
        <v>3.47779922779922</v>
      </c>
      <c r="P9" s="1">
        <v>1.1508987237142099E-3</v>
      </c>
      <c r="Q9" s="2"/>
      <c r="R9" s="1">
        <f>Tabela3[[#This Row],[Osc.Strength]]/LARGE($P$5:$P$330,1)</f>
        <v>2.6061039618172173E-3</v>
      </c>
      <c r="S9" s="45">
        <v>4.4150129927255</v>
      </c>
      <c r="T9" s="44">
        <v>0.43996916370561001</v>
      </c>
      <c r="U9" s="2">
        <f>Tabela4[[#This Row],[Osc.Strength]]/LARGE($P$5:$P$1000,1)</f>
        <v>0.99626957349491518</v>
      </c>
      <c r="W9">
        <v>2.9303858857028202</v>
      </c>
      <c r="X9" s="2">
        <v>7.1552313536804503E-4</v>
      </c>
      <c r="Y9" s="2">
        <f>Tabela5[[#This Row],[Osc.Strength]]/LARGE($X$5:$X$1000,1)</f>
        <v>2.2132960912382323E-3</v>
      </c>
      <c r="AA9">
        <v>191.04282219999999</v>
      </c>
      <c r="AB9">
        <f>'nm to eV'!$G$14/'pNA Data'!AA9</f>
        <v>6.4898402878581951</v>
      </c>
      <c r="AC9">
        <v>12514.2103790906</v>
      </c>
      <c r="AD9" s="2">
        <f>Tabela59[[#This Row],[Osc.Strength]]/LARGE($AC$5:$AC$504,1)</f>
        <v>0.81330006504824248</v>
      </c>
    </row>
    <row r="10" spans="2:30">
      <c r="B10" s="10" t="s">
        <v>35</v>
      </c>
      <c r="C10" s="11" t="s">
        <v>36</v>
      </c>
      <c r="D10" s="12" t="s">
        <v>37</v>
      </c>
      <c r="I10">
        <v>207.30779630590399</v>
      </c>
      <c r="J10">
        <f>'nm to eV'!$G$14/'pNA Data'!I10</f>
        <v>5.9806598030215046</v>
      </c>
      <c r="K10">
        <v>0.443125466751425</v>
      </c>
      <c r="M10">
        <f>Tabela1[[#This Row],[Intensity]]/LARGE($K$16:$K$110,1)</f>
        <v>0.44634143205822008</v>
      </c>
      <c r="O10" s="1">
        <v>3.5957743457743399</v>
      </c>
      <c r="P10" s="1">
        <v>5.9142044578936997E-3</v>
      </c>
      <c r="Q10" s="2"/>
      <c r="R10" s="1">
        <f>Tabela3[[#This Row],[Osc.Strength]]/LARGE($P$5:$P$330,1)</f>
        <v>1.3392170267573578E-2</v>
      </c>
      <c r="S10" s="36">
        <f>S9+0.0002</f>
        <v>4.4152129927255004</v>
      </c>
      <c r="T10" s="44"/>
      <c r="U10" s="2">
        <f>Tabela4[[#This Row],[Osc.Strength]]/LARGE($P$5:$P$1000,1)</f>
        <v>0</v>
      </c>
      <c r="W10">
        <v>2.9895429089602001</v>
      </c>
      <c r="X10" s="2">
        <v>5.2532947880179395E-4</v>
      </c>
      <c r="Y10" s="2">
        <f>Tabela5[[#This Row],[Osc.Strength]]/LARGE($X$5:$X$1000,1)</f>
        <v>1.6249784592166445E-3</v>
      </c>
      <c r="AA10">
        <v>191.4641072</v>
      </c>
      <c r="AB10">
        <f>'nm to eV'!$G$14/'pNA Data'!AA10</f>
        <v>6.4755604711047896</v>
      </c>
      <c r="AC10">
        <v>12104.2016239446</v>
      </c>
      <c r="AD10" s="2">
        <f>Tabela59[[#This Row],[Osc.Strength]]/LARGE($AC$5:$AC$504,1)</f>
        <v>0.78665354584094571</v>
      </c>
    </row>
    <row r="11" spans="2:30">
      <c r="B11" s="13" t="s">
        <v>39</v>
      </c>
      <c r="C11" s="17">
        <f>'nm to eV'!$G$14/C14</f>
        <v>4.2460185076016774</v>
      </c>
      <c r="D11" s="18">
        <f>'nm to eV'!$G$14/D14</f>
        <v>5.6613580101355705</v>
      </c>
      <c r="I11">
        <v>208.432670727485</v>
      </c>
      <c r="J11">
        <f>'nm to eV'!$G$14/'pNA Data'!I11</f>
        <v>5.9483832351825185</v>
      </c>
      <c r="K11">
        <v>0.48316460705500502</v>
      </c>
      <c r="M11">
        <f>Tabela1[[#This Row],[Intensity]]/LARGE($K$16:$K$110,1)</f>
        <v>0.48667115481709022</v>
      </c>
      <c r="O11" s="1">
        <v>3.7137494637494601</v>
      </c>
      <c r="P11" s="1">
        <v>1.9503635523052801E-2</v>
      </c>
      <c r="Q11" s="2"/>
      <c r="R11" s="1">
        <f>Tabela3[[#This Row],[Osc.Strength]]/LARGE($P$5:$P$330,1)</f>
        <v>4.4164182963407829E-2</v>
      </c>
      <c r="S11">
        <f>S12-0.0002</f>
        <v>4.4427365935648</v>
      </c>
      <c r="T11" s="44"/>
      <c r="U11" s="2">
        <f>Tabela4[[#This Row],[Osc.Strength]]/LARGE($P$5:$P$1000,1)</f>
        <v>0</v>
      </c>
      <c r="W11">
        <v>3.0486919179896699</v>
      </c>
      <c r="X11" s="2">
        <v>7.1552313536804503E-4</v>
      </c>
      <c r="Y11" s="2">
        <f>Tabela5[[#This Row],[Osc.Strength]]/LARGE($X$5:$X$1000,1)</f>
        <v>2.2132960912382323E-3</v>
      </c>
      <c r="AA11">
        <v>191.88539220000001</v>
      </c>
      <c r="AB11">
        <f>'nm to eV'!$G$14/'pNA Data'!AA11</f>
        <v>6.4613433571192394</v>
      </c>
      <c r="AC11">
        <v>11703.6219616159</v>
      </c>
      <c r="AD11" s="2">
        <f>Tabela59[[#This Row],[Osc.Strength]]/LARGE($AC$5:$AC$504,1)</f>
        <v>0.76061982453054766</v>
      </c>
    </row>
    <row r="12" spans="2:30">
      <c r="B12" s="14" t="s">
        <v>40</v>
      </c>
      <c r="C12" s="15">
        <v>4.4000000000000004</v>
      </c>
      <c r="D12" s="16">
        <v>6.1</v>
      </c>
      <c r="I12">
        <v>209.72733825314199</v>
      </c>
      <c r="J12">
        <f>'nm to eV'!$G$14/'pNA Data'!I12</f>
        <v>5.9116632793155448</v>
      </c>
      <c r="K12">
        <v>0.51985640338557104</v>
      </c>
      <c r="M12">
        <f>Tabela1[[#This Row],[Intensity]]/LARGE($K$16:$K$110,1)</f>
        <v>0.52362924038828185</v>
      </c>
      <c r="O12" s="1">
        <v>3.8209995709995699</v>
      </c>
      <c r="P12" s="1">
        <v>4.7102789335798999E-2</v>
      </c>
      <c r="Q12" s="2"/>
      <c r="R12" s="1">
        <f>Tabela3[[#This Row],[Osc.Strength]]/LARGE($P$5:$P$330,1)</f>
        <v>0.10665992008793808</v>
      </c>
      <c r="S12" s="45">
        <v>4.4429365935648004</v>
      </c>
      <c r="T12" s="44">
        <v>7.3549108413777E-4</v>
      </c>
      <c r="U12" s="2">
        <f>Tabela4[[#This Row],[Osc.Strength]]/LARGE($P$5:$P$1000,1)</f>
        <v>1.6654516933226286E-3</v>
      </c>
      <c r="W12">
        <v>3.1078349163482102</v>
      </c>
      <c r="X12" s="2">
        <v>1.1910072767837201E-3</v>
      </c>
      <c r="Y12" s="2">
        <f>Tabela5[[#This Row],[Osc.Strength]]/LARGE($X$5:$X$1000,1)</f>
        <v>3.6840901712923485E-3</v>
      </c>
      <c r="AA12">
        <v>192.3066772</v>
      </c>
      <c r="AB12">
        <f>'nm to eV'!$G$14/'pNA Data'!AA12</f>
        <v>6.447188533813895</v>
      </c>
      <c r="AC12">
        <v>11312.277312246701</v>
      </c>
      <c r="AD12" s="2">
        <f>Tabela59[[#This Row],[Osc.Strength]]/LARGE($AC$5:$AC$504,1)</f>
        <v>0.73518628784332274</v>
      </c>
    </row>
    <row r="13" spans="2:30">
      <c r="I13">
        <v>211.74541024167701</v>
      </c>
      <c r="J13">
        <f>'nm to eV'!$G$14/'pNA Data'!I13</f>
        <v>5.8553212690872183</v>
      </c>
      <c r="K13">
        <v>0.55548046340017698</v>
      </c>
      <c r="M13">
        <f>Tabela1[[#This Row],[Intensity]]/LARGE($K$16:$K$110,1)</f>
        <v>0.55951184059001369</v>
      </c>
      <c r="O13" s="1">
        <v>3.90143715143715</v>
      </c>
      <c r="P13" s="1">
        <v>8.2290542970154507E-2</v>
      </c>
      <c r="Q13" s="2"/>
      <c r="R13" s="1">
        <f>Tabela3[[#This Row],[Osc.Strength]]/LARGE($P$5:$P$330,1)</f>
        <v>0.18633934127801116</v>
      </c>
      <c r="S13" s="36">
        <f>S12+0.0002</f>
        <v>4.4431365935648008</v>
      </c>
      <c r="T13" s="44"/>
      <c r="U13" s="2">
        <f>Tabela4[[#This Row],[Osc.Strength]]/LARGE($P$5:$P$1000,1)</f>
        <v>0</v>
      </c>
      <c r="W13">
        <v>3.16696923262653</v>
      </c>
      <c r="X13" s="2">
        <v>2.0785776740930798E-3</v>
      </c>
      <c r="Y13" s="2">
        <f>Tabela5[[#This Row],[Osc.Strength]]/LARGE($X$5:$X$1000,1)</f>
        <v>6.4295724540603394E-3</v>
      </c>
      <c r="AA13">
        <v>192.72796220000001</v>
      </c>
      <c r="AB13">
        <f>'nm to eV'!$G$14/'pNA Data'!AA13</f>
        <v>6.4330955927042428</v>
      </c>
      <c r="AC13">
        <v>10929.9432878269</v>
      </c>
      <c r="AD13" s="2">
        <f>Tabela59[[#This Row],[Osc.Strength]]/LARGE($AC$5:$AC$504,1)</f>
        <v>0.71033835277501556</v>
      </c>
    </row>
    <row r="14" spans="2:30">
      <c r="B14" t="s">
        <v>38</v>
      </c>
      <c r="C14">
        <v>292</v>
      </c>
      <c r="D14">
        <v>219</v>
      </c>
      <c r="I14">
        <v>213.22580495906101</v>
      </c>
      <c r="J14">
        <f>'nm to eV'!$G$14/'pNA Data'!I14</f>
        <v>5.8146686535325145</v>
      </c>
      <c r="K14">
        <v>0.58256004491671998</v>
      </c>
      <c r="M14">
        <f>Tabela1[[#This Row],[Intensity]]/LARGE($K$16:$K$110,1)</f>
        <v>0.58678795108359372</v>
      </c>
      <c r="O14" s="1">
        <v>3.9604247104247099</v>
      </c>
      <c r="P14" s="1">
        <v>0.118608414239482</v>
      </c>
      <c r="Q14" s="2"/>
      <c r="R14" s="1">
        <f>Tabela3[[#This Row],[Osc.Strength]]/LARGE($P$5:$P$330,1)</f>
        <v>0.26857780957199895</v>
      </c>
      <c r="S14">
        <f>S15-0.0002</f>
        <v>4.6965915580383992</v>
      </c>
      <c r="T14" s="44"/>
      <c r="U14" s="2">
        <f>Tabela4[[#This Row],[Osc.Strength]]/LARGE($P$5:$P$1000,1)</f>
        <v>0</v>
      </c>
      <c r="W14">
        <v>3.2260908597106699</v>
      </c>
      <c r="X14" s="2">
        <v>3.5684279838622498E-3</v>
      </c>
      <c r="Y14" s="2">
        <f>Tabela5[[#This Row],[Osc.Strength]]/LARGE($X$5:$X$1000,1)</f>
        <v>1.1038060571563407E-2</v>
      </c>
      <c r="AA14">
        <v>193.14924719999999</v>
      </c>
      <c r="AB14">
        <f>'nm to eV'!$G$14/'pNA Data'!AA14</f>
        <v>6.4190641288696151</v>
      </c>
      <c r="AC14">
        <v>10556.3827848362</v>
      </c>
      <c r="AD14" s="2">
        <f>Tabela59[[#This Row],[Osc.Strength]]/LARGE($AC$5:$AC$504,1)</f>
        <v>0.68606060993880558</v>
      </c>
    </row>
    <row r="15" spans="2:30">
      <c r="I15">
        <v>215.24073186425801</v>
      </c>
      <c r="J15">
        <f>'nm to eV'!$G$14/'pNA Data'!I15</f>
        <v>5.7602359622229669</v>
      </c>
      <c r="K15">
        <v>0.61186248741873706</v>
      </c>
      <c r="M15">
        <f>Tabela1[[#This Row],[Intensity]]/LARGE($K$16:$K$110,1)</f>
        <v>0.61630305488711912</v>
      </c>
      <c r="O15" s="1">
        <v>4.0086872586872504</v>
      </c>
      <c r="P15" s="1">
        <v>0.15459238711665799</v>
      </c>
      <c r="Q15" s="2"/>
      <c r="R15" s="1">
        <f>Tabela3[[#This Row],[Osc.Strength]]/LARGE($P$5:$P$330,1)</f>
        <v>0.35006019576710129</v>
      </c>
      <c r="S15" s="45">
        <v>4.6967915580383996</v>
      </c>
      <c r="T15" s="44">
        <v>1.0385701320598999E-2</v>
      </c>
      <c r="U15" s="2">
        <f>Tabela4[[#This Row],[Osc.Strength]]/LARGE($P$5:$P$1000,1)</f>
        <v>2.3517462310249652E-2</v>
      </c>
      <c r="W15">
        <v>3.2851710799506502</v>
      </c>
      <c r="X15" s="2">
        <v>7.0236127448162697E-3</v>
      </c>
      <c r="Y15" s="2">
        <f>Tabela5[[#This Row],[Osc.Strength]]/LARGE($X$5:$X$1000,1)</f>
        <v>2.1725830886623668E-2</v>
      </c>
      <c r="AA15">
        <v>193.5705322</v>
      </c>
      <c r="AB15">
        <f>'nm to eV'!$G$14/'pNA Data'!AA15</f>
        <v>6.4050937409144026</v>
      </c>
      <c r="AC15">
        <v>10191.3612387921</v>
      </c>
      <c r="AD15" s="2">
        <f>Tabela59[[#This Row],[Osc.Strength]]/LARGE($AC$5:$AC$504,1)</f>
        <v>0.66233781496025024</v>
      </c>
    </row>
    <row r="16" spans="2:30">
      <c r="I16">
        <v>217.91759574846199</v>
      </c>
      <c r="J16">
        <f>'nm to eV'!$G$14/'pNA Data'!I16</f>
        <v>5.6894781716057929</v>
      </c>
      <c r="K16">
        <v>0.63142471207939099</v>
      </c>
      <c r="M16">
        <f>Tabela1[[#This Row],[Intensity]]/LARGE($K$16:$K$110,1)</f>
        <v>0.63600725160885452</v>
      </c>
      <c r="O16" s="1">
        <v>4.0515873015872996</v>
      </c>
      <c r="P16" s="1">
        <v>0.19042225304361199</v>
      </c>
      <c r="Q16" s="2"/>
      <c r="R16" s="1">
        <f>Tabela3[[#This Row],[Osc.Strength]]/LARGE($P$5:$P$330,1)</f>
        <v>0.43119362099349129</v>
      </c>
      <c r="S16" s="36">
        <f>S15+0.0002</f>
        <v>4.6969915580384001</v>
      </c>
      <c r="T16" s="44"/>
      <c r="U16" s="2">
        <f>Tabela4[[#This Row],[Osc.Strength]]/LARGE($P$5:$P$1000,1)</f>
        <v>0</v>
      </c>
      <c r="W16">
        <v>3.3442072219371801</v>
      </c>
      <c r="X16" s="2">
        <v>1.2570927727999399E-2</v>
      </c>
      <c r="Y16" s="2">
        <f>Tabela5[[#This Row],[Osc.Strength]]/LARGE($X$5:$X$1000,1)</f>
        <v>3.8885095153922473E-2</v>
      </c>
      <c r="AA16">
        <v>193.99181720000001</v>
      </c>
      <c r="AB16">
        <f>'nm to eV'!$G$14/'pNA Data'!AA16</f>
        <v>6.391184030929784</v>
      </c>
      <c r="AC16">
        <v>9834.6594654818</v>
      </c>
      <c r="AD16" s="2">
        <f>Tabela59[[#This Row],[Osc.Strength]]/LARGE($AC$5:$AC$504,1)</f>
        <v>0.63915572303051771</v>
      </c>
    </row>
    <row r="17" spans="9:30">
      <c r="I17">
        <v>220.04034550256699</v>
      </c>
      <c r="J17">
        <f>'nm to eV'!$G$14/'pNA Data'!I17</f>
        <v>5.634591244564402</v>
      </c>
      <c r="K17">
        <v>0.60940437175886497</v>
      </c>
      <c r="M17">
        <f>Tabela1[[#This Row],[Intensity]]/LARGE($K$16:$K$110,1)</f>
        <v>0.61382709955140946</v>
      </c>
      <c r="O17" s="1">
        <v>4.09448734448734</v>
      </c>
      <c r="P17" s="1">
        <v>0.22971952535059301</v>
      </c>
      <c r="Q17" s="2"/>
      <c r="R17" s="1">
        <f>Tabela3[[#This Row],[Osc.Strength]]/LARGE($P$5:$P$330,1)</f>
        <v>0.52017866801598178</v>
      </c>
      <c r="S17">
        <f>S18-0.0002</f>
        <v>5.5948378744595999</v>
      </c>
      <c r="T17" s="44"/>
      <c r="U17" s="2">
        <f>Tabela4[[#This Row],[Osc.Strength]]/LARGE($P$5:$P$1000,1)</f>
        <v>0</v>
      </c>
      <c r="W17">
        <v>3.39513321573166</v>
      </c>
      <c r="X17">
        <v>2.0198485829876298E-2</v>
      </c>
      <c r="Y17" s="2">
        <f>Tabela5[[#This Row],[Osc.Strength]]/LARGE($X$5:$X$1000,1)</f>
        <v>6.2479083521458631E-2</v>
      </c>
      <c r="AA17">
        <v>194.4131022</v>
      </c>
      <c r="AB17">
        <f>'nm to eV'!$G$14/'pNA Data'!AA17</f>
        <v>6.3773346044559434</v>
      </c>
      <c r="AC17">
        <v>9486.0840782001997</v>
      </c>
      <c r="AD17" s="2">
        <f>Tabela59[[#This Row],[Osc.Strength]]/LARGE($AC$5:$AC$504,1)</f>
        <v>0.61650176592396133</v>
      </c>
    </row>
    <row r="18" spans="9:30">
      <c r="I18">
        <v>221.09066647688201</v>
      </c>
      <c r="J18">
        <f>'nm to eV'!$G$14/'pNA Data'!I18</f>
        <v>5.6078233603286529</v>
      </c>
      <c r="K18">
        <v>0.57617585709517205</v>
      </c>
      <c r="M18">
        <f>Tabela1[[#This Row],[Intensity]]/LARGE($K$16:$K$110,1)</f>
        <v>0.58035743027491993</v>
      </c>
      <c r="O18" s="1">
        <v>4.1373873873873803</v>
      </c>
      <c r="P18" s="1">
        <v>0.27055786715980801</v>
      </c>
      <c r="Q18" s="2"/>
      <c r="R18" s="1">
        <f>Tabela3[[#This Row],[Osc.Strength]]/LARGE($P$5:$P$330,1)</f>
        <v>0.6126533247256275</v>
      </c>
      <c r="S18" s="45">
        <v>5.5950378744596003</v>
      </c>
      <c r="T18" s="44">
        <v>9.2702482345421999E-4</v>
      </c>
      <c r="U18" s="2">
        <f>Tabela4[[#This Row],[Osc.Strength]]/LARGE($P$5:$P$1000,1)</f>
        <v>2.0991621724196726E-3</v>
      </c>
      <c r="W18">
        <v>3.4326122812310098</v>
      </c>
      <c r="X18">
        <v>2.7971330752741198E-2</v>
      </c>
      <c r="Y18" s="2">
        <f>Tabela5[[#This Row],[Osc.Strength]]/LARGE($X$5:$X$1000,1)</f>
        <v>8.6522481191233166E-2</v>
      </c>
      <c r="AA18">
        <v>194.83438720000001</v>
      </c>
      <c r="AB18">
        <f>'nm to eV'!$G$14/'pNA Data'!AA18</f>
        <v>6.3635450704447818</v>
      </c>
      <c r="AC18">
        <v>9145.4755275530006</v>
      </c>
      <c r="AD18" s="2">
        <f>Tabela59[[#This Row],[Osc.Strength]]/LARGE($AC$5:$AC$504,1)</f>
        <v>0.59436557450590677</v>
      </c>
    </row>
    <row r="19" spans="9:30">
      <c r="I19">
        <v>221.87756829969899</v>
      </c>
      <c r="J19">
        <f>'nm to eV'!$G$14/'pNA Data'!I19</f>
        <v>5.5879348855355735</v>
      </c>
      <c r="K19">
        <v>0.54956826618141896</v>
      </c>
      <c r="M19">
        <f>Tabela1[[#This Row],[Intensity]]/LARGE($K$16:$K$110,1)</f>
        <v>0.55355673583700393</v>
      </c>
      <c r="O19" s="1">
        <v>4.1802874302874304</v>
      </c>
      <c r="P19" s="1">
        <v>0.31101094159346498</v>
      </c>
      <c r="Q19" s="2"/>
      <c r="R19" s="1">
        <f>Tabela3[[#This Row],[Osc.Strength]]/LARGE($P$5:$P$330,1)</f>
        <v>0.70425557901348546</v>
      </c>
      <c r="S19" s="36">
        <f>S18+0.0002</f>
        <v>5.5952378744596007</v>
      </c>
      <c r="T19" s="44"/>
      <c r="U19" s="2">
        <f>Tabela4[[#This Row],[Osc.Strength]]/LARGE($P$5:$P$1000,1)</f>
        <v>0</v>
      </c>
      <c r="W19">
        <v>3.4620313319861902</v>
      </c>
      <c r="X19">
        <v>3.5444884824370602E-2</v>
      </c>
      <c r="Y19" s="2">
        <f>Tabela5[[#This Row],[Osc.Strength]]/LARGE($X$5:$X$1000,1)</f>
        <v>0.10964009569839597</v>
      </c>
      <c r="AA19">
        <v>195.25567219999999</v>
      </c>
      <c r="AB19">
        <f>'nm to eV'!$G$14/'pNA Data'!AA19</f>
        <v>6.3498150412231142</v>
      </c>
      <c r="AC19">
        <v>8812.7138597413996</v>
      </c>
      <c r="AD19" s="2">
        <f>Tabela59[[#This Row],[Osc.Strength]]/LARGE($AC$5:$AC$504,1)</f>
        <v>0.57273935296428014</v>
      </c>
    </row>
    <row r="20" spans="9:30">
      <c r="I20">
        <v>223.06063849669701</v>
      </c>
      <c r="J20">
        <f>'nm to eV'!$G$14/'pNA Data'!I20</f>
        <v>5.5582975668656527</v>
      </c>
      <c r="K20">
        <v>0.51511897998033795</v>
      </c>
      <c r="M20">
        <f>Tabela1[[#This Row],[Intensity]]/LARGE($K$16:$K$110,1)</f>
        <v>0.51885743532264339</v>
      </c>
      <c r="O20" s="1">
        <v>4.2231874731874699</v>
      </c>
      <c r="P20" s="1">
        <v>0.35069348127600503</v>
      </c>
      <c r="R20" s="1">
        <f>Tabela3[[#This Row],[Osc.Strength]]/LARGE($P$5:$P$330,1)</f>
        <v>0.79411302845776599</v>
      </c>
      <c r="S20">
        <f>S21-0.0002</f>
        <v>5.6511467451589992</v>
      </c>
      <c r="T20" s="44"/>
      <c r="U20" s="2">
        <f>Tabela4[[#This Row],[Osc.Strength]]/LARGE($P$5:$P$1000,1)</f>
        <v>0</v>
      </c>
      <c r="W20">
        <v>3.48874569213323</v>
      </c>
      <c r="X20">
        <v>4.3673930365138301E-2</v>
      </c>
      <c r="Y20" s="2">
        <f>Tabela5[[#This Row],[Osc.Strength]]/LARGE($X$5:$X$1000,1)</f>
        <v>0.1350946385772005</v>
      </c>
      <c r="AA20">
        <v>195.6769572</v>
      </c>
      <c r="AB20">
        <f>'nm to eV'!$G$14/'pNA Data'!AA20</f>
        <v>6.3361441324563375</v>
      </c>
      <c r="AC20">
        <v>8487.7223304401996</v>
      </c>
      <c r="AD20" s="2">
        <f>Tabela59[[#This Row],[Osc.Strength]]/LARGE($AC$5:$AC$504,1)</f>
        <v>0.55161811367598856</v>
      </c>
    </row>
    <row r="21" spans="9:30">
      <c r="I21">
        <v>224.91616409717099</v>
      </c>
      <c r="J21">
        <f>'nm to eV'!$G$14/'pNA Data'!I21</f>
        <v>5.5124424213639021</v>
      </c>
      <c r="K21">
        <v>0.49207150912141001</v>
      </c>
      <c r="M21">
        <f>Tabela1[[#This Row],[Intensity]]/LARGE($K$16:$K$110,1)</f>
        <v>0.49564269836809904</v>
      </c>
      <c r="O21" s="1">
        <v>4.2714500214500202</v>
      </c>
      <c r="P21" s="1">
        <v>0.38737093542918699</v>
      </c>
      <c r="Q21" s="2"/>
      <c r="R21" s="1">
        <f>Tabela3[[#This Row],[Osc.Strength]]/LARGE($P$5:$P$330,1)</f>
        <v>0.87716573901208972</v>
      </c>
      <c r="S21" s="45">
        <v>5.6513467451589996</v>
      </c>
      <c r="T21" s="44">
        <v>2.3264500767453998E-3</v>
      </c>
      <c r="U21" s="2">
        <f>Tabela4[[#This Row],[Osc.Strength]]/LARGE($P$5:$P$1000,1)</f>
        <v>5.2680315279259159E-3</v>
      </c>
      <c r="W21">
        <v>3.5127551167929298</v>
      </c>
      <c r="X21">
        <v>5.2670090320723298E-2</v>
      </c>
      <c r="Y21" s="2">
        <f>Tabela5[[#This Row],[Osc.Strength]]/LARGE($X$5:$X$1000,1)</f>
        <v>0.16292206257182568</v>
      </c>
      <c r="AA21">
        <v>196.09824219999999</v>
      </c>
      <c r="AB21">
        <f>'nm to eV'!$G$14/'pNA Data'!AA21</f>
        <v>6.3225319631125689</v>
      </c>
      <c r="AC21">
        <v>8170.4690443869004</v>
      </c>
      <c r="AD21" s="2">
        <f>Tabela59[[#This Row],[Osc.Strength]]/LARGE($AC$5:$AC$504,1)</f>
        <v>0.53099978376401635</v>
      </c>
    </row>
    <row r="22" spans="9:30">
      <c r="I22">
        <v>226.32490388003799</v>
      </c>
      <c r="J22">
        <f>'nm to eV'!$G$14/'pNA Data'!I22</f>
        <v>5.4781307004414215</v>
      </c>
      <c r="K22">
        <v>0.45170944629470899</v>
      </c>
      <c r="M22">
        <f>Tabela1[[#This Row],[Intensity]]/LARGE($K$16:$K$110,1)</f>
        <v>0.4549877094888447</v>
      </c>
      <c r="O22" s="1">
        <v>4.3358000858000798</v>
      </c>
      <c r="P22" s="1">
        <v>0.42510512295533098</v>
      </c>
      <c r="Q22" s="2"/>
      <c r="R22" s="1">
        <f>Tabela3[[#This Row],[Osc.Strength]]/LARGE($P$5:$P$330,1)</f>
        <v>0.96261132478046629</v>
      </c>
      <c r="S22" s="36">
        <f>S21+0.0002</f>
        <v>5.651546745159</v>
      </c>
      <c r="T22" s="44"/>
      <c r="U22" s="2">
        <f>Tabela4[[#This Row],[Osc.Strength]]/LARGE($P$5:$P$1000,1)</f>
        <v>0</v>
      </c>
      <c r="W22">
        <v>3.5340871548737098</v>
      </c>
      <c r="X22">
        <v>6.1125783302232603E-2</v>
      </c>
      <c r="Y22" s="2">
        <f>Tabela5[[#This Row],[Osc.Strength]]/LARGE($X$5:$X$1000,1)</f>
        <v>0.18907768396212307</v>
      </c>
      <c r="AA22">
        <v>196.5195272</v>
      </c>
      <c r="AB22">
        <f>'nm to eV'!$G$14/'pNA Data'!AA22</f>
        <v>6.3089781554272433</v>
      </c>
      <c r="AC22">
        <v>7860.9668158122004</v>
      </c>
      <c r="AD22" s="2">
        <f>Tabela59[[#This Row],[Osc.Strength]]/LARGE($AC$5:$AC$504,1)</f>
        <v>0.51088519602678573</v>
      </c>
    </row>
    <row r="23" spans="9:30">
      <c r="I23">
        <v>226.879946085142</v>
      </c>
      <c r="J23">
        <f>'nm to eV'!$G$14/'pNA Data'!I23</f>
        <v>5.4647289265240389</v>
      </c>
      <c r="K23">
        <v>0.41857266800009901</v>
      </c>
      <c r="M23">
        <f>Tabela1[[#This Row],[Intensity]]/LARGE($K$16:$K$110,1)</f>
        <v>0.42161044235445833</v>
      </c>
      <c r="O23" s="1">
        <v>4.4323251823251804</v>
      </c>
      <c r="P23" s="1">
        <v>0.44161658190784397</v>
      </c>
      <c r="Q23" s="2"/>
      <c r="R23" s="1">
        <f>Tabela3[[#This Row],[Osc.Strength]]/LARGE($P$5:$P$330,1)</f>
        <v>1</v>
      </c>
      <c r="S23">
        <f>S24-0.0002</f>
        <v>6.0853973290322996</v>
      </c>
      <c r="T23" s="44"/>
      <c r="U23" s="2">
        <f>Tabela4[[#This Row],[Osc.Strength]]/LARGE($P$5:$P$1000,1)</f>
        <v>0</v>
      </c>
      <c r="W23">
        <v>3.5527316438893601</v>
      </c>
      <c r="X23">
        <v>6.9523361555346497E-2</v>
      </c>
      <c r="Y23" s="2">
        <f>Tabela5[[#This Row],[Osc.Strength]]/LARGE($X$5:$X$1000,1)</f>
        <v>0.21505354163152446</v>
      </c>
      <c r="AA23">
        <v>196.94081220000001</v>
      </c>
      <c r="AB23">
        <f>'nm to eV'!$G$14/'pNA Data'!AA23</f>
        <v>6.2954823348681703</v>
      </c>
      <c r="AC23">
        <v>7559.2714622561998</v>
      </c>
      <c r="AD23" s="2">
        <f>Tabela59[[#This Row],[Osc.Strength]]/LARGE($AC$5:$AC$504,1)</f>
        <v>0.49127797805306345</v>
      </c>
    </row>
    <row r="24" spans="9:30">
      <c r="I24">
        <v>227.39620534344499</v>
      </c>
      <c r="J24">
        <f>'nm to eV'!$G$14/'pNA Data'!I24</f>
        <v>5.4523223127101756</v>
      </c>
      <c r="K24">
        <v>0.384066940671275</v>
      </c>
      <c r="M24">
        <f>Tabela1[[#This Row],[Intensity]]/LARGE($K$16:$K$110,1)</f>
        <v>0.38685429109313335</v>
      </c>
      <c r="O24" s="1">
        <v>4.5234877734877701</v>
      </c>
      <c r="P24" s="1">
        <v>0.41490471053577799</v>
      </c>
      <c r="Q24" s="2"/>
      <c r="R24" s="1">
        <f>Tabela3[[#This Row],[Osc.Strength]]/LARGE($P$5:$P$330,1)</f>
        <v>0.9395134320892865</v>
      </c>
      <c r="S24" s="45">
        <v>6.0855973290323</v>
      </c>
      <c r="T24" s="44">
        <v>0.30849860415989999</v>
      </c>
      <c r="U24" s="2">
        <f>Tabela4[[#This Row],[Osc.Strength]]/LARGE($P$5:$P$1000,1)</f>
        <v>0.69856662271861236</v>
      </c>
      <c r="W24">
        <v>3.5687026643930602</v>
      </c>
      <c r="X24">
        <v>7.7194505703519795E-2</v>
      </c>
      <c r="Y24" s="2">
        <f>Tabela5[[#This Row],[Osc.Strength]]/LARGE($X$5:$X$1000,1)</f>
        <v>0.23878235278973214</v>
      </c>
      <c r="AA24">
        <v>197.36209719999999</v>
      </c>
      <c r="AB24">
        <f>'nm to eV'!$G$14/'pNA Data'!AA24</f>
        <v>6.2820441301010348</v>
      </c>
      <c r="AC24">
        <v>7265.4787546571997</v>
      </c>
      <c r="AD24" s="2">
        <f>Tabela59[[#This Row],[Osc.Strength]]/LARGE($AC$5:$AC$504,1)</f>
        <v>0.4721843540078578</v>
      </c>
    </row>
    <row r="25" spans="9:30">
      <c r="I25">
        <v>227.77755362121599</v>
      </c>
      <c r="J25">
        <f>'nm to eV'!$G$14/'pNA Data'!I25</f>
        <v>5.4431939605492676</v>
      </c>
      <c r="K25">
        <v>0.34643685160104098</v>
      </c>
      <c r="M25">
        <f>Tabela1[[#This Row],[Intensity]]/LARGE($K$16:$K$110,1)</f>
        <v>0.34895110316033862</v>
      </c>
      <c r="O25" s="1">
        <v>4.5771128271128196</v>
      </c>
      <c r="P25" s="1">
        <v>0.38074433656957901</v>
      </c>
      <c r="Q25" s="2"/>
      <c r="R25" s="1">
        <f>Tabela3[[#This Row],[Osc.Strength]]/LARGE($P$5:$P$330,1)</f>
        <v>0.86216041735731808</v>
      </c>
      <c r="S25" s="36">
        <f>S24+0.0002</f>
        <v>6.0857973290323004</v>
      </c>
      <c r="T25" s="44"/>
      <c r="U25" s="2">
        <f>Tabela4[[#This Row],[Osc.Strength]]/LARGE($P$5:$P$1000,1)</f>
        <v>0</v>
      </c>
      <c r="W25">
        <v>3.5846565433537498</v>
      </c>
      <c r="X25">
        <v>8.5679256049226604E-2</v>
      </c>
      <c r="Y25" s="2">
        <f>Tabela5[[#This Row],[Osc.Strength]]/LARGE($X$5:$X$1000,1)</f>
        <v>0.26502785604047691</v>
      </c>
      <c r="AA25">
        <v>197.78338220000001</v>
      </c>
      <c r="AB25">
        <f>'nm to eV'!$G$14/'pNA Data'!AA25</f>
        <v>6.2686631729553355</v>
      </c>
      <c r="AC25">
        <v>6979.720250542</v>
      </c>
      <c r="AD25" s="2">
        <f>Tabela59[[#This Row],[Osc.Strength]]/LARGE($AC$5:$AC$504,1)</f>
        <v>0.45361287383094639</v>
      </c>
    </row>
    <row r="26" spans="9:30">
      <c r="I26">
        <v>228.42792831964601</v>
      </c>
      <c r="J26">
        <f>'nm to eV'!$G$14/'pNA Data'!I26</f>
        <v>5.4276962249762581</v>
      </c>
      <c r="K26">
        <v>0.31345644979756399</v>
      </c>
      <c r="M26">
        <f>Tabela1[[#This Row],[Intensity]]/LARGE($K$16:$K$110,1)</f>
        <v>0.31573134741319936</v>
      </c>
      <c r="O26" s="1">
        <v>4.6200128700128698</v>
      </c>
      <c r="P26" s="1">
        <v>0.34607027276930102</v>
      </c>
      <c r="Q26" s="2"/>
      <c r="R26" s="1">
        <f>Tabela3[[#This Row],[Osc.Strength]]/LARGE($P$5:$P$330,1)</f>
        <v>0.7836441993962957</v>
      </c>
      <c r="S26">
        <f>S27-0.0002</f>
        <v>6.3645183530653995</v>
      </c>
      <c r="T26" s="44"/>
      <c r="U26" s="2">
        <f>Tabela4[[#This Row],[Osc.Strength]]/LARGE($P$5:$P$1000,1)</f>
        <v>0</v>
      </c>
      <c r="W26">
        <v>3.6005981783551499</v>
      </c>
      <c r="X26">
        <v>9.4745153678885904E-2</v>
      </c>
      <c r="Y26" s="2">
        <f>Tabela5[[#This Row],[Osc.Strength]]/LARGE($X$5:$X$1000,1)</f>
        <v>0.29307099650017671</v>
      </c>
      <c r="AA26">
        <v>198.20466719999999</v>
      </c>
      <c r="AB26">
        <f>'nm to eV'!$G$14/'pNA Data'!AA26</f>
        <v>6.2553390983907668</v>
      </c>
      <c r="AC26">
        <v>6702.1582354007996</v>
      </c>
      <c r="AD26" s="2">
        <f>Tabela59[[#This Row],[Osc.Strength]]/LARGE($AC$5:$AC$504,1)</f>
        <v>0.43557408447621093</v>
      </c>
    </row>
    <row r="27" spans="9:30">
      <c r="I27">
        <v>229.07844100561499</v>
      </c>
      <c r="J27">
        <f>'nm to eV'!$G$14/'pNA Data'!I27</f>
        <v>5.4122832282995148</v>
      </c>
      <c r="K27">
        <v>0.28075340294837797</v>
      </c>
      <c r="M27">
        <f>Tabela1[[#This Row],[Intensity]]/LARGE($K$16:$K$110,1)</f>
        <v>0.28279095951281064</v>
      </c>
      <c r="O27" s="1">
        <v>4.6629129129129101</v>
      </c>
      <c r="P27" s="1">
        <v>0.30754353521343802</v>
      </c>
      <c r="Q27" s="2"/>
      <c r="R27" s="1">
        <f>Tabela3[[#This Row],[Osc.Strength]]/LARGE($P$5:$P$330,1)</f>
        <v>0.69640395721738513</v>
      </c>
      <c r="S27" s="45">
        <v>6.3647183530653999</v>
      </c>
      <c r="T27" s="44">
        <v>1.9330566101777001E-3</v>
      </c>
      <c r="U27" s="2">
        <f>Tabela4[[#This Row],[Osc.Strength]]/LARGE($P$5:$P$1000,1)</f>
        <v>4.3772283228737281E-3</v>
      </c>
      <c r="W27">
        <v>3.6165373645646799</v>
      </c>
      <c r="X27">
        <v>0.103927280765335</v>
      </c>
      <c r="Y27" s="2">
        <f>Tabela5[[#This Row],[Osc.Strength]]/LARGE($X$5:$X$1000,1)</f>
        <v>0.32147366440166536</v>
      </c>
      <c r="AA27">
        <v>198.6259522</v>
      </c>
      <c r="AB27">
        <f>'nm to eV'!$G$14/'pNA Data'!AA27</f>
        <v>6.2420715444640162</v>
      </c>
      <c r="AC27">
        <v>6432.9799907093002</v>
      </c>
      <c r="AD27" s="2">
        <f>Tabela59[[#This Row],[Osc.Strength]]/LARGE($AC$5:$AC$504,1)</f>
        <v>0.41808015738969206</v>
      </c>
    </row>
    <row r="28" spans="9:30">
      <c r="I28">
        <v>229.730192294022</v>
      </c>
      <c r="J28">
        <f>'nm to eV'!$G$14/'pNA Data'!I28</f>
        <v>5.3969284221591307</v>
      </c>
      <c r="K28">
        <v>0.25053994699841903</v>
      </c>
      <c r="M28">
        <f>Tabela1[[#This Row],[Intensity]]/LARGE($K$16:$K$110,1)</f>
        <v>0.25235823061777413</v>
      </c>
      <c r="O28" s="1">
        <v>4.7058129558129496</v>
      </c>
      <c r="P28" s="1">
        <v>0.26709046077978099</v>
      </c>
      <c r="Q28" s="2"/>
      <c r="R28" s="1">
        <f>Tabela3[[#This Row],[Osc.Strength]]/LARGE($P$5:$P$330,1)</f>
        <v>0.60480170292952706</v>
      </c>
      <c r="S28" s="36">
        <f>S27+0.0002</f>
        <v>6.3649183530654003</v>
      </c>
      <c r="T28" s="44"/>
      <c r="U28" s="2">
        <f>Tabela4[[#This Row],[Osc.Strength]]/LARGE($P$5:$P$1000,1)</f>
        <v>0</v>
      </c>
      <c r="W28">
        <v>3.6324569604393502</v>
      </c>
      <c r="X28">
        <v>0.114039243506109</v>
      </c>
      <c r="Y28" s="2">
        <f>Tabela5[[#This Row],[Osc.Strength]]/LARGE($X$5:$X$1000,1)</f>
        <v>0.35275255183748488</v>
      </c>
      <c r="AA28">
        <v>199.04723720000001</v>
      </c>
      <c r="AB28">
        <f>'nm to eV'!$G$14/'pNA Data'!AA28</f>
        <v>6.228860152295999</v>
      </c>
      <c r="AC28">
        <v>6172.3915963391</v>
      </c>
      <c r="AD28" s="2">
        <f>Tabela59[[#This Row],[Osc.Strength]]/LARGE($AC$5:$AC$504,1)</f>
        <v>0.40114448572748196</v>
      </c>
    </row>
    <row r="29" spans="9:30">
      <c r="I29">
        <v>230.382295122112</v>
      </c>
      <c r="J29">
        <f>'nm to eV'!$G$14/'pNA Data'!I29</f>
        <v>5.3816522817542278</v>
      </c>
      <c r="K29">
        <v>0.22103308581296299</v>
      </c>
      <c r="M29">
        <f>Tabela1[[#This Row],[Intensity]]/LARGE($K$16:$K$110,1)</f>
        <v>0.22263722457041135</v>
      </c>
      <c r="O29" s="1">
        <v>4.7487129987129899</v>
      </c>
      <c r="P29" s="1">
        <v>0.22663738634612399</v>
      </c>
      <c r="Q29" s="2"/>
      <c r="R29" s="1">
        <f>Tabela3[[#This Row],[Osc.Strength]]/LARGE($P$5:$P$330,1)</f>
        <v>0.513199448641669</v>
      </c>
      <c r="S29">
        <f>S30-0.0002</f>
        <v>6.4752950148899</v>
      </c>
      <c r="T29" s="44"/>
      <c r="U29" s="2">
        <f>Tabela4[[#This Row],[Osc.Strength]]/LARGE($P$5:$P$1000,1)</f>
        <v>0</v>
      </c>
      <c r="W29">
        <v>3.6483692099384299</v>
      </c>
      <c r="X29">
        <v>0.124499894617255</v>
      </c>
      <c r="Y29" s="2">
        <f>Tabela5[[#This Row],[Osc.Strength]]/LARGE($X$5:$X$1000,1)</f>
        <v>0.38511002159867896</v>
      </c>
      <c r="AA29">
        <v>199.4685222</v>
      </c>
      <c r="AB29">
        <f>'nm to eV'!$G$14/'pNA Data'!AA29</f>
        <v>6.2157045660394932</v>
      </c>
      <c r="AC29">
        <v>5920.6114610998002</v>
      </c>
      <c r="AD29" s="2">
        <f>Tabela59[[#This Row],[Osc.Strength]]/LARGE($AC$5:$AC$504,1)</f>
        <v>0.38478126390486317</v>
      </c>
    </row>
    <row r="30" spans="9:30">
      <c r="I30">
        <v>231.03464107110599</v>
      </c>
      <c r="J30">
        <f>'nm to eV'!$G$14/'pNA Data'!I30</f>
        <v>5.3664567290500074</v>
      </c>
      <c r="K30">
        <v>0.192014897642209</v>
      </c>
      <c r="M30">
        <f>Tabela1[[#This Row],[Intensity]]/LARGE($K$16:$K$110,1)</f>
        <v>0.19340843806256031</v>
      </c>
      <c r="O30" s="1">
        <v>4.79161304161304</v>
      </c>
      <c r="P30" s="1">
        <v>0.187340114039143</v>
      </c>
      <c r="Q30" s="2"/>
      <c r="R30" s="1">
        <f>Tabela3[[#This Row],[Osc.Strength]]/LARGE($P$5:$P$330,1)</f>
        <v>0.42421440161917856</v>
      </c>
      <c r="S30" s="45">
        <v>6.4754950148899004</v>
      </c>
      <c r="T30" s="44">
        <v>1.1757133289386E-3</v>
      </c>
      <c r="U30" s="2">
        <f>Tabela4[[#This Row],[Osc.Strength]]/LARGE($P$5:$P$1000,1)</f>
        <v>2.6622943456048632E-3</v>
      </c>
      <c r="W30">
        <v>3.66162941785434</v>
      </c>
      <c r="X30">
        <v>0.13321710387654201</v>
      </c>
      <c r="Y30" s="2">
        <f>Tabela5[[#This Row],[Osc.Strength]]/LARGE($X$5:$X$1000,1)</f>
        <v>0.41207457973300332</v>
      </c>
      <c r="AA30">
        <v>199.88980720000001</v>
      </c>
      <c r="AB30">
        <f>'nm to eV'!$G$14/'pNA Data'!AA30</f>
        <v>6.2026044328471883</v>
      </c>
      <c r="AC30">
        <v>5677.8637586367004</v>
      </c>
      <c r="AD30" s="2">
        <f>Tabela59[[#This Row],[Osc.Strength]]/LARGE($AC$5:$AC$504,1)</f>
        <v>0.36900506099449643</v>
      </c>
    </row>
    <row r="31" spans="9:30">
      <c r="I31">
        <v>232.19390761966099</v>
      </c>
      <c r="J31">
        <f>'nm to eV'!$G$14/'pNA Data'!I31</f>
        <v>5.3396638048340712</v>
      </c>
      <c r="K31">
        <v>0.16332961989877001</v>
      </c>
      <c r="M31">
        <f>Tabela1[[#This Row],[Intensity]]/LARGE($K$16:$K$110,1)</f>
        <v>0.16451497806610171</v>
      </c>
      <c r="O31" s="1">
        <v>4.8398755898755796</v>
      </c>
      <c r="P31" s="1">
        <v>0.148813376483279</v>
      </c>
      <c r="Q31" s="2"/>
      <c r="R31" s="1">
        <f>Tabela3[[#This Row],[Osc.Strength]]/LARGE($P$5:$P$330,1)</f>
        <v>0.33697415944026576</v>
      </c>
      <c r="S31" s="36">
        <f>S30+0.0002</f>
        <v>6.4756950148899008</v>
      </c>
      <c r="T31" s="44"/>
      <c r="U31" s="2">
        <f>Tabela4[[#This Row],[Osc.Strength]]/LARGE($P$5:$P$1000,1)</f>
        <v>0</v>
      </c>
      <c r="W31">
        <v>3.6722228914359101</v>
      </c>
      <c r="X31">
        <v>0.140888248024716</v>
      </c>
      <c r="Y31" s="2">
        <f>Tabela5[[#This Row],[Osc.Strength]]/LARGE($X$5:$X$1000,1)</f>
        <v>0.43580339089121312</v>
      </c>
      <c r="AA31">
        <v>200.31109219999999</v>
      </c>
      <c r="AB31">
        <f>'nm to eV'!$G$14/'pNA Data'!AA31</f>
        <v>6.1895594028401488</v>
      </c>
      <c r="AC31">
        <v>5444.3719276006004</v>
      </c>
      <c r="AD31" s="2">
        <f>Tabela59[[#This Row],[Osc.Strength]]/LARGE($AC$5:$AC$504,1)</f>
        <v>0.35383039830165991</v>
      </c>
    </row>
    <row r="32" spans="9:30">
      <c r="I32">
        <v>233.14155253521801</v>
      </c>
      <c r="J32">
        <f>'nm to eV'!$G$14/'pNA Data'!I32</f>
        <v>5.317959800548218</v>
      </c>
      <c r="K32">
        <v>0.13815959443527701</v>
      </c>
      <c r="M32">
        <f>Tabela1[[#This Row],[Intensity]]/LARGE($K$16:$K$110,1)</f>
        <v>0.13916228215205853</v>
      </c>
      <c r="O32" s="1">
        <v>4.8935006435006398</v>
      </c>
      <c r="P32" s="1">
        <v>0.111211280628756</v>
      </c>
      <c r="Q32" s="2"/>
      <c r="R32" s="1">
        <f>Tabela3[[#This Row],[Osc.Strength]]/LARGE($P$5:$P$330,1)</f>
        <v>0.25182768307364745</v>
      </c>
      <c r="S32">
        <f>S33-0.0002</f>
        <v>6.5003466414564999</v>
      </c>
      <c r="T32" s="44"/>
      <c r="U32" s="2">
        <f>Tabela4[[#This Row],[Osc.Strength]]/LARGE($P$5:$P$1000,1)</f>
        <v>0</v>
      </c>
      <c r="W32">
        <v>3.68282003820527</v>
      </c>
      <c r="X32">
        <v>0.14838504798770299</v>
      </c>
      <c r="Y32" s="2">
        <f>Tabela5[[#This Row],[Osc.Strength]]/LARGE($X$5:$X$1000,1)</f>
        <v>0.45899291088673255</v>
      </c>
      <c r="AA32">
        <v>200.7323772</v>
      </c>
      <c r="AB32">
        <f>'nm to eV'!$G$14/'pNA Data'!AA32</f>
        <v>6.1765691290766513</v>
      </c>
      <c r="AC32">
        <v>5220.3523755811002</v>
      </c>
      <c r="AD32" s="2">
        <f>Tabela59[[#This Row],[Osc.Strength]]/LARGE($AC$5:$AC$504,1)</f>
        <v>0.33927134018210342</v>
      </c>
    </row>
    <row r="33" spans="9:30">
      <c r="I33">
        <v>234.99201481434901</v>
      </c>
      <c r="J33">
        <f>'nm to eV'!$G$14/'pNA Data'!I33</f>
        <v>5.2760831264807022</v>
      </c>
      <c r="K33">
        <v>0.104934847676232</v>
      </c>
      <c r="M33">
        <f>Tabela1[[#This Row],[Intensity]]/LARGE($K$16:$K$110,1)</f>
        <v>0.10569640812563379</v>
      </c>
      <c r="O33" s="1">
        <v>4.9578507078507004</v>
      </c>
      <c r="P33" s="1">
        <v>7.5062193162054494E-2</v>
      </c>
      <c r="Q33" s="2"/>
      <c r="R33" s="1">
        <f>Tabela3[[#This Row],[Osc.Strength]]/LARGE($P$5:$P$330,1)</f>
        <v>0.16997141012634889</v>
      </c>
      <c r="S33" s="45">
        <v>6.5005466414565003</v>
      </c>
      <c r="T33" s="44">
        <v>8.3373894927888E-3</v>
      </c>
      <c r="U33" s="2">
        <f>Tabela4[[#This Row],[Osc.Strength]]/LARGE($P$5:$P$1000,1)</f>
        <v>1.8879249182107562E-2</v>
      </c>
      <c r="W33">
        <v>3.6934135117868401</v>
      </c>
      <c r="X33">
        <v>0.15605619213587599</v>
      </c>
      <c r="Y33" s="2">
        <f>Tabela5[[#This Row],[Osc.Strength]]/LARGE($X$5:$X$1000,1)</f>
        <v>0.48272172204493929</v>
      </c>
      <c r="AA33">
        <v>201.15366220000001</v>
      </c>
      <c r="AB33">
        <f>'nm to eV'!$G$14/'pNA Data'!AA33</f>
        <v>6.1636332675214396</v>
      </c>
      <c r="AC33">
        <v>5006.0085063513998</v>
      </c>
      <c r="AD33" s="2">
        <f>Tabela59[[#This Row],[Osc.Strength]]/LARGE($AC$5:$AC$504,1)</f>
        <v>0.32534110587195625</v>
      </c>
    </row>
    <row r="34" spans="9:30">
      <c r="I34">
        <v>237.645738777003</v>
      </c>
      <c r="J34">
        <f>'nm to eV'!$G$14/'pNA Data'!I34</f>
        <v>5.2171665715542339</v>
      </c>
      <c r="K34">
        <v>7.7985830020716795E-2</v>
      </c>
      <c r="M34">
        <f>Tabela1[[#This Row],[Intensity]]/LARGE($K$16:$K$110,1)</f>
        <v>7.8551809055067659E-2</v>
      </c>
      <c r="O34" s="1">
        <v>5.0543758043758</v>
      </c>
      <c r="P34" s="1">
        <v>3.8837052914722801E-2</v>
      </c>
      <c r="Q34" s="2"/>
      <c r="R34" s="1">
        <f>Tabela3[[#This Row],[Osc.Strength]]/LARGE($P$5:$P$330,1)</f>
        <v>8.7942922675007862E-2</v>
      </c>
      <c r="S34" s="36">
        <f>S33+0.0002</f>
        <v>6.5007466414565007</v>
      </c>
      <c r="T34" s="44"/>
      <c r="U34" s="2">
        <f>Tabela4[[#This Row],[Osc.Strength]]/LARGE($P$5:$P$1000,1)</f>
        <v>0</v>
      </c>
      <c r="W34">
        <v>3.7040033121806299</v>
      </c>
      <c r="X34">
        <v>0.16390168046923501</v>
      </c>
      <c r="Y34" s="2">
        <f>Tabela5[[#This Row],[Osc.Strength]]/LARGE($X$5:$X$1000,1)</f>
        <v>0.5069898243658334</v>
      </c>
      <c r="AA34">
        <v>201.5749472</v>
      </c>
      <c r="AB34">
        <f>'nm to eV'!$G$14/'pNA Data'!AA34</f>
        <v>6.1507514770153442</v>
      </c>
      <c r="AC34">
        <v>4801.5251700356002</v>
      </c>
      <c r="AD34" s="2">
        <f>Tabela59[[#This Row],[Osc.Strength]]/LARGE($AC$5:$AC$504,1)</f>
        <v>0.31205170880342087</v>
      </c>
    </row>
    <row r="35" spans="9:30">
      <c r="I35">
        <v>240.94020472167</v>
      </c>
      <c r="J35">
        <f>'nm to eV'!$G$14/'pNA Data'!I35</f>
        <v>5.1458302928393742</v>
      </c>
      <c r="K35">
        <v>6.5706327845465304E-2</v>
      </c>
      <c r="M35">
        <f>Tabela1[[#This Row],[Intensity]]/LARGE($K$16:$K$110,1)</f>
        <v>6.6183188885154676E-2</v>
      </c>
      <c r="O35" s="1">
        <v>5.1723509223509199</v>
      </c>
      <c r="P35" s="1">
        <v>1.67016909735355E-2</v>
      </c>
      <c r="R35" s="1">
        <f>Tabela3[[#This Row],[Osc.Strength]]/LARGE($P$5:$P$330,1)</f>
        <v>3.7819438077668896E-2</v>
      </c>
      <c r="T35" s="44"/>
      <c r="U35" s="2"/>
      <c r="W35">
        <v>3.71459311257441</v>
      </c>
      <c r="X35">
        <v>0.171747168802594</v>
      </c>
      <c r="Y35" s="2">
        <f>Tabela5[[#This Row],[Osc.Strength]]/LARGE($X$5:$X$1000,1)</f>
        <v>0.53125792668672733</v>
      </c>
      <c r="AA35">
        <v>201.99623220000001</v>
      </c>
      <c r="AB35">
        <f>'nm to eV'!$G$14/'pNA Data'!AA35</f>
        <v>6.1379234192452916</v>
      </c>
      <c r="AC35">
        <v>4607.0636163334002</v>
      </c>
      <c r="AD35" s="2">
        <f>Tabela59[[#This Row],[Osc.Strength]]/LARGE($AC$5:$AC$504,1)</f>
        <v>0.29941362861422766</v>
      </c>
    </row>
    <row r="36" spans="9:30">
      <c r="I36">
        <v>243.97580738636699</v>
      </c>
      <c r="J36">
        <f>'nm to eV'!$G$14/'pNA Data'!I36</f>
        <v>5.081804698185703</v>
      </c>
      <c r="K36">
        <v>6.9205051189434499E-2</v>
      </c>
      <c r="M36">
        <f>Tabela1[[#This Row],[Intensity]]/LARGE($K$16:$K$110,1)</f>
        <v>6.9707304073503215E-2</v>
      </c>
      <c r="O36">
        <v>5.2903260403260397</v>
      </c>
      <c r="P36">
        <v>1.0957704647025E-2</v>
      </c>
      <c r="R36" s="1">
        <f>Tabela3[[#This Row],[Osc.Strength]]/LARGE($P$5:$P$330,1)</f>
        <v>2.4812711061904014E-2</v>
      </c>
      <c r="S36" s="45"/>
      <c r="T36" s="44"/>
      <c r="U36" s="2"/>
      <c r="W36">
        <v>3.7251755665926201</v>
      </c>
      <c r="X36">
        <v>0.17994134550632501</v>
      </c>
      <c r="Y36" s="2">
        <f>Tabela5[[#This Row],[Osc.Strength]]/LARGE($X$5:$X$1000,1)</f>
        <v>0.55660461133299599</v>
      </c>
      <c r="AA36">
        <v>202.41751719999999</v>
      </c>
      <c r="AB36">
        <f>'nm to eV'!$G$14/'pNA Data'!AA36</f>
        <v>6.1251487587146931</v>
      </c>
      <c r="AC36">
        <v>4422.7570122931002</v>
      </c>
      <c r="AD36" s="2">
        <f>Tabela59[[#This Row],[Osc.Strength]]/LARGE($AC$5:$AC$504,1)</f>
        <v>0.28743551984715338</v>
      </c>
    </row>
    <row r="37" spans="9:30">
      <c r="I37">
        <v>246.71917215501799</v>
      </c>
      <c r="J37">
        <f>'nm to eV'!$G$14/'pNA Data'!I37</f>
        <v>5.025298169534544</v>
      </c>
      <c r="K37">
        <v>8.8410699023717995E-2</v>
      </c>
      <c r="M37">
        <f>Tabela1[[#This Row],[Intensity]]/LARGE($K$16:$K$110,1)</f>
        <v>8.9052336126848597E-2</v>
      </c>
      <c r="O37">
        <v>5.4083011583011498</v>
      </c>
      <c r="P37">
        <v>2.0204121660432301E-2</v>
      </c>
      <c r="R37" s="1">
        <f>Tabela3[[#This Row],[Osc.Strength]]/LARGE($P$5:$P$330,1)</f>
        <v>4.5750369184842959E-2</v>
      </c>
      <c r="S37" s="36"/>
      <c r="T37" s="44"/>
      <c r="U37" s="2"/>
      <c r="W37">
        <v>3.7357653669864002</v>
      </c>
      <c r="X37">
        <v>0.187786833839684</v>
      </c>
      <c r="Y37" s="2">
        <f>Tabela5[[#This Row],[Osc.Strength]]/LARGE($X$5:$X$1000,1)</f>
        <v>0.58087271365389004</v>
      </c>
      <c r="AA37">
        <v>202.8388022</v>
      </c>
      <c r="AB37">
        <f>'nm to eV'!$G$14/'pNA Data'!AA37</f>
        <v>6.1124271627141855</v>
      </c>
      <c r="AC37">
        <v>4248.7065685996004</v>
      </c>
      <c r="AD37" s="2">
        <f>Tabela59[[#This Row],[Osc.Strength]]/LARGE($AC$5:$AC$504,1)</f>
        <v>0.27612396019700425</v>
      </c>
    </row>
    <row r="38" spans="9:30">
      <c r="I38">
        <v>249.05676555543499</v>
      </c>
      <c r="J38">
        <f>'nm to eV'!$G$14/'pNA Data'!I38</f>
        <v>4.9781317984061237</v>
      </c>
      <c r="K38">
        <v>0.115302217604354</v>
      </c>
      <c r="M38">
        <f>Tabela1[[#This Row],[Intensity]]/LARGE($K$16:$K$110,1)</f>
        <v>0.11613901882530514</v>
      </c>
      <c r="O38">
        <v>5.5370012870012797</v>
      </c>
      <c r="P38">
        <v>4.8503761610557597E-2</v>
      </c>
      <c r="R38" s="1">
        <f>Tabela3[[#This Row],[Osc.Strength]]/LARGE($P$5:$P$330,1)</f>
        <v>0.10983229253080742</v>
      </c>
      <c r="T38" s="44"/>
      <c r="U38" s="2"/>
      <c r="W38">
        <v>3.7463478210046102</v>
      </c>
      <c r="X38">
        <v>0.19598101054341499</v>
      </c>
      <c r="Y38" s="2">
        <f>Tabela5[[#This Row],[Osc.Strength]]/LARGE($X$5:$X$1000,1)</f>
        <v>0.60621939830015859</v>
      </c>
      <c r="AA38">
        <v>203.26008719999999</v>
      </c>
      <c r="AB38">
        <f>'nm to eV'!$G$14/'pNA Data'!AA38</f>
        <v>6.0997583012927583</v>
      </c>
      <c r="AC38">
        <v>4084.9783021800999</v>
      </c>
      <c r="AD38" s="2">
        <f>Tabela59[[#This Row],[Osc.Strength]]/LARGE($AC$5:$AC$504,1)</f>
        <v>0.26548324011196339</v>
      </c>
    </row>
    <row r="39" spans="9:30">
      <c r="I39">
        <v>251.14604474647101</v>
      </c>
      <c r="J39">
        <f>'nm to eV'!$G$14/'pNA Data'!I39</f>
        <v>4.9367188142313418</v>
      </c>
      <c r="K39">
        <v>0.14088320656926301</v>
      </c>
      <c r="M39">
        <f>Tabela1[[#This Row],[Intensity]]/LARGE($K$16:$K$110,1)</f>
        <v>0.14190566079189731</v>
      </c>
      <c r="O39">
        <v>5.6281638781638703</v>
      </c>
      <c r="P39">
        <v>8.3574767555350093E-2</v>
      </c>
      <c r="R39" s="1">
        <f>Tabela3[[#This Row],[Osc.Strength]]/LARGE($P$5:$P$330,1)</f>
        <v>0.18924734935064186</v>
      </c>
      <c r="S39" s="45"/>
      <c r="T39" s="44"/>
      <c r="U39" s="2"/>
      <c r="W39">
        <v>3.7569266018350298</v>
      </c>
      <c r="X39">
        <v>0.20434953143233101</v>
      </c>
      <c r="Y39" s="2">
        <f>Tabela5[[#This Row],[Osc.Strength]]/LARGE($X$5:$X$1000,1)</f>
        <v>0.6321053741091115</v>
      </c>
      <c r="AA39">
        <v>203.6813722</v>
      </c>
      <c r="AB39">
        <f>'nm to eV'!$G$14/'pNA Data'!AA39</f>
        <v>6.0871418472292182</v>
      </c>
      <c r="AC39">
        <v>3931.6004482634999</v>
      </c>
      <c r="AD39" s="2">
        <f>Tabela59[[#This Row],[Osc.Strength]]/LARGE($AC$5:$AC$504,1)</f>
        <v>0.25551519460301492</v>
      </c>
    </row>
    <row r="40" spans="9:30">
      <c r="I40">
        <v>253.02645116648401</v>
      </c>
      <c r="J40">
        <f>'nm to eV'!$G$14/'pNA Data'!I40</f>
        <v>4.9000308011430516</v>
      </c>
      <c r="K40">
        <v>0.167846182982828</v>
      </c>
      <c r="M40">
        <f>Tabela1[[#This Row],[Intensity]]/LARGE($K$16:$K$110,1)</f>
        <v>0.16906431992564008</v>
      </c>
      <c r="O40">
        <v>5.6925139425139397</v>
      </c>
      <c r="P40">
        <v>0.116964606770431</v>
      </c>
      <c r="R40" s="1">
        <f>Tabela3[[#This Row],[Osc.Strength]]/LARGE($P$5:$P$330,1)</f>
        <v>0.2648555592390302</v>
      </c>
      <c r="S40" s="36"/>
      <c r="T40" s="44"/>
      <c r="U40" s="2"/>
      <c r="W40">
        <v>3.7675164022288099</v>
      </c>
      <c r="X40">
        <v>0.21219501976569</v>
      </c>
      <c r="Y40" s="2">
        <f>Tabela5[[#This Row],[Osc.Strength]]/LARGE($X$5:$X$1000,1)</f>
        <v>0.65637347643000543</v>
      </c>
      <c r="AA40">
        <v>204.10265720000001</v>
      </c>
      <c r="AB40">
        <f>'nm to eV'!$G$14/'pNA Data'!AA40</f>
        <v>6.0745774760040208</v>
      </c>
      <c r="AC40">
        <v>3788.5615219741999</v>
      </c>
      <c r="AD40" s="2">
        <f>Tabela59[[#This Row],[Osc.Strength]]/LARGE($AC$5:$AC$504,1)</f>
        <v>0.24621907726668704</v>
      </c>
    </row>
    <row r="41" spans="9:30">
      <c r="I41">
        <v>253.97262484074699</v>
      </c>
      <c r="J41">
        <f>'nm to eV'!$G$14/'pNA Data'!I41</f>
        <v>4.8817757622386564</v>
      </c>
      <c r="K41">
        <v>0.19332830434506801</v>
      </c>
      <c r="M41">
        <f>Tabela1[[#This Row],[Intensity]]/LARGE($K$16:$K$110,1)</f>
        <v>0.19473137676190122</v>
      </c>
      <c r="O41">
        <v>5.7515015015015001</v>
      </c>
      <c r="P41">
        <v>0.153128371089536</v>
      </c>
      <c r="R41" s="1">
        <f>Tabela3[[#This Row],[Osc.Strength]]/LARGE($P$5:$P$330,1)</f>
        <v>0.34674506656430454</v>
      </c>
      <c r="T41" s="44"/>
      <c r="U41" s="2"/>
      <c r="W41">
        <v>3.7781025294348001</v>
      </c>
      <c r="X41">
        <v>0.22021485228423501</v>
      </c>
      <c r="Y41" s="2">
        <f>Tabela5[[#This Row],[Osc.Strength]]/LARGE($X$5:$X$1000,1)</f>
        <v>0.68118086991358684</v>
      </c>
      <c r="AA41">
        <v>204.52394219999999</v>
      </c>
      <c r="AB41">
        <f>'nm to eV'!$G$14/'pNA Data'!AA41</f>
        <v>6.062064865771446</v>
      </c>
      <c r="AC41">
        <v>3655.8090181289999</v>
      </c>
      <c r="AD41" s="2">
        <f>Tabela59[[#This Row],[Osc.Strength]]/LARGE($AC$5:$AC$504,1)</f>
        <v>0.23759147578469372</v>
      </c>
    </row>
    <row r="42" spans="9:30">
      <c r="I42">
        <v>256.12107987856098</v>
      </c>
      <c r="J42">
        <f>'nm to eV'!$G$14/'pNA Data'!I42</f>
        <v>4.8408253034367767</v>
      </c>
      <c r="K42">
        <v>0.22297558427900099</v>
      </c>
      <c r="M42">
        <f>Tabela1[[#This Row],[Intensity]]/LARGE($K$16:$K$110,1)</f>
        <v>0.22459382064117758</v>
      </c>
      <c r="O42">
        <v>5.8051265551265496</v>
      </c>
      <c r="P42">
        <v>0.18795654184003599</v>
      </c>
      <c r="R42" s="1">
        <f>Tabela3[[#This Row],[Osc.Strength]]/LARGE($P$5:$P$330,1)</f>
        <v>0.42561024549403931</v>
      </c>
      <c r="S42" s="45"/>
      <c r="T42" s="44"/>
      <c r="U42" s="2"/>
      <c r="W42">
        <v>3.7886886566408</v>
      </c>
      <c r="X42">
        <v>0.22823468480278</v>
      </c>
      <c r="Y42" s="2">
        <f>Tabela5[[#This Row],[Osc.Strength]]/LARGE($X$5:$X$1000,1)</f>
        <v>0.70598826339716814</v>
      </c>
      <c r="AA42">
        <v>204.94522720000001</v>
      </c>
      <c r="AB42">
        <f>'nm to eV'!$G$14/'pNA Data'!AA42</f>
        <v>6.0496036973321123</v>
      </c>
      <c r="AC42">
        <v>3533.2487281403</v>
      </c>
      <c r="AD42" s="2">
        <f>Tabela59[[#This Row],[Osc.Strength]]/LARGE($AC$5:$AC$504,1)</f>
        <v>0.22962626752938992</v>
      </c>
    </row>
    <row r="43" spans="9:30">
      <c r="I43">
        <v>257.82140609707</v>
      </c>
      <c r="J43">
        <f>'nm to eV'!$G$14/'pNA Data'!I43</f>
        <v>4.8089001723654006</v>
      </c>
      <c r="K43">
        <v>0.25911895292489701</v>
      </c>
      <c r="M43">
        <f>Tabela1[[#This Row],[Intensity]]/LARGE($K$16:$K$110,1)</f>
        <v>0.26099949833576819</v>
      </c>
      <c r="O43">
        <v>5.8587516087516001</v>
      </c>
      <c r="P43">
        <v>0.223401140391431</v>
      </c>
      <c r="R43" s="1">
        <f>Tabela3[[#This Row],[Osc.Strength]]/LARGE($P$5:$P$330,1)</f>
        <v>0.50587126829863938</v>
      </c>
      <c r="S43" s="36"/>
      <c r="T43" s="44"/>
      <c r="U43" s="2"/>
      <c r="W43">
        <v>3.79928580341016</v>
      </c>
      <c r="X43">
        <v>0.235731484765767</v>
      </c>
      <c r="Y43" s="2">
        <f>Tabela5[[#This Row],[Osc.Strength]]/LARGE($X$5:$X$1000,1)</f>
        <v>0.72917778339268757</v>
      </c>
      <c r="AA43">
        <v>205.36651219999999</v>
      </c>
      <c r="AB43">
        <f>'nm to eV'!$G$14/'pNA Data'!AA43</f>
        <v>6.0371936541058417</v>
      </c>
      <c r="AC43">
        <v>3420.7446447668999</v>
      </c>
      <c r="AD43" s="2">
        <f>Tabela59[[#This Row],[Osc.Strength]]/LARGE($AC$5:$AC$504,1)</f>
        <v>0.22231461337351432</v>
      </c>
    </row>
    <row r="44" spans="9:30">
      <c r="I44">
        <v>259.301699984626</v>
      </c>
      <c r="J44">
        <f>'nm to eV'!$G$14/'pNA Data'!I44</f>
        <v>4.7814472650707645</v>
      </c>
      <c r="K44">
        <v>0.29011966201351502</v>
      </c>
      <c r="M44">
        <f>Tabela1[[#This Row],[Intensity]]/LARGE($K$16:$K$110,1)</f>
        <v>0.2922251938275508</v>
      </c>
      <c r="O44">
        <v>5.9177391677391604</v>
      </c>
      <c r="P44">
        <v>0.25848615605897102</v>
      </c>
      <c r="R44" s="1">
        <f>Tabela3[[#This Row],[Osc.Strength]]/LARGE($P$5:$P$330,1)</f>
        <v>0.58531804884290239</v>
      </c>
      <c r="T44" s="44"/>
      <c r="U44" s="2"/>
      <c r="W44">
        <v>3.80986825742837</v>
      </c>
      <c r="X44">
        <v>0.24392566146949801</v>
      </c>
      <c r="Y44" s="2">
        <f>Tabela5[[#This Row],[Osc.Strength]]/LARGE($X$5:$X$1000,1)</f>
        <v>0.75452446803895623</v>
      </c>
      <c r="AA44">
        <v>205.7877972</v>
      </c>
      <c r="AB44">
        <f>'nm to eV'!$G$14/'pNA Data'!AA44</f>
        <v>6.0248344221048393</v>
      </c>
      <c r="AC44">
        <v>3318.1194188262002</v>
      </c>
      <c r="AD44" s="2">
        <f>Tabela59[[#This Row],[Osc.Strength]]/LARGE($AC$5:$AC$504,1)</f>
        <v>0.21564498737197135</v>
      </c>
    </row>
    <row r="45" spans="9:30">
      <c r="I45">
        <v>260.77990932267801</v>
      </c>
      <c r="J45">
        <f>'nm to eV'!$G$14/'pNA Data'!I45</f>
        <v>4.7543440268842474</v>
      </c>
      <c r="K45">
        <v>0.320465108475953</v>
      </c>
      <c r="M45">
        <f>Tabela1[[#This Row],[Intensity]]/LARGE($K$16:$K$110,1)</f>
        <v>0.3227908711509182</v>
      </c>
      <c r="O45">
        <v>6.00353925353925</v>
      </c>
      <c r="P45">
        <v>0.29675604869779598</v>
      </c>
      <c r="R45" s="1">
        <f>Tabela3[[#This Row],[Osc.Strength]]/LARGE($P$5:$P$330,1)</f>
        <v>0.67197668940728927</v>
      </c>
      <c r="S45" s="45"/>
      <c r="T45" s="44"/>
      <c r="U45" s="2"/>
      <c r="W45">
        <v>3.8231247921564799</v>
      </c>
      <c r="X45">
        <v>0.25281721491397102</v>
      </c>
      <c r="Y45" s="2">
        <f>Tabela5[[#This Row],[Osc.Strength]]/LARGE($X$5:$X$1000,1)</f>
        <v>0.78202831733596789</v>
      </c>
      <c r="AA45">
        <v>206.20908220000001</v>
      </c>
      <c r="AB45">
        <f>'nm to eV'!$G$14/'pNA Data'!AA45</f>
        <v>6.0125256899072212</v>
      </c>
      <c r="AC45">
        <v>3225.1553267889999</v>
      </c>
      <c r="AD45" s="2">
        <f>Tabela59[[#This Row],[Osc.Strength]]/LARGE($AC$5:$AC$504,1)</f>
        <v>0.20960323964593541</v>
      </c>
    </row>
    <row r="46" spans="9:30">
      <c r="I46">
        <v>261.24751650788801</v>
      </c>
      <c r="J46">
        <f>'nm to eV'!$G$14/'pNA Data'!I46</f>
        <v>4.7458342218623724</v>
      </c>
      <c r="K46">
        <v>0.34133826230543901</v>
      </c>
      <c r="M46">
        <f>Tabela1[[#This Row],[Intensity]]/LARGE($K$16:$K$110,1)</f>
        <v>0.34381551105736369</v>
      </c>
      <c r="O46">
        <v>6.1161518661518599</v>
      </c>
      <c r="P46">
        <v>0.31258703540256899</v>
      </c>
      <c r="R46" s="1">
        <f>Tabela3[[#This Row],[Osc.Strength]]/LARGE($P$5:$P$330,1)</f>
        <v>0.70782449801171476</v>
      </c>
      <c r="S46" s="36"/>
      <c r="T46" s="44"/>
      <c r="U46" s="2"/>
      <c r="W46">
        <v>3.83637398050903</v>
      </c>
      <c r="X46">
        <v>0.26205745672881597</v>
      </c>
      <c r="Y46" s="2">
        <f>Tabela5[[#This Row],[Osc.Strength]]/LARGE($X$5:$X$1000,1)</f>
        <v>0.81061074895835383</v>
      </c>
      <c r="AA46">
        <v>206.63036719999999</v>
      </c>
      <c r="AB46">
        <f>'nm to eV'!$G$14/'pNA Data'!AA46</f>
        <v>6.0002671486308525</v>
      </c>
      <c r="AC46">
        <v>3141.5957043158</v>
      </c>
      <c r="AD46" s="2">
        <f>Tabela59[[#This Row],[Osc.Strength]]/LARGE($AC$5:$AC$504,1)</f>
        <v>0.20417268954855097</v>
      </c>
    </row>
    <row r="47" spans="9:30">
      <c r="I47">
        <v>262.53172610678001</v>
      </c>
      <c r="J47">
        <f>'nm to eV'!$G$14/'pNA Data'!I47</f>
        <v>4.7226193291221819</v>
      </c>
      <c r="K47">
        <v>0.37615581934713399</v>
      </c>
      <c r="M47">
        <f>Tabela1[[#This Row],[Intensity]]/LARGE($K$16:$K$110,1)</f>
        <v>0.37888575512319728</v>
      </c>
      <c r="O47">
        <v>6.2234019734019697</v>
      </c>
      <c r="P47">
        <v>0.28973562096539401</v>
      </c>
      <c r="R47" s="1">
        <f>Tabela3[[#This Row],[Osc.Strength]]/LARGE($P$5:$P$330,1)</f>
        <v>0.65607957861024269</v>
      </c>
      <c r="T47" s="44"/>
      <c r="U47" s="2"/>
      <c r="W47">
        <v>3.8496329640289999</v>
      </c>
      <c r="X47">
        <v>0.27083278071649902</v>
      </c>
      <c r="Y47" s="2">
        <f>Tabela5[[#This Row],[Osc.Strength]]/LARGE($X$5:$X$1000,1)</f>
        <v>0.83775507081357614</v>
      </c>
      <c r="AA47">
        <v>207.05165220000001</v>
      </c>
      <c r="AB47">
        <f>'nm to eV'!$G$14/'pNA Data'!AA47</f>
        <v>5.9880584919075082</v>
      </c>
      <c r="AC47">
        <v>3067.1467981280998</v>
      </c>
      <c r="AD47" s="2">
        <f>Tabela59[[#This Row],[Osc.Strength]]/LARGE($AC$5:$AC$504,1)</f>
        <v>0.19933424601827471</v>
      </c>
    </row>
    <row r="48" spans="9:30">
      <c r="I48">
        <v>263.32212858899101</v>
      </c>
      <c r="J48">
        <f>'nm to eV'!$G$14/'pNA Data'!I48</f>
        <v>4.7084436498495066</v>
      </c>
      <c r="K48">
        <v>0.40125900533616299</v>
      </c>
      <c r="M48">
        <f>Tabela1[[#This Row],[Intensity]]/LARGE($K$16:$K$110,1)</f>
        <v>0.40417112647797065</v>
      </c>
      <c r="O48">
        <v>6.3145645645645603</v>
      </c>
      <c r="P48">
        <v>0.25360610263522798</v>
      </c>
      <c r="R48" s="1">
        <f>Tabela3[[#This Row],[Osc.Strength]]/LARGE($P$5:$P$330,1)</f>
        <v>0.57426761816690619</v>
      </c>
      <c r="S48" s="45"/>
      <c r="T48" s="44"/>
      <c r="U48" s="2"/>
      <c r="W48">
        <v>3.8655648038629602</v>
      </c>
      <c r="X48">
        <v>0.28036359617332102</v>
      </c>
      <c r="Y48" s="2">
        <f>Tabela5[[#This Row],[Osc.Strength]]/LARGE($X$5:$X$1000,1)</f>
        <v>0.86723632104044213</v>
      </c>
      <c r="AA48">
        <v>207.47293719999999</v>
      </c>
      <c r="AB48">
        <f>'nm to eV'!$G$14/'pNA Data'!AA48</f>
        <v>5.9758994158573566</v>
      </c>
      <c r="AC48">
        <v>3001.4799870211</v>
      </c>
      <c r="AD48" s="2">
        <f>Tabela59[[#This Row],[Osc.Strength]]/LARGE($AC$5:$AC$504,1)</f>
        <v>0.1950665519227632</v>
      </c>
    </row>
    <row r="49" spans="9:30">
      <c r="I49">
        <v>264.22431083440802</v>
      </c>
      <c r="J49">
        <f>'nm to eV'!$G$14/'pNA Data'!I49</f>
        <v>4.6923668768567941</v>
      </c>
      <c r="K49">
        <v>0.42766725776078601</v>
      </c>
      <c r="M49">
        <f>Tabela1[[#This Row],[Intensity]]/LARGE($K$16:$K$110,1)</f>
        <v>0.43077103573566461</v>
      </c>
      <c r="O49">
        <v>6.4164521664521601</v>
      </c>
      <c r="P49">
        <v>0.21970257358606801</v>
      </c>
      <c r="R49" s="1">
        <f>Tabela3[[#This Row],[Osc.Strength]]/LARGE($P$5:$P$330,1)</f>
        <v>0.49749620504946368</v>
      </c>
      <c r="S49" s="36"/>
      <c r="T49" s="44"/>
      <c r="U49" s="2"/>
      <c r="W49">
        <v>3.8815088876562198</v>
      </c>
      <c r="X49">
        <v>0.28931326434618998</v>
      </c>
      <c r="Y49" s="2">
        <f>Tabela5[[#This Row],[Osc.Strength]]/LARGE($X$5:$X$1000,1)</f>
        <v>0.89491993405835146</v>
      </c>
      <c r="AA49">
        <v>207.8942222</v>
      </c>
      <c r="AB49">
        <f>'nm to eV'!$G$14/'pNA Data'!AA49</f>
        <v>5.9637896190637374</v>
      </c>
      <c r="AC49">
        <v>2944.2343221749002</v>
      </c>
      <c r="AD49" s="2">
        <f>Tabela59[[#This Row],[Osc.Strength]]/LARGE($AC$5:$AC$504,1)</f>
        <v>0.19134614915400877</v>
      </c>
    </row>
    <row r="50" spans="9:30">
      <c r="I50">
        <v>265.439300975501</v>
      </c>
      <c r="J50">
        <f>'nm to eV'!$G$14/'pNA Data'!I50</f>
        <v>4.6708885973675844</v>
      </c>
      <c r="K50">
        <v>0.45737705919175897</v>
      </c>
      <c r="M50">
        <f>Tabela1[[#This Row],[Intensity]]/LARGE($K$16:$K$110,1)</f>
        <v>0.46069645485923882</v>
      </c>
      <c r="R50" s="1"/>
      <c r="W50">
        <v>3.9001331741390302</v>
      </c>
      <c r="X50">
        <v>0.29866973561782501</v>
      </c>
      <c r="Y50" s="2">
        <f>Tabela5[[#This Row],[Osc.Strength]]/LARGE($X$5:$X$1000,1)</f>
        <v>0.92386189312252709</v>
      </c>
      <c r="AA50">
        <v>208.31550720000001</v>
      </c>
      <c r="AB50">
        <f>'nm to eV'!$G$14/'pNA Data'!AA50</f>
        <v>5.9517288025482618</v>
      </c>
      <c r="AC50">
        <v>2895.0193370871002</v>
      </c>
      <c r="AD50" s="2">
        <f>Tabela59[[#This Row],[Osc.Strength]]/LARGE($AC$5:$AC$504,1)</f>
        <v>0.18814766124620322</v>
      </c>
    </row>
    <row r="51" spans="9:30">
      <c r="I51">
        <v>266.790583380557</v>
      </c>
      <c r="J51">
        <f>'nm to eV'!$G$14/'pNA Data'!I51</f>
        <v>4.6472307549594198</v>
      </c>
      <c r="K51">
        <v>0.49298760205964298</v>
      </c>
      <c r="M51">
        <f>Tabela1[[#This Row],[Intensity]]/LARGE($K$16:$K$110,1)</f>
        <v>0.4965654398140984</v>
      </c>
      <c r="R51" s="1"/>
      <c r="W51">
        <v>3.9214505194686602</v>
      </c>
      <c r="X51">
        <v>0.307822805340077</v>
      </c>
      <c r="Y51" s="2">
        <f>Tabela5[[#This Row],[Osc.Strength]]/LARGE($X$5:$X$1000,1)</f>
        <v>0.95217467916356968</v>
      </c>
      <c r="AA51">
        <v>208.7367922</v>
      </c>
      <c r="AB51">
        <f>'nm to eV'!$G$14/'pNA Data'!AA51</f>
        <v>5.9397166697462067</v>
      </c>
      <c r="AC51">
        <v>2853.4180783061001</v>
      </c>
      <c r="AD51" s="2">
        <f>Tabela59[[#This Row],[Osc.Strength]]/LARGE($AC$5:$AC$504,1)</f>
        <v>0.18544399034346626</v>
      </c>
    </row>
    <row r="52" spans="9:30">
      <c r="I52">
        <v>267.876200347164</v>
      </c>
      <c r="J52">
        <f>'nm to eV'!$G$14/'pNA Data'!I52</f>
        <v>4.6283970080689407</v>
      </c>
      <c r="K52">
        <v>0.53070403190456095</v>
      </c>
      <c r="M52">
        <f>Tabela1[[#This Row],[Intensity]]/LARGE($K$16:$K$110,1)</f>
        <v>0.53455559513628725</v>
      </c>
      <c r="R52" s="1"/>
      <c r="W52">
        <v>3.9481601044715702</v>
      </c>
      <c r="X52">
        <v>0.316278498321586</v>
      </c>
      <c r="Y52" s="2">
        <f>Tabela5[[#This Row],[Osc.Strength]]/LARGE($X$5:$X$1000,1)</f>
        <v>0.97833030055386605</v>
      </c>
      <c r="AA52">
        <v>209.15807720000001</v>
      </c>
      <c r="AB52">
        <f>'nm to eV'!$G$14/'pNA Data'!AA52</f>
        <v>5.9277529264822002</v>
      </c>
      <c r="AC52">
        <v>2818.9903095702002</v>
      </c>
      <c r="AD52" s="2">
        <f>Tabela59[[#This Row],[Osc.Strength]]/LARGE($AC$5:$AC$504,1)</f>
        <v>0.18320652543723795</v>
      </c>
    </row>
    <row r="53" spans="9:30">
      <c r="I53">
        <v>269.090239782271</v>
      </c>
      <c r="J53">
        <f>'nm to eV'!$G$14/'pNA Data'!I53</f>
        <v>4.6075153272852987</v>
      </c>
      <c r="K53">
        <v>0.55850291430352395</v>
      </c>
      <c r="M53">
        <f>Tabela1[[#This Row],[Intensity]]/LARGE($K$16:$K$110,1)</f>
        <v>0.56255622680959938</v>
      </c>
      <c r="R53" s="1"/>
      <c r="W53">
        <v>3.9937216579458101</v>
      </c>
      <c r="X53">
        <v>0.323283964671778</v>
      </c>
      <c r="Y53" s="2">
        <f>Tabela5[[#This Row],[Osc.Strength]]/LARGE($X$5:$X$1000,1)</f>
        <v>1</v>
      </c>
      <c r="AA53">
        <v>209.57936219999999</v>
      </c>
      <c r="AB53">
        <f>'nm to eV'!$G$14/'pNA Data'!AA53</f>
        <v>5.9158372809462154</v>
      </c>
      <c r="AC53">
        <v>2791.2758438566998</v>
      </c>
      <c r="AD53" s="2">
        <f>Tabela59[[#This Row],[Osc.Strength]]/LARGE($AC$5:$AC$504,1)</f>
        <v>0.18140535891655771</v>
      </c>
    </row>
    <row r="54" spans="9:30">
      <c r="I54">
        <v>269.81414663243697</v>
      </c>
      <c r="J54">
        <f>'nm to eV'!$G$14/'pNA Data'!I54</f>
        <v>4.5951534405966434</v>
      </c>
      <c r="K54">
        <v>0.58397323444572402</v>
      </c>
      <c r="M54">
        <f>Tabela1[[#This Row],[Intensity]]/LARGE($K$16:$K$110,1)</f>
        <v>0.58821139677893941</v>
      </c>
      <c r="R54" s="1"/>
      <c r="W54">
        <v>4.0448760572355003</v>
      </c>
      <c r="X54">
        <v>0.32007048434937702</v>
      </c>
      <c r="Y54" s="2">
        <f>Tabela5[[#This Row],[Osc.Strength]]/LARGE($X$5:$X$1000,1)</f>
        <v>0.99005988334230077</v>
      </c>
      <c r="AA54">
        <v>210.0006472</v>
      </c>
      <c r="AB54">
        <f>'nm to eV'!$G$14/'pNA Data'!AA54</f>
        <v>5.9039694436698378</v>
      </c>
      <c r="AC54">
        <v>2769.7979601034999</v>
      </c>
      <c r="AD54" s="2">
        <f>Tabela59[[#This Row],[Osc.Strength]]/LARGE($AC$5:$AC$504,1)</f>
        <v>0.18000950862121967</v>
      </c>
    </row>
    <row r="55" spans="9:30">
      <c r="I55">
        <v>270.847683159155</v>
      </c>
      <c r="J55">
        <f>'nm to eV'!$G$14/'pNA Data'!I55</f>
        <v>4.5776186443918707</v>
      </c>
      <c r="K55">
        <v>0.60635688315728797</v>
      </c>
      <c r="M55">
        <f>Tabela1[[#This Row],[Intensity]]/LARGE($K$16:$K$110,1)</f>
        <v>0.61075749392350265</v>
      </c>
      <c r="R55" s="1"/>
      <c r="W55">
        <v>4.0800216689725</v>
      </c>
      <c r="X55">
        <v>0.31097843509193901</v>
      </c>
      <c r="Y55" s="2">
        <f>Tabela5[[#This Row],[Osc.Strength]]/LARGE($X$5:$X$1000,1)</f>
        <v>0.96193584920819541</v>
      </c>
      <c r="AA55">
        <v>210.42193219999999</v>
      </c>
      <c r="AB55">
        <f>'nm to eV'!$G$14/'pNA Data'!AA55</f>
        <v>5.8921491275028313</v>
      </c>
      <c r="AC55">
        <v>2754.0668639176001</v>
      </c>
      <c r="AD55" s="2">
        <f>Tabela59[[#This Row],[Osc.Strength]]/LARGE($AC$5:$AC$504,1)</f>
        <v>0.17898714275364166</v>
      </c>
    </row>
    <row r="56" spans="9:30">
      <c r="I56">
        <v>271.84974669937702</v>
      </c>
      <c r="J56">
        <f>'nm to eV'!$G$14/'pNA Data'!I56</f>
        <v>4.5607451148032689</v>
      </c>
      <c r="K56">
        <v>0.63695895144334402</v>
      </c>
      <c r="M56">
        <f>Tabela1[[#This Row],[Intensity]]/LARGE($K$16:$K$110,1)</f>
        <v>0.64158165549308321</v>
      </c>
      <c r="R56" s="1"/>
      <c r="W56">
        <v>4.1017067003997498</v>
      </c>
      <c r="X56">
        <v>0.302679651877097</v>
      </c>
      <c r="Y56" s="2">
        <f>Tabela5[[#This Row],[Osc.Strength]]/LARGE($X$5:$X$1000,1)</f>
        <v>0.93626558986431618</v>
      </c>
      <c r="AA56">
        <v>210.8432172</v>
      </c>
      <c r="AB56">
        <f>'nm to eV'!$G$14/'pNA Data'!AA56</f>
        <v>5.880376047589972</v>
      </c>
      <c r="AC56">
        <v>2743.583154334</v>
      </c>
      <c r="AD56" s="2">
        <f>Tabela59[[#This Row],[Osc.Strength]]/LARGE($AC$5:$AC$504,1)</f>
        <v>0.17830580518395087</v>
      </c>
    </row>
    <row r="57" spans="9:30">
      <c r="I57">
        <v>272.60859143131597</v>
      </c>
      <c r="J57">
        <f>'nm to eV'!$G$14/'pNA Data'!I57</f>
        <v>4.548049633028783</v>
      </c>
      <c r="K57">
        <v>0.66117529151634002</v>
      </c>
      <c r="M57">
        <f>Tabela1[[#This Row],[Intensity]]/LARGE($K$16:$K$110,1)</f>
        <v>0.66597374468314807</v>
      </c>
      <c r="R57" s="1"/>
      <c r="T57">
        <v>2.0000000000000001E-4</v>
      </c>
      <c r="W57">
        <v>4.1179960638450996</v>
      </c>
      <c r="X57">
        <v>0.29524096664250499</v>
      </c>
      <c r="Y57" s="2">
        <f>Tabela5[[#This Row],[Osc.Strength]]/LARGE($X$5:$X$1000,1)</f>
        <v>0.91325583358969142</v>
      </c>
      <c r="AA57">
        <v>211.26450220000001</v>
      </c>
      <c r="AB57">
        <f>'nm to eV'!$G$14/'pNA Data'!AA57</f>
        <v>5.868649921348168</v>
      </c>
      <c r="AC57">
        <v>2737.8412615856</v>
      </c>
      <c r="AD57" s="2">
        <f>Tabela59[[#This Row],[Osc.Strength]]/LARGE($AC$5:$AC$504,1)</f>
        <v>0.17793263887107055</v>
      </c>
    </row>
    <row r="58" spans="9:30">
      <c r="I58">
        <v>273.74161500272601</v>
      </c>
      <c r="J58">
        <f>'nm to eV'!$G$14/'pNA Data'!I58</f>
        <v>4.5292251388497986</v>
      </c>
      <c r="K58">
        <v>0.68696031336279195</v>
      </c>
      <c r="M58">
        <f>Tabela1[[#This Row],[Intensity]]/LARGE($K$16:$K$110,1)</f>
        <v>0.69194590029173986</v>
      </c>
      <c r="R58" s="1"/>
      <c r="W58">
        <v>4.1343001200416101</v>
      </c>
      <c r="X58">
        <v>0.28710490466716998</v>
      </c>
      <c r="Y58" s="2">
        <f>Tabela5[[#This Row],[Osc.Strength]]/LARGE($X$5:$X$1000,1)</f>
        <v>0.88808891266432066</v>
      </c>
      <c r="AA58">
        <v>211.68578719999999</v>
      </c>
      <c r="AB58">
        <f>'nm to eV'!$G$14/'pNA Data'!AA58</f>
        <v>5.8569704684438539</v>
      </c>
      <c r="AC58">
        <v>2736.3328238232002</v>
      </c>
      <c r="AD58" s="2">
        <f>Tabela59[[#This Row],[Osc.Strength]]/LARGE($AC$5:$AC$504,1)</f>
        <v>0.17783460531616638</v>
      </c>
    </row>
    <row r="59" spans="9:30">
      <c r="I59">
        <v>274.50079484726098</v>
      </c>
      <c r="J59">
        <f>'nm to eV'!$G$14/'pNA Data'!I59</f>
        <v>4.5166987764445858</v>
      </c>
      <c r="K59">
        <v>0.71185022975335099</v>
      </c>
      <c r="M59">
        <f>Tabela1[[#This Row],[Intensity]]/LARGE($K$16:$K$110,1)</f>
        <v>0.71701645425248384</v>
      </c>
      <c r="R59" s="1"/>
      <c r="W59">
        <v>4.1506286641567103</v>
      </c>
      <c r="X59">
        <v>0.27780654812393002</v>
      </c>
      <c r="Y59" s="2">
        <f>Tabela5[[#This Row],[Osc.Strength]]/LARGE($X$5:$X$1000,1)</f>
        <v>0.85932671732103993</v>
      </c>
      <c r="AA59">
        <v>212.1070722</v>
      </c>
      <c r="AB59">
        <f>'nm to eV'!$G$14/'pNA Data'!AA59</f>
        <v>5.8453374107706431</v>
      </c>
      <c r="AC59">
        <v>2738.5499737454002</v>
      </c>
      <c r="AD59" s="2">
        <f>Tabela59[[#This Row],[Osc.Strength]]/LARGE($AC$5:$AC$504,1)</f>
        <v>0.17797869816112605</v>
      </c>
    </row>
    <row r="60" spans="9:30">
      <c r="I60">
        <v>275.44639388633999</v>
      </c>
      <c r="J60">
        <f>'nm to eV'!$G$14/'pNA Data'!I60</f>
        <v>4.5011930877965876</v>
      </c>
      <c r="K60">
        <v>0.73617733439551303</v>
      </c>
      <c r="M60">
        <f>Tabela1[[#This Row],[Intensity]]/LARGE($K$16:$K$110,1)</f>
        <v>0.74152011188113409</v>
      </c>
      <c r="R60" s="1"/>
      <c r="W60">
        <v>4.1669621058555304</v>
      </c>
      <c r="X60">
        <v>0.26827573266710802</v>
      </c>
      <c r="Y60" s="2">
        <f>Tabela5[[#This Row],[Osc.Strength]]/LARGE($X$5:$X$1000,1)</f>
        <v>0.82984546709417384</v>
      </c>
      <c r="AA60">
        <v>212.52835719999999</v>
      </c>
      <c r="AB60">
        <f>'nm to eV'!$G$14/'pNA Data'!AA60</f>
        <v>5.8337504724272629</v>
      </c>
      <c r="AC60">
        <v>2743.9885091198998</v>
      </c>
      <c r="AD60" s="2">
        <f>Tabela59[[#This Row],[Osc.Strength]]/LARGE($AC$5:$AC$504,1)</f>
        <v>0.17833214924112692</v>
      </c>
    </row>
    <row r="61" spans="9:30">
      <c r="I61">
        <v>276.661806438268</v>
      </c>
      <c r="J61">
        <f>'nm to eV'!$G$14/'pNA Data'!I61</f>
        <v>4.4814187407409154</v>
      </c>
      <c r="K61">
        <v>0.76673618160492696</v>
      </c>
      <c r="M61">
        <f>Tabela1[[#This Row],[Intensity]]/LARGE($K$16:$K$110,1)</f>
        <v>0.77230073869884186</v>
      </c>
      <c r="R61" s="1"/>
      <c r="W61">
        <v>4.1833175866810803</v>
      </c>
      <c r="X61">
        <v>0.25769885209917198</v>
      </c>
      <c r="Y61" s="2">
        <f>Tabela5[[#This Row],[Osc.Strength]]/LARGE($X$5:$X$1000,1)</f>
        <v>0.79712846989119024</v>
      </c>
      <c r="AA61">
        <v>212.9496422</v>
      </c>
      <c r="AB61">
        <f>'nm to eV'!$G$14/'pNA Data'!AA61</f>
        <v>5.8222093796957308</v>
      </c>
      <c r="AC61">
        <v>2752.1509241680001</v>
      </c>
      <c r="AD61" s="2">
        <f>Tabela59[[#This Row],[Osc.Strength]]/LARGE($AC$5:$AC$504,1)</f>
        <v>0.17886262559468596</v>
      </c>
    </row>
    <row r="62" spans="9:30">
      <c r="I62">
        <v>277.89797203452201</v>
      </c>
      <c r="J62">
        <f>'nm to eV'!$G$14/'pNA Data'!I62</f>
        <v>4.4614841740035098</v>
      </c>
      <c r="K62">
        <v>0.80071626089062098</v>
      </c>
      <c r="M62">
        <f>Tabela1[[#This Row],[Intensity]]/LARGE($K$16:$K$110,1)</f>
        <v>0.80652742704744096</v>
      </c>
      <c r="R62" s="1"/>
      <c r="W62">
        <v>4.1969561329391798</v>
      </c>
      <c r="X62">
        <v>0.248458610284327</v>
      </c>
      <c r="Y62" s="2">
        <f>Tabela5[[#This Row],[Osc.Strength]]/LARGE($X$5:$X$1000,1)</f>
        <v>0.76854603826880408</v>
      </c>
      <c r="AA62">
        <v>213.37092720000001</v>
      </c>
      <c r="AB62">
        <f>'nm to eV'!$G$14/'pNA Data'!AA62</f>
        <v>5.8107138610198152</v>
      </c>
      <c r="AC62">
        <v>2762.5492817221002</v>
      </c>
      <c r="AD62" s="2">
        <f>Tabela59[[#This Row],[Osc.Strength]]/LARGE($AC$5:$AC$504,1)</f>
        <v>0.17953841612552721</v>
      </c>
    </row>
    <row r="63" spans="9:30">
      <c r="I63">
        <v>278.82477238340499</v>
      </c>
      <c r="J63">
        <f>'nm to eV'!$G$14/'pNA Data'!I63</f>
        <v>4.4466544117350537</v>
      </c>
      <c r="K63">
        <v>0.82555038525808699</v>
      </c>
      <c r="M63">
        <f>Tabela1[[#This Row],[Intensity]]/LARGE($K$16:$K$110,1)</f>
        <v>0.83154178407672141</v>
      </c>
      <c r="R63" s="1"/>
      <c r="W63">
        <v>4.2078655006705503</v>
      </c>
      <c r="X63">
        <v>0.24113615450652501</v>
      </c>
      <c r="Y63" s="2">
        <f>Tabela5[[#This Row],[Osc.Strength]]/LARGE($X$5:$X$1000,1)</f>
        <v>0.74589580943596889</v>
      </c>
      <c r="AA63">
        <v>213.79221219999999</v>
      </c>
      <c r="AB63">
        <f>'nm to eV'!$G$14/'pNA Data'!AA63</f>
        <v>5.7992636469837224</v>
      </c>
      <c r="AC63">
        <v>2774.7079089309</v>
      </c>
      <c r="AD63" s="2">
        <f>Tabela59[[#This Row],[Osc.Strength]]/LARGE($AC$5:$AC$504,1)</f>
        <v>0.18032860679679294</v>
      </c>
    </row>
    <row r="64" spans="9:30">
      <c r="I64">
        <v>279.90678618559002</v>
      </c>
      <c r="J64">
        <f>'nm to eV'!$G$14/'pNA Data'!I64</f>
        <v>4.4294653270665094</v>
      </c>
      <c r="K64">
        <v>0.85602445461290699</v>
      </c>
      <c r="M64">
        <f>Tabela1[[#This Row],[Intensity]]/LARGE($K$16:$K$110,1)</f>
        <v>0.86223701776795492</v>
      </c>
      <c r="R64" s="1"/>
      <c r="W64">
        <v>4.2187822147774998</v>
      </c>
      <c r="X64">
        <v>0.23346501035835199</v>
      </c>
      <c r="Y64" s="2">
        <f>Tabela5[[#This Row],[Osc.Strength]]/LARGE($X$5:$X$1000,1)</f>
        <v>0.72216699827776198</v>
      </c>
      <c r="AA64">
        <v>214.21349720000001</v>
      </c>
      <c r="AB64">
        <f>'nm to eV'!$G$14/'pNA Data'!AA64</f>
        <v>5.7878584702910585</v>
      </c>
      <c r="AC64">
        <v>2788.1659020635998</v>
      </c>
      <c r="AD64" s="2">
        <f>Tabela59[[#This Row],[Osc.Strength]]/LARGE($AC$5:$AC$504,1)</f>
        <v>0.18120324341857547</v>
      </c>
    </row>
    <row r="65" spans="9:30">
      <c r="I65">
        <v>281.38998702508502</v>
      </c>
      <c r="J65">
        <f>'nm to eV'!$G$14/'pNA Data'!I65</f>
        <v>4.4061177063459702</v>
      </c>
      <c r="K65">
        <v>0.88874434157405002</v>
      </c>
      <c r="M65">
        <f>Tabela1[[#This Row],[Intensity]]/LARGE($K$16:$K$110,1)</f>
        <v>0.89519436799673791</v>
      </c>
      <c r="R65" s="1"/>
      <c r="W65">
        <v>4.2297099484478098</v>
      </c>
      <c r="X65">
        <v>0.225270833654622</v>
      </c>
      <c r="Y65" s="2">
        <f>Tabela5[[#This Row],[Osc.Strength]]/LARGE($X$5:$X$1000,1)</f>
        <v>0.69682031363149655</v>
      </c>
      <c r="AA65">
        <v>214.63478219999999</v>
      </c>
      <c r="AB65">
        <f>'nm to eV'!$G$14/'pNA Data'!AA65</f>
        <v>5.7764980657440246</v>
      </c>
      <c r="AC65">
        <v>2802.4794286378001</v>
      </c>
      <c r="AD65" s="2">
        <f>Tabela59[[#This Row],[Osc.Strength]]/LARGE($AC$5:$AC$504,1)</f>
        <v>0.18213348126349116</v>
      </c>
    </row>
    <row r="66" spans="9:30">
      <c r="I66">
        <v>283.27394404284001</v>
      </c>
      <c r="J66">
        <f>'nm to eV'!$G$14/'pNA Data'!I66</f>
        <v>4.3768141415512156</v>
      </c>
      <c r="K66">
        <v>0.92284401944750705</v>
      </c>
      <c r="M66">
        <f>Tabela1[[#This Row],[Intensity]]/LARGE($K$16:$K$110,1)</f>
        <v>0.9295415229150551</v>
      </c>
      <c r="R66" s="1"/>
      <c r="W66">
        <v>4.2406266625547504</v>
      </c>
      <c r="X66">
        <v>0.21759968950644801</v>
      </c>
      <c r="Y66" s="2">
        <f>Tabela5[[#This Row],[Osc.Strength]]/LARGE($X$5:$X$1000,1)</f>
        <v>0.67309150247328675</v>
      </c>
      <c r="AA66">
        <v>215.0560672</v>
      </c>
      <c r="AB66">
        <f>'nm to eV'!$G$14/'pNA Data'!AA66</f>
        <v>5.7651821702228636</v>
      </c>
      <c r="AC66">
        <v>2817.2238176689002</v>
      </c>
      <c r="AD66" s="2">
        <f>Tabela59[[#This Row],[Osc.Strength]]/LARGE($AC$5:$AC$504,1)</f>
        <v>0.1830917209122449</v>
      </c>
    </row>
    <row r="67" spans="9:30">
      <c r="I67">
        <v>285.42393775123298</v>
      </c>
      <c r="J67">
        <f>'nm to eV'!$G$14/'pNA Data'!I67</f>
        <v>4.3438452078966669</v>
      </c>
      <c r="K67">
        <v>0.95558402724475899</v>
      </c>
      <c r="M67">
        <f>Tabela1[[#This Row],[Intensity]]/LARGE($K$16:$K$110,1)</f>
        <v>0.96251914000610828</v>
      </c>
      <c r="R67" s="1"/>
      <c r="W67">
        <v>4.2515470498494903</v>
      </c>
      <c r="X67">
        <v>0.20975420117308899</v>
      </c>
      <c r="Y67" s="2">
        <f>Tabela5[[#This Row],[Osc.Strength]]/LARGE($X$5:$X$1000,1)</f>
        <v>0.6488234001523927</v>
      </c>
      <c r="AA67">
        <v>215.47735220000001</v>
      </c>
      <c r="AB67">
        <f>'nm to eV'!$G$14/'pNA Data'!AA67</f>
        <v>5.7539105226655458</v>
      </c>
      <c r="AC67">
        <v>2831.9954312881</v>
      </c>
      <c r="AD67" s="2">
        <f>Tabela59[[#This Row],[Osc.Strength]]/LARGE($AC$5:$AC$504,1)</f>
        <v>0.18405172989031321</v>
      </c>
    </row>
    <row r="68" spans="9:30">
      <c r="I68">
        <v>288.10360648604899</v>
      </c>
      <c r="J68">
        <f>'nm to eV'!$G$14/'pNA Data'!I68</f>
        <v>4.3034428459323273</v>
      </c>
      <c r="K68">
        <v>0.98078400163645796</v>
      </c>
      <c r="M68">
        <f>Tabela1[[#This Row],[Intensity]]/LARGE($K$16:$K$110,1)</f>
        <v>0.98790200220150304</v>
      </c>
      <c r="R68" s="1"/>
      <c r="W68">
        <v>4.2624784567075897</v>
      </c>
      <c r="X68">
        <v>0.201385680284173</v>
      </c>
      <c r="Y68" s="2">
        <f>Tabela5[[#This Row],[Osc.Strength]]/LARGE($X$5:$X$1000,1)</f>
        <v>0.6229374243434399</v>
      </c>
      <c r="AA68">
        <v>215.8986372</v>
      </c>
      <c r="AB68">
        <f>'nm to eV'!$G$14/'pNA Data'!AA68</f>
        <v>5.7426828640476932</v>
      </c>
      <c r="AC68">
        <v>2846.4133133111</v>
      </c>
      <c r="AD68" s="2">
        <f>Tabela59[[#This Row],[Osc.Strength]]/LARGE($AC$5:$AC$504,1)</f>
        <v>0.18498874980862595</v>
      </c>
    </row>
    <row r="69" spans="9:30">
      <c r="I69">
        <v>291.44349631586101</v>
      </c>
      <c r="J69">
        <f>'nm to eV'!$G$14/'pNA Data'!I69</f>
        <v>4.2541261681680398</v>
      </c>
      <c r="K69">
        <v>0.99279483132012802</v>
      </c>
      <c r="M69">
        <f>Tabela1[[#This Row],[Intensity]]/LARGE($K$16:$K$110,1)</f>
        <v>1</v>
      </c>
      <c r="R69" s="1"/>
      <c r="W69">
        <v>4.2734025171901102</v>
      </c>
      <c r="X69">
        <v>0.19336584776562801</v>
      </c>
      <c r="Y69" s="2">
        <f>Tabela5[[#This Row],[Osc.Strength]]/LARGE($X$5:$X$1000,1)</f>
        <v>0.59813003085985861</v>
      </c>
      <c r="AA69">
        <v>216.31992220000001</v>
      </c>
      <c r="AB69">
        <f>'nm to eV'!$G$14/'pNA Data'!AA69</f>
        <v>5.731498937362737</v>
      </c>
      <c r="AC69">
        <v>2860.1206125471999</v>
      </c>
      <c r="AD69" s="2">
        <f>Tabela59[[#This Row],[Osc.Strength]]/LARGE($AC$5:$AC$504,1)</f>
        <v>0.18587958886459888</v>
      </c>
    </row>
    <row r="70" spans="9:30">
      <c r="I70">
        <v>294.66682609985003</v>
      </c>
      <c r="J70">
        <f>'nm to eV'!$G$14/'pNA Data'!I70</f>
        <v>4.2075907241745698</v>
      </c>
      <c r="K70">
        <v>0.98495733620453496</v>
      </c>
      <c r="M70">
        <f>Tabela1[[#This Row],[Intensity]]/LARGE($K$16:$K$110,1)</f>
        <v>0.99210562457786822</v>
      </c>
      <c r="R70" s="1"/>
      <c r="W70">
        <v>4.2843265776726298</v>
      </c>
      <c r="X70">
        <v>0.185346015247083</v>
      </c>
      <c r="Y70" s="2">
        <f>Tabela5[[#This Row],[Osc.Strength]]/LARGE($X$5:$X$1000,1)</f>
        <v>0.5733226373762772</v>
      </c>
      <c r="AA70">
        <v>216.74120719999999</v>
      </c>
      <c r="AB70">
        <f>'nm to eV'!$G$14/'pNA Data'!AA70</f>
        <v>5.7203584876023053</v>
      </c>
      <c r="AC70">
        <v>2872.7857807204</v>
      </c>
      <c r="AD70" s="2">
        <f>Tabela59[[#This Row],[Osc.Strength]]/LARGE($AC$5:$AC$504,1)</f>
        <v>0.18670269969517284</v>
      </c>
    </row>
    <row r="71" spans="9:30">
      <c r="I71">
        <v>297.02841525177001</v>
      </c>
      <c r="J71">
        <f>'nm to eV'!$G$14/'pNA Data'!I71</f>
        <v>4.1741373570901201</v>
      </c>
      <c r="K71">
        <v>0.96052010905767804</v>
      </c>
      <c r="M71">
        <f>Tabela1[[#This Row],[Intensity]]/LARGE($K$16:$K$110,1)</f>
        <v>0.96749104523486085</v>
      </c>
      <c r="R71" s="1"/>
      <c r="W71">
        <v>4.2952396185917898</v>
      </c>
      <c r="X71">
        <v>0.177849215284096</v>
      </c>
      <c r="Y71" s="2">
        <f>Tabela5[[#This Row],[Osc.Strength]]/LARGE($X$5:$X$1000,1)</f>
        <v>0.55013311738075776</v>
      </c>
      <c r="AA71">
        <v>217.1624922</v>
      </c>
      <c r="AB71">
        <f>'nm to eV'!$G$14/'pNA Data'!AA71</f>
        <v>5.7092612617368452</v>
      </c>
      <c r="AC71">
        <v>2884.1035468216</v>
      </c>
      <c r="AD71" s="2">
        <f>Tabela59[[#This Row],[Osc.Strength]]/LARGE($AC$5:$AC$504,1)</f>
        <v>0.18743824270008241</v>
      </c>
    </row>
    <row r="72" spans="9:30">
      <c r="I72">
        <v>298.61468508596897</v>
      </c>
      <c r="J72">
        <f>'nm to eV'!$G$14/'pNA Data'!I72</f>
        <v>4.1519639392910292</v>
      </c>
      <c r="K72">
        <v>0.93236196624350898</v>
      </c>
      <c r="M72">
        <f>Tabela1[[#This Row],[Intensity]]/LARGE($K$16:$K$110,1)</f>
        <v>0.93912854582828464</v>
      </c>
      <c r="R72" s="1"/>
      <c r="W72">
        <v>4.3061673522620998</v>
      </c>
      <c r="X72">
        <v>0.16965503858036499</v>
      </c>
      <c r="Y72" s="2">
        <f>Tabela5[[#This Row],[Osc.Strength]]/LARGE($X$5:$X$1000,1)</f>
        <v>0.52478643273448911</v>
      </c>
      <c r="AA72">
        <v>217.58377719999999</v>
      </c>
      <c r="AB72">
        <f>'nm to eV'!$G$14/'pNA Data'!AA72</f>
        <v>5.6982070086964649</v>
      </c>
      <c r="AC72">
        <v>2893.7956715280998</v>
      </c>
      <c r="AD72" s="2">
        <f>Tabela59[[#This Row],[Osc.Strength]]/LARGE($AC$5:$AC$504,1)</f>
        <v>0.18806813507167164</v>
      </c>
    </row>
    <row r="73" spans="9:30">
      <c r="I73">
        <v>299.80215065544297</v>
      </c>
      <c r="J73">
        <f>'nm to eV'!$G$14/'pNA Data'!I73</f>
        <v>4.1355187129548376</v>
      </c>
      <c r="K73">
        <v>0.90674737872078004</v>
      </c>
      <c r="M73">
        <f>Tabela1[[#This Row],[Intensity]]/LARGE($K$16:$K$110,1)</f>
        <v>0.91332806146368639</v>
      </c>
      <c r="R73" s="1"/>
      <c r="W73">
        <v>4.3170840663690502</v>
      </c>
      <c r="X73">
        <v>0.16198389443219199</v>
      </c>
      <c r="Y73" s="2">
        <f>Tabela5[[#This Row],[Osc.Strength]]/LARGE($X$5:$X$1000,1)</f>
        <v>0.50105762157628242</v>
      </c>
      <c r="AA73">
        <v>218.0050622</v>
      </c>
      <c r="AB73">
        <f>'nm to eV'!$G$14/'pNA Data'!AA73</f>
        <v>5.6871954793519928</v>
      </c>
      <c r="AC73">
        <v>2901.6114870027</v>
      </c>
      <c r="AD73" s="2">
        <f>Tabela59[[#This Row],[Osc.Strength]]/LARGE($AC$5:$AC$504,1)</f>
        <v>0.18857608587650376</v>
      </c>
    </row>
    <row r="74" spans="9:30">
      <c r="I74">
        <v>300.98870550715702</v>
      </c>
      <c r="J74">
        <f>'nm to eV'!$G$14/'pNA Data'!I74</f>
        <v>4.1192157098738997</v>
      </c>
      <c r="K74">
        <v>0.87930224849973304</v>
      </c>
      <c r="M74">
        <f>Tabela1[[#This Row],[Intensity]]/LARGE($K$16:$K$110,1)</f>
        <v>0.88568374931053695</v>
      </c>
      <c r="R74" s="1"/>
      <c r="W74">
        <v>4.3280044536637803</v>
      </c>
      <c r="X74">
        <v>0.154138406098833</v>
      </c>
      <c r="Y74" s="2">
        <f>Tabela5[[#This Row],[Osc.Strength]]/LARGE($X$5:$X$1000,1)</f>
        <v>0.47678951925538843</v>
      </c>
      <c r="AA74">
        <v>218.42634720000001</v>
      </c>
      <c r="AB74">
        <f>'nm to eV'!$G$14/'pNA Data'!AA74</f>
        <v>5.6762264264962718</v>
      </c>
      <c r="AC74">
        <v>2907.3282289260001</v>
      </c>
      <c r="AD74" s="2">
        <f>Tabela59[[#This Row],[Osc.Strength]]/LARGE($AC$5:$AC$504,1)</f>
        <v>0.1889476176341808</v>
      </c>
    </row>
    <row r="75" spans="9:30">
      <c r="I75">
        <v>301.99265684833398</v>
      </c>
      <c r="J75">
        <f>'nm to eV'!$G$14/'pNA Data'!I75</f>
        <v>4.1055216943316539</v>
      </c>
      <c r="K75">
        <v>0.84221967427352296</v>
      </c>
      <c r="M75">
        <f>Tabela1[[#This Row],[Intensity]]/LARGE($K$16:$K$110,1)</f>
        <v>0.84833204978879273</v>
      </c>
      <c r="R75" s="1"/>
      <c r="W75">
        <v>4.3389174945829403</v>
      </c>
      <c r="X75">
        <v>0.14664160613584601</v>
      </c>
      <c r="Y75" s="2">
        <f>Tabela5[[#This Row],[Osc.Strength]]/LARGE($X$5:$X$1000,1)</f>
        <v>0.45359999925986899</v>
      </c>
      <c r="AA75">
        <v>218.84763219999999</v>
      </c>
      <c r="AB75">
        <f>'nm to eV'!$G$14/'pNA Data'!AA75</f>
        <v>5.6652996048256536</v>
      </c>
      <c r="AC75">
        <v>2910.7511690085998</v>
      </c>
      <c r="AD75" s="2">
        <f>Tabela59[[#This Row],[Osc.Strength]]/LARGE($AC$5:$AC$504,1)</f>
        <v>0.18917007492932794</v>
      </c>
    </row>
    <row r="76" spans="9:30">
      <c r="I76">
        <v>302.55774210571502</v>
      </c>
      <c r="J76">
        <f>'nm to eV'!$G$14/'pNA Data'!I76</f>
        <v>4.097853836397567</v>
      </c>
      <c r="K76">
        <v>0.81650530204726801</v>
      </c>
      <c r="M76">
        <f>Tabela1[[#This Row],[Intensity]]/LARGE($K$16:$K$110,1)</f>
        <v>0.82243105653718374</v>
      </c>
      <c r="R76" s="1"/>
      <c r="W76">
        <v>4.3525486944654697</v>
      </c>
      <c r="X76">
        <v>0.137750052691372</v>
      </c>
      <c r="Y76" s="2">
        <f>Tabela5[[#This Row],[Osc.Strength]]/LARGE($X$5:$X$1000,1)</f>
        <v>0.42609614996285428</v>
      </c>
      <c r="AA76">
        <v>219.2689172</v>
      </c>
      <c r="AB76">
        <f>'nm to eV'!$G$14/'pNA Data'!AA76</f>
        <v>5.6544147709217123</v>
      </c>
      <c r="AC76">
        <v>2911.7135574857998</v>
      </c>
      <c r="AD76" s="2">
        <f>Tabela59[[#This Row],[Osc.Strength]]/LARGE($AC$5:$AC$504,1)</f>
        <v>0.18923262067431687</v>
      </c>
    </row>
    <row r="77" spans="9:30">
      <c r="I77">
        <v>303.55651562874499</v>
      </c>
      <c r="J77">
        <f>'nm to eV'!$G$14/'pNA Data'!I77</f>
        <v>4.0843709173946152</v>
      </c>
      <c r="K77">
        <v>0.78688509395440698</v>
      </c>
      <c r="M77">
        <f>Tabela1[[#This Row],[Intensity]]/LARGE($K$16:$K$110,1)</f>
        <v>0.79259588097178035</v>
      </c>
      <c r="R77" s="1"/>
      <c r="W77">
        <v>4.3689115216665897</v>
      </c>
      <c r="X77">
        <v>0.12682448375306499</v>
      </c>
      <c r="Y77" s="2">
        <f>Tabela5[[#This Row],[Osc.Strength]]/LARGE($X$5:$X$1000,1)</f>
        <v>0.39230057043449917</v>
      </c>
      <c r="AA77">
        <v>219.69020219999999</v>
      </c>
      <c r="AB77">
        <f>'nm to eV'!$G$14/'pNA Data'!AA77</f>
        <v>5.6435716832331719</v>
      </c>
      <c r="AC77">
        <v>2910.0763862004001</v>
      </c>
      <c r="AD77" s="2">
        <f>Tabela59[[#This Row],[Osc.Strength]]/LARGE($AC$5:$AC$504,1)</f>
        <v>0.18912622071198801</v>
      </c>
    </row>
    <row r="78" spans="9:30">
      <c r="I78">
        <v>304.39417884321801</v>
      </c>
      <c r="J78">
        <f>'nm to eV'!$G$14/'pNA Data'!I78</f>
        <v>4.073131125343509</v>
      </c>
      <c r="K78">
        <v>0.75508921661456396</v>
      </c>
      <c r="M78">
        <f>Tabela1[[#This Row],[Intensity]]/LARGE($K$16:$K$110,1)</f>
        <v>0.76056924632707368</v>
      </c>
      <c r="R78" s="1"/>
      <c r="W78">
        <v>4.3852547585328399</v>
      </c>
      <c r="X78">
        <v>0.11682875046908101</v>
      </c>
      <c r="Y78" s="2">
        <f>Tabela5[[#This Row],[Osc.Strength]]/LARGE($X$5:$X$1000,1)</f>
        <v>0.36138121044046917</v>
      </c>
      <c r="AA78">
        <v>220.1114872</v>
      </c>
      <c r="AB78">
        <f>'nm to eV'!$G$14/'pNA Data'!AA78</f>
        <v>5.6327701020580356</v>
      </c>
      <c r="AC78">
        <v>2905.727983841</v>
      </c>
      <c r="AD78" s="2">
        <f>Tabela59[[#This Row],[Osc.Strength]]/LARGE($AC$5:$AC$504,1)</f>
        <v>0.18884361751013795</v>
      </c>
    </row>
    <row r="79" spans="9:30">
      <c r="I79">
        <v>305.043991735237</v>
      </c>
      <c r="J79">
        <f>'nm to eV'!$G$14/'pNA Data'!I79</f>
        <v>4.0644544321850047</v>
      </c>
      <c r="K79">
        <v>0.720979583925762</v>
      </c>
      <c r="M79">
        <f>Tabela1[[#This Row],[Intensity]]/LARGE($K$16:$K$110,1)</f>
        <v>0.72621206434673824</v>
      </c>
      <c r="R79" s="1"/>
      <c r="W79">
        <v>4.4015930978153799</v>
      </c>
      <c r="X79">
        <v>0.107065476098679</v>
      </c>
      <c r="Y79" s="2">
        <f>Tabela5[[#This Row],[Osc.Strength]]/LARGE($X$5:$X$1000,1)</f>
        <v>0.3311809053300242</v>
      </c>
      <c r="AA79">
        <v>220.53277220000001</v>
      </c>
      <c r="AB79">
        <f>'nm to eV'!$G$14/'pNA Data'!AA79</f>
        <v>5.6220097895259205</v>
      </c>
      <c r="AC79">
        <v>2898.5834557098001</v>
      </c>
      <c r="AD79" s="2">
        <f>Tabela59[[#This Row],[Osc.Strength]]/LARGE($AC$5:$AC$504,1)</f>
        <v>0.18837929375196041</v>
      </c>
    </row>
    <row r="80" spans="9:30">
      <c r="I80">
        <v>305.59140604548202</v>
      </c>
      <c r="J80">
        <f>'nm to eV'!$G$14/'pNA Data'!I80</f>
        <v>4.0571736629110617</v>
      </c>
      <c r="K80">
        <v>0.69548616917517403</v>
      </c>
      <c r="M80">
        <f>Tabela1[[#This Row],[Intensity]]/LARGE($K$16:$K$110,1)</f>
        <v>0.7005336321608161</v>
      </c>
      <c r="R80" s="1"/>
      <c r="W80">
        <v>4.4179142955549002</v>
      </c>
      <c r="X80">
        <v>9.8115807925810594E-2</v>
      </c>
      <c r="Y80" s="2">
        <f>Tabela5[[#This Row],[Osc.Strength]]/LARGE($X$5:$X$1000,1)</f>
        <v>0.30349729231211664</v>
      </c>
      <c r="AA80">
        <v>220.95405719999999</v>
      </c>
      <c r="AB80">
        <f>'nm to eV'!$G$14/'pNA Data'!AA80</f>
        <v>5.6112905095806038</v>
      </c>
      <c r="AC80">
        <v>2888.5839810603002</v>
      </c>
      <c r="AD80" s="2">
        <f>Tabela59[[#This Row],[Osc.Strength]]/LARGE($AC$5:$AC$504,1)</f>
        <v>0.187729426669937</v>
      </c>
    </row>
    <row r="81" spans="9:30">
      <c r="I81">
        <v>306.48323462585603</v>
      </c>
      <c r="J81">
        <f>'nm to eV'!$G$14/'pNA Data'!I81</f>
        <v>4.0453677857232222</v>
      </c>
      <c r="K81">
        <v>0.66534399364559305</v>
      </c>
      <c r="M81">
        <f>Tabela1[[#This Row],[Intensity]]/LARGE($K$16:$K$110,1)</f>
        <v>0.67017270100095028</v>
      </c>
      <c r="R81" s="1"/>
      <c r="W81">
        <v>4.4342256981269896</v>
      </c>
      <c r="X81">
        <v>8.9631057580103701E-2</v>
      </c>
      <c r="Y81" s="2">
        <f>Tabela5[[#This Row],[Osc.Strength]]/LARGE($X$5:$X$1000,1)</f>
        <v>0.2772517890613716</v>
      </c>
      <c r="AA81">
        <v>221.37534220000001</v>
      </c>
      <c r="AB81">
        <f>'nm to eV'!$G$14/'pNA Data'!AA81</f>
        <v>5.6006120279627503</v>
      </c>
      <c r="AC81">
        <v>2875.6959815568998</v>
      </c>
      <c r="AD81" s="2">
        <f>Tabela59[[#This Row],[Osc.Strength]]/LARGE($AC$5:$AC$504,1)</f>
        <v>0.18689183400392503</v>
      </c>
    </row>
    <row r="82" spans="9:30">
      <c r="I82">
        <v>307.336408296846</v>
      </c>
      <c r="J82">
        <f>'nm to eV'!$G$14/'pNA Data'!I82</f>
        <v>4.0341377420607198</v>
      </c>
      <c r="K82">
        <v>0.637919462992936</v>
      </c>
      <c r="M82">
        <f>Tabela1[[#This Row],[Intensity]]/LARGE($K$16:$K$110,1)</f>
        <v>0.6425491379167324</v>
      </c>
      <c r="R82" s="1"/>
      <c r="W82">
        <v>4.4505297543235001</v>
      </c>
      <c r="X82">
        <v>8.1494995604768403E-2</v>
      </c>
      <c r="Y82" s="2">
        <f>Tabela5[[#This Row],[Osc.Strength]]/LARGE($X$5:$X$1000,1)</f>
        <v>0.2520848681359999</v>
      </c>
      <c r="AA82">
        <v>221.79662719999999</v>
      </c>
      <c r="AB82">
        <f>'nm to eV'!$G$14/'pNA Data'!AA82</f>
        <v>5.5899741121928566</v>
      </c>
      <c r="AC82">
        <v>2859.9101747792001</v>
      </c>
      <c r="AD82" s="2">
        <f>Tabela59[[#This Row],[Osc.Strength]]/LARGE($AC$5:$AC$504,1)</f>
        <v>0.18586591248828602</v>
      </c>
    </row>
    <row r="83" spans="9:30">
      <c r="I83">
        <v>308.18857991546503</v>
      </c>
      <c r="J83">
        <f>'nm to eV'!$G$14/'pNA Data'!I83</f>
        <v>4.0229829559543466</v>
      </c>
      <c r="K83">
        <v>0.60848080707697805</v>
      </c>
      <c r="M83">
        <f>Tabela1[[#This Row],[Intensity]]/LARGE($K$16:$K$110,1)</f>
        <v>0.6128968321358762</v>
      </c>
      <c r="R83" s="1"/>
      <c r="W83">
        <v>4.4695250327729301</v>
      </c>
      <c r="X83">
        <v>7.32427041726426E-2</v>
      </c>
      <c r="Y83" s="2">
        <f>Tabela5[[#This Row],[Osc.Strength]]/LARGE($X$5:$X$1000,1)</f>
        <v>0.22655841976883714</v>
      </c>
      <c r="AA83">
        <v>222.2179122</v>
      </c>
      <c r="AB83">
        <f>'nm to eV'!$G$14/'pNA Data'!AA83</f>
        <v>5.579376531554372</v>
      </c>
      <c r="AC83">
        <v>2841.2405269185001</v>
      </c>
      <c r="AD83" s="2">
        <f>Tabela59[[#This Row],[Osc.Strength]]/LARGE($AC$5:$AC$504,1)</f>
        <v>0.1846525697875028</v>
      </c>
    </row>
    <row r="84" spans="9:30">
      <c r="I84">
        <v>308.77056207559298</v>
      </c>
      <c r="J84">
        <f>'nm to eV'!$G$14/'pNA Data'!I84</f>
        <v>4.0154002890863474</v>
      </c>
      <c r="K84">
        <v>0.57205475785095605</v>
      </c>
      <c r="M84">
        <f>Tabela1[[#This Row],[Intensity]]/LARGE($K$16:$K$110,1)</f>
        <v>0.57620642231818409</v>
      </c>
      <c r="R84" s="1"/>
      <c r="W84">
        <v>4.4912170432569702</v>
      </c>
      <c r="X84">
        <v>6.4612667005947699E-2</v>
      </c>
      <c r="Y84" s="2">
        <f>Tabela5[[#This Row],[Osc.Strength]]/LARGE($X$5:$X$1000,1)</f>
        <v>0.19986350721585372</v>
      </c>
      <c r="AA84">
        <v>222.63919720000001</v>
      </c>
      <c r="AB84">
        <f>'nm to eV'!$G$14/'pNA Data'!AA84</f>
        <v>5.5688190570770253</v>
      </c>
      <c r="AC84">
        <v>2819.7231189019999</v>
      </c>
      <c r="AD84" s="2">
        <f>Tabela59[[#This Row],[Osc.Strength]]/LARGE($AC$5:$AC$504,1)</f>
        <v>0.18325415080545265</v>
      </c>
    </row>
    <row r="85" spans="9:30">
      <c r="I85">
        <v>309.49319296342998</v>
      </c>
      <c r="J85">
        <f>'nm to eV'!$G$14/'pNA Data'!I85</f>
        <v>4.0060247928173025</v>
      </c>
      <c r="K85">
        <v>0.55028594219016103</v>
      </c>
      <c r="M85">
        <f>Tabela1[[#This Row],[Intensity]]/LARGE($K$16:$K$110,1)</f>
        <v>0.55427962035060252</v>
      </c>
      <c r="R85" s="1"/>
      <c r="W85">
        <v>4.5155941540142903</v>
      </c>
      <c r="X85">
        <v>5.6156974024438498E-2</v>
      </c>
      <c r="Y85" s="2">
        <f>Tabela5[[#This Row],[Osc.Strength]]/LARGE($X$5:$X$1000,1)</f>
        <v>0.17370788582555663</v>
      </c>
      <c r="AA85">
        <v>223.0604822</v>
      </c>
      <c r="AB85">
        <f>'nm to eV'!$G$14/'pNA Data'!AA85</f>
        <v>5.5583014615203314</v>
      </c>
      <c r="AC85">
        <v>2795.4149401317</v>
      </c>
      <c r="AD85" s="2">
        <f>Tabela59[[#This Row],[Osc.Strength]]/LARGE($AC$5:$AC$504,1)</f>
        <v>0.18167435929035061</v>
      </c>
    </row>
    <row r="86" spans="9:30">
      <c r="I86">
        <v>310.14538121237803</v>
      </c>
      <c r="J86">
        <f>'nm to eV'!$G$14/'pNA Data'!I86</f>
        <v>3.9976007360583177</v>
      </c>
      <c r="K86">
        <v>0.52095077692878899</v>
      </c>
      <c r="M86">
        <f>Tabela1[[#This Row],[Intensity]]/LARGE($K$16:$K$110,1)</f>
        <v>0.52473155630360824</v>
      </c>
      <c r="R86" s="1"/>
      <c r="W86">
        <v>4.5453506482876298</v>
      </c>
      <c r="X86">
        <v>4.7614108950336402E-2</v>
      </c>
      <c r="Y86" s="2">
        <f>Tabela5[[#This Row],[Osc.Strength]]/LARGE($X$5:$X$1000,1)</f>
        <v>0.14728261885391625</v>
      </c>
      <c r="AA86">
        <v>223.48176720000001</v>
      </c>
      <c r="AB86">
        <f>'nm to eV'!$G$14/'pNA Data'!AA86</f>
        <v>5.5478235193572871</v>
      </c>
      <c r="AC86">
        <v>2768.3926238494</v>
      </c>
      <c r="AD86" s="2">
        <f>Tabela59[[#This Row],[Osc.Strength]]/LARGE($AC$5:$AC$504,1)</f>
        <v>0.17991817564596588</v>
      </c>
    </row>
    <row r="87" spans="9:30">
      <c r="I87">
        <v>310.74867587651499</v>
      </c>
      <c r="J87">
        <f>'nm to eV'!$G$14/'pNA Data'!I87</f>
        <v>3.9898397015611913</v>
      </c>
      <c r="K87">
        <v>0.48268840924029799</v>
      </c>
      <c r="M87">
        <f>Tabela1[[#This Row],[Intensity]]/LARGE($K$16:$K$110,1)</f>
        <v>0.48619150101583725</v>
      </c>
      <c r="R87" s="1"/>
      <c r="W87">
        <v>4.5831615250838498</v>
      </c>
      <c r="X87">
        <v>3.96378624780881E-2</v>
      </c>
      <c r="Y87" s="2">
        <f>Tabela5[[#This Row],[Osc.Strength]]/LARGE($X$5:$X$1000,1)</f>
        <v>0.12261004816100735</v>
      </c>
      <c r="AA87">
        <v>223.90305219999999</v>
      </c>
      <c r="AB87">
        <f>'nm to eV'!$G$14/'pNA Data'!AA87</f>
        <v>5.5373850067582504</v>
      </c>
      <c r="AC87">
        <v>2738.7511378401</v>
      </c>
      <c r="AD87" s="2">
        <f>Tabela59[[#This Row],[Osc.Strength]]/LARGE($AC$5:$AC$504,1)</f>
        <v>0.17799177184027548</v>
      </c>
    </row>
    <row r="88" spans="9:30">
      <c r="I88">
        <v>311.44611089673202</v>
      </c>
      <c r="J88">
        <f>'nm to eV'!$G$14/'pNA Data'!I88</f>
        <v>3.9809050774462551</v>
      </c>
      <c r="K88">
        <v>0.45495035118550903</v>
      </c>
      <c r="M88">
        <f>Tabela1[[#This Row],[Intensity]]/LARGE($K$16:$K$110,1)</f>
        <v>0.45825213511693808</v>
      </c>
      <c r="R88" s="1"/>
      <c r="W88">
        <v>4.6343850470892001</v>
      </c>
      <c r="X88">
        <v>3.3143541579918702E-2</v>
      </c>
      <c r="Y88" s="2">
        <f>Tabela5[[#This Row],[Osc.Strength]]/LARGE($X$5:$X$1000,1)</f>
        <v>0.10252145235093395</v>
      </c>
      <c r="AA88">
        <v>224.3243372</v>
      </c>
      <c r="AB88">
        <f>'nm to eV'!$G$14/'pNA Data'!AA88</f>
        <v>5.526985701575005</v>
      </c>
      <c r="AC88">
        <v>2706.6024437759002</v>
      </c>
      <c r="AD88" s="2">
        <f>Tabela59[[#This Row],[Osc.Strength]]/LARGE($AC$5:$AC$504,1)</f>
        <v>0.17590242427606026</v>
      </c>
    </row>
    <row r="89" spans="9:30">
      <c r="I89">
        <v>312.22901277054899</v>
      </c>
      <c r="J89">
        <f>'nm to eV'!$G$14/'pNA Data'!I89</f>
        <v>3.9709231157542115</v>
      </c>
      <c r="K89">
        <v>0.42030286278044399</v>
      </c>
      <c r="M89">
        <f>Tabela1[[#This Row],[Intensity]]/LARGE($K$16:$K$110,1)</f>
        <v>0.42335319395404541</v>
      </c>
      <c r="R89" s="1"/>
      <c r="W89">
        <v>4.6935888200093299</v>
      </c>
      <c r="X89">
        <v>3.0734421930079098E-2</v>
      </c>
      <c r="Y89" s="2">
        <f>Tabela5[[#This Row],[Osc.Strength]]/LARGE($X$5:$X$1000,1)</f>
        <v>9.5069429011992529E-2</v>
      </c>
      <c r="AA89">
        <v>224.74562220000001</v>
      </c>
      <c r="AB89">
        <f>'nm to eV'!$G$14/'pNA Data'!AA89</f>
        <v>5.5166253833249961</v>
      </c>
      <c r="AC89">
        <v>2672.0741379842998</v>
      </c>
      <c r="AD89" s="2">
        <f>Tabela59[[#This Row],[Osc.Strength]]/LARGE($AC$5:$AC$504,1)</f>
        <v>0.17365842545427004</v>
      </c>
    </row>
    <row r="90" spans="9:30">
      <c r="I90">
        <v>312.94732661965202</v>
      </c>
      <c r="J90">
        <f>'nm to eV'!$G$14/'pNA Data'!I90</f>
        <v>3.9618085816932247</v>
      </c>
      <c r="K90">
        <v>0.38985679926398698</v>
      </c>
      <c r="M90">
        <f>Tabela1[[#This Row],[Intensity]]/LARGE($K$16:$K$110,1)</f>
        <v>0.39268616935242395</v>
      </c>
      <c r="R90" s="1"/>
      <c r="W90">
        <v>4.7527057721271904</v>
      </c>
      <c r="X90">
        <v>3.2446164839175597E-2</v>
      </c>
      <c r="Y90" s="2">
        <f>Tabela5[[#This Row],[Osc.Strength]]/LARGE($X$5:$X$1000,1)</f>
        <v>0.10036428770018756</v>
      </c>
      <c r="AA90">
        <v>225.1669072</v>
      </c>
      <c r="AB90">
        <f>'nm to eV'!$G$14/'pNA Data'!AA90</f>
        <v>5.5063038331757568</v>
      </c>
      <c r="AC90">
        <v>2635.3080858128001</v>
      </c>
      <c r="AD90" s="2">
        <f>Tabela59[[#This Row],[Osc.Strength]]/LARGE($AC$5:$AC$504,1)</f>
        <v>0.171268995221212</v>
      </c>
    </row>
    <row r="91" spans="9:30">
      <c r="I91">
        <v>313.75216851224098</v>
      </c>
      <c r="J91">
        <f>'nm to eV'!$G$14/'pNA Data'!I91</f>
        <v>3.9516456893311251</v>
      </c>
      <c r="K91">
        <v>0.35463429706953598</v>
      </c>
      <c r="M91">
        <f>Tabela1[[#This Row],[Intensity]]/LARGE($K$16:$K$110,1)</f>
        <v>0.35720804126062544</v>
      </c>
      <c r="R91" s="1"/>
      <c r="W91">
        <v>4.8117686282067202</v>
      </c>
      <c r="X91">
        <v>3.6725522111916903E-2</v>
      </c>
      <c r="Y91" s="2">
        <f>Tabela5[[#This Row],[Osc.Strength]]/LARGE($X$5:$X$1000,1)</f>
        <v>0.11360143442067532</v>
      </c>
      <c r="AA91">
        <v>225.58819220000001</v>
      </c>
      <c r="AB91">
        <f>'nm to eV'!$G$14/'pNA Data'!AA91</f>
        <v>5.4960208339294887</v>
      </c>
      <c r="AC91">
        <v>2596.4590610628002</v>
      </c>
      <c r="AD91" s="2">
        <f>Tabela59[[#This Row],[Osc.Strength]]/LARGE($AC$5:$AC$504,1)</f>
        <v>0.16874419234519294</v>
      </c>
    </row>
    <row r="92" spans="9:30">
      <c r="I92">
        <v>314.64792448082102</v>
      </c>
      <c r="J92">
        <f>'nm to eV'!$G$14/'pNA Data'!I92</f>
        <v>3.9403959402098732</v>
      </c>
      <c r="K92">
        <v>0.32345128152989799</v>
      </c>
      <c r="M92">
        <f>Tabela1[[#This Row],[Intensity]]/LARGE($K$16:$K$110,1)</f>
        <v>0.3257987162360646</v>
      </c>
      <c r="R92" s="1"/>
      <c r="W92">
        <v>4.8708061058978904</v>
      </c>
      <c r="X92">
        <v>4.2209439209578002E-2</v>
      </c>
      <c r="Y92" s="2">
        <f>Tabela5[[#This Row],[Osc.Strength]]/LARGE($X$5:$X$1000,1)</f>
        <v>0.13056459281063376</v>
      </c>
      <c r="AA92">
        <v>226.00947719999999</v>
      </c>
      <c r="AB92">
        <f>'nm to eV'!$G$14/'pNA Data'!AA92</f>
        <v>5.4857761700078385</v>
      </c>
      <c r="AC92">
        <v>2555.6934011939002</v>
      </c>
      <c r="AD92" s="2">
        <f>Tabela59[[#This Row],[Osc.Strength]]/LARGE($AC$5:$AC$504,1)</f>
        <v>0.16609482711808221</v>
      </c>
    </row>
    <row r="93" spans="9:30">
      <c r="I93">
        <v>315.36398716177899</v>
      </c>
      <c r="J93">
        <f>'nm to eV'!$G$14/'pNA Data'!I93</f>
        <v>3.9314489120270544</v>
      </c>
      <c r="K93">
        <v>0.28848037004487298</v>
      </c>
      <c r="M93">
        <f>Tabela1[[#This Row],[Intensity]]/LARGE($K$16:$K$110,1)</f>
        <v>0.29057400476317757</v>
      </c>
      <c r="R93" s="1"/>
      <c r="W93">
        <v>4.9298482585553396</v>
      </c>
      <c r="X93">
        <v>4.74714637079117E-2</v>
      </c>
      <c r="Y93" s="2">
        <f>Tabela5[[#This Row],[Osc.Strength]]/LARGE($X$5:$X$1000,1)</f>
        <v>0.14684138062990001</v>
      </c>
      <c r="AA93">
        <v>226.4307622</v>
      </c>
      <c r="AB93">
        <f>'nm to eV'!$G$14/'pNA Data'!AA93</f>
        <v>5.4755696274368235</v>
      </c>
      <c r="AC93">
        <v>2513.1876881608</v>
      </c>
      <c r="AD93" s="2">
        <f>Tabela59[[#This Row],[Osc.Strength]]/LARGE($AC$5:$AC$504,1)</f>
        <v>0.16333237562274028</v>
      </c>
    </row>
    <row r="94" spans="9:30">
      <c r="I94">
        <v>316.06086760350399</v>
      </c>
      <c r="J94">
        <f>'nm to eV'!$G$14/'pNA Data'!I94</f>
        <v>3.9227804872542991</v>
      </c>
      <c r="K94">
        <v>0.25962760922141098</v>
      </c>
      <c r="M94">
        <f>Tabela1[[#This Row],[Intensity]]/LARGE($K$16:$K$110,1)</f>
        <v>0.26151184618495832</v>
      </c>
      <c r="R94" s="1"/>
      <c r="W94">
        <v>4.9889171253057896</v>
      </c>
      <c r="X94">
        <v>5.1465530495803602E-2</v>
      </c>
      <c r="Y94" s="2">
        <f>Tabela5[[#This Row],[Osc.Strength]]/LARGE($X$5:$X$1000,1)</f>
        <v>0.15919605090235531</v>
      </c>
      <c r="AA94">
        <v>226.85204719999999</v>
      </c>
      <c r="AB94">
        <f>'nm to eV'!$G$14/'pNA Data'!AA94</f>
        <v>5.4654009938319392</v>
      </c>
      <c r="AC94">
        <v>2469.1274638583</v>
      </c>
      <c r="AD94" s="2">
        <f>Tabela59[[#This Row],[Osc.Strength]]/LARGE($AC$5:$AC$504,1)</f>
        <v>0.16046889624963201</v>
      </c>
    </row>
    <row r="95" spans="9:30">
      <c r="I95">
        <v>317.06765426007598</v>
      </c>
      <c r="J95">
        <f>'nm to eV'!$G$14/'pNA Data'!I95</f>
        <v>3.9103244609199663</v>
      </c>
      <c r="K95">
        <v>0.228244018936933</v>
      </c>
      <c r="M95">
        <f>Tabela1[[#This Row],[Intensity]]/LARGE($K$16:$K$110,1)</f>
        <v>0.2299004907523893</v>
      </c>
      <c r="R95" s="1"/>
      <c r="W95">
        <v>5.04803915310133</v>
      </c>
      <c r="X95">
        <v>5.2936361439916202E-2</v>
      </c>
      <c r="Y95" s="2">
        <f>Tabela5[[#This Row],[Osc.Strength]]/LARGE($X$5:$X$1000,1)</f>
        <v>0.16374570725665638</v>
      </c>
      <c r="AA95">
        <v>227.2733322</v>
      </c>
      <c r="AB95">
        <f>'nm to eV'!$G$14/'pNA Data'!AA95</f>
        <v>5.4552700583834266</v>
      </c>
      <c r="AC95">
        <v>2423.7059882151998</v>
      </c>
      <c r="AD95" s="2">
        <f>Tabela59[[#This Row],[Osc.Strength]]/LARGE($AC$5:$AC$504,1)</f>
        <v>0.157516948985197</v>
      </c>
    </row>
    <row r="96" spans="9:30">
      <c r="I96">
        <v>317.719798155886</v>
      </c>
      <c r="J96">
        <f>'nm to eV'!$G$14/'pNA Data'!I96</f>
        <v>3.9022982244605866</v>
      </c>
      <c r="K96">
        <v>0.198819703868825</v>
      </c>
      <c r="M96">
        <f>Tabela1[[#This Row],[Intensity]]/LARGE($K$16:$K$110,1)</f>
        <v>0.20026262989751134</v>
      </c>
      <c r="R96" s="1"/>
      <c r="W96">
        <v>5.10719911490893</v>
      </c>
      <c r="X96">
        <v>5.2606692435201302E-2</v>
      </c>
      <c r="Y96" s="2">
        <f>Tabela5[[#This Row],[Osc.Strength]]/LARGE($X$5:$X$1000,1)</f>
        <v>0.16272595669448542</v>
      </c>
      <c r="AA96">
        <v>227.69461720000001</v>
      </c>
      <c r="AB96">
        <f>'nm to eV'!$G$14/'pNA Data'!AA96</f>
        <v>5.4451766118417044</v>
      </c>
      <c r="AC96">
        <v>2377.1230470219002</v>
      </c>
      <c r="AD96" s="2">
        <f>Tabela59[[#This Row],[Osc.Strength]]/LARGE($AC$5:$AC$504,1)</f>
        <v>0.15448951793241952</v>
      </c>
    </row>
    <row r="97" spans="9:30">
      <c r="I97">
        <v>318.99066832232899</v>
      </c>
      <c r="J97">
        <f>'nm to eV'!$G$14/'pNA Data'!I97</f>
        <v>3.8867513295620211</v>
      </c>
      <c r="K97">
        <v>0.16215055016705399</v>
      </c>
      <c r="M97">
        <f>Tabela1[[#This Row],[Intensity]]/LARGE($K$16:$K$110,1)</f>
        <v>0.16332735128308531</v>
      </c>
      <c r="R97" s="1"/>
      <c r="W97">
        <v>5.1664175805802204</v>
      </c>
      <c r="X97">
        <v>4.9500196044618701E-2</v>
      </c>
      <c r="Y97" s="2">
        <f>Tabela5[[#This Row],[Osc.Strength]]/LARGE($X$5:$X$1000,1)</f>
        <v>0.15311676870479793</v>
      </c>
      <c r="AA97">
        <v>228.11590219999999</v>
      </c>
      <c r="AB97">
        <f>'nm to eV'!$G$14/'pNA Data'!AA97</f>
        <v>5.4351204465029621</v>
      </c>
      <c r="AC97">
        <v>2329.5838155938</v>
      </c>
      <c r="AD97" s="2">
        <f>Tabela59[[#This Row],[Osc.Strength]]/LARGE($AC$5:$AC$504,1)</f>
        <v>0.15139993746017347</v>
      </c>
    </row>
    <row r="98" spans="9:30">
      <c r="I98">
        <v>319.90153392647898</v>
      </c>
      <c r="J98">
        <f>'nm to eV'!$G$14/'pNA Data'!I98</f>
        <v>3.8756844614087851</v>
      </c>
      <c r="K98">
        <v>0.13453323120928201</v>
      </c>
      <c r="M98">
        <f>Tabela1[[#This Row],[Intensity]]/LARGE($K$16:$K$110,1)</f>
        <v>0.13550960074035839</v>
      </c>
      <c r="R98" s="1"/>
      <c r="W98">
        <v>5.2256794566526397</v>
      </c>
      <c r="X98">
        <v>4.4333268374568101E-2</v>
      </c>
      <c r="Y98" s="2">
        <f>Tabela5[[#This Row],[Osc.Strength]]/LARGE($X$5:$X$1000,1)</f>
        <v>0.1371341397015424</v>
      </c>
      <c r="AA98">
        <v>228.53718720000001</v>
      </c>
      <c r="AB98">
        <f>'nm to eV'!$G$14/'pNA Data'!AA98</f>
        <v>5.4251013561949097</v>
      </c>
      <c r="AC98">
        <v>2281.2977833875002</v>
      </c>
      <c r="AD98" s="2">
        <f>Tabela59[[#This Row],[Osc.Strength]]/LARGE($AC$5:$AC$504,1)</f>
        <v>0.14826182231389773</v>
      </c>
    </row>
    <row r="99" spans="9:30">
      <c r="I99">
        <v>321.80475663307402</v>
      </c>
      <c r="J99">
        <f>'nm to eV'!$G$14/'pNA Data'!I99</f>
        <v>3.8527628279695341</v>
      </c>
      <c r="K99">
        <v>0.10013826000140599</v>
      </c>
      <c r="M99">
        <f>Tabela1[[#This Row],[Intensity]]/LARGE($K$16:$K$110,1)</f>
        <v>0.10086500940808814</v>
      </c>
      <c r="R99" s="1"/>
      <c r="W99">
        <v>5.2849680468180704</v>
      </c>
      <c r="X99">
        <v>3.7898382994075698E-2</v>
      </c>
      <c r="Y99" s="2">
        <f>Tabela5[[#This Row],[Osc.Strength]]/LARGE($X$5:$X$1000,1)</f>
        <v>0.11722939315147586</v>
      </c>
      <c r="AA99">
        <v>228.95847219999999</v>
      </c>
      <c r="AB99">
        <f>'nm to eV'!$G$14/'pNA Data'!AA99</f>
        <v>5.4151191362626934</v>
      </c>
      <c r="AC99">
        <v>2232.4777437039002</v>
      </c>
      <c r="AD99" s="2">
        <f>Tabela59[[#This Row],[Osc.Strength]]/LARGE($AC$5:$AC$504,1)</f>
        <v>0.1450890019562768</v>
      </c>
    </row>
    <row r="100" spans="9:30">
      <c r="I100">
        <v>324.02813671452998</v>
      </c>
      <c r="J100">
        <f>'nm to eV'!$G$14/'pNA Data'!I100</f>
        <v>3.8263263702682444</v>
      </c>
      <c r="K100">
        <v>7.1904103888126097E-2</v>
      </c>
      <c r="M100">
        <f>Tabela1[[#This Row],[Intensity]]/LARGE($K$16:$K$110,1)</f>
        <v>7.2425945038930725E-2</v>
      </c>
      <c r="R100" s="1"/>
      <c r="W100">
        <v>5.3442593083928003</v>
      </c>
      <c r="X100">
        <v>3.1336701842538998E-2</v>
      </c>
      <c r="Y100" s="2">
        <f>Tabela5[[#This Row],[Osc.Strength]]/LARGE($X$5:$X$1000,1)</f>
        <v>9.693243484672788E-2</v>
      </c>
      <c r="AA100">
        <v>229.3797572</v>
      </c>
      <c r="AB100">
        <f>'nm to eV'!$G$14/'pNA Data'!AA100</f>
        <v>5.4051735835549568</v>
      </c>
      <c r="AC100">
        <v>2183.3388516382001</v>
      </c>
      <c r="AD100" s="2">
        <f>Tabela59[[#This Row],[Osc.Strength]]/LARGE($AC$5:$AC$504,1)</f>
        <v>0.141895459343296</v>
      </c>
    </row>
    <row r="101" spans="9:30">
      <c r="I101">
        <v>326.979383544347</v>
      </c>
      <c r="J101">
        <f>'nm to eV'!$G$14/'pNA Data'!I101</f>
        <v>3.7917907568980884</v>
      </c>
      <c r="K101">
        <v>4.7316695609048699E-2</v>
      </c>
      <c r="M101">
        <f>Tabela1[[#This Row],[Intensity]]/LARGE($K$16:$K$110,1)</f>
        <v>4.7660094630157648E-2</v>
      </c>
      <c r="R101" s="1"/>
      <c r="W101">
        <v>5.4035398843303302</v>
      </c>
      <c r="X101">
        <v>2.5282203775179101E-2</v>
      </c>
      <c r="Y101" s="2">
        <f>Tabela5[[#This Row],[Osc.Strength]]/LARGE($X$5:$X$1000,1)</f>
        <v>7.8204323560704531E-2</v>
      </c>
      <c r="AA101">
        <v>229.80104220000001</v>
      </c>
      <c r="AB101">
        <f>'nm to eV'!$G$14/'pNA Data'!AA101</f>
        <v>5.3952644964100598</v>
      </c>
      <c r="AC101">
        <v>2134.0977524922</v>
      </c>
      <c r="AD101" s="2">
        <f>Tabela59[[#This Row],[Osc.Strength]]/LARGE($AC$5:$AC$504,1)</f>
        <v>0.13869527427965006</v>
      </c>
    </row>
    <row r="102" spans="9:30">
      <c r="I102">
        <v>329.840968589851</v>
      </c>
      <c r="J102">
        <f>'nm to eV'!$G$14/'pNA Data'!I102</f>
        <v>3.7588945045859257</v>
      </c>
      <c r="K102">
        <v>3.6098390787363099E-2</v>
      </c>
      <c r="M102">
        <f>Tabela1[[#This Row],[Intensity]]/LARGE($K$16:$K$110,1)</f>
        <v>3.6360373411052867E-2</v>
      </c>
      <c r="R102" s="1"/>
      <c r="W102">
        <v>5.4627917426178696</v>
      </c>
      <c r="X102">
        <v>2.0590760246544201E-2</v>
      </c>
      <c r="Y102" s="2">
        <f>Tabela5[[#This Row],[Osc.Strength]]/LARGE($X$5:$X$1000,1)</f>
        <v>6.3692488637503181E-2</v>
      </c>
      <c r="AA102">
        <v>230.2223272</v>
      </c>
      <c r="AB102">
        <f>'nm to eV'!$G$14/'pNA Data'!AA102</f>
        <v>5.3853916746424497</v>
      </c>
      <c r="AC102">
        <v>2084.9717819422999</v>
      </c>
      <c r="AD102" s="2">
        <f>Tabela59[[#This Row],[Osc.Strength]]/LARGE($AC$5:$AC$504,1)</f>
        <v>0.1355025714375635</v>
      </c>
    </row>
    <row r="103" spans="9:30">
      <c r="I103">
        <v>333.02942061520901</v>
      </c>
      <c r="J103">
        <f>'nm to eV'!$G$14/'pNA Data'!I103</f>
        <v>3.7229065285863463</v>
      </c>
      <c r="K103">
        <v>3.09121361573889E-2</v>
      </c>
      <c r="M103">
        <f>Tabela1[[#This Row],[Intensity]]/LARGE($K$16:$K$110,1)</f>
        <v>3.1136479746056656E-2</v>
      </c>
      <c r="R103" s="1"/>
      <c r="W103">
        <v>5.52199952265196</v>
      </c>
      <c r="X103">
        <v>1.7991446940138399E-2</v>
      </c>
      <c r="Y103" s="2">
        <f>Tabela5[[#This Row],[Osc.Strength]]/LARGE($X$5:$X$1000,1)</f>
        <v>5.5652147666540336E-2</v>
      </c>
      <c r="AA103">
        <v>230.64361220000001</v>
      </c>
      <c r="AB103">
        <f>'nm to eV'!$G$14/'pNA Data'!AA103</f>
        <v>5.3755549195291774</v>
      </c>
      <c r="AC103">
        <v>2036.1782383805</v>
      </c>
      <c r="AD103" s="2">
        <f>Tabela59[[#This Row],[Osc.Strength]]/LARGE($AC$5:$AC$504,1)</f>
        <v>0.13233147306614312</v>
      </c>
    </row>
    <row r="104" spans="9:30">
      <c r="I104">
        <v>335.706301438514</v>
      </c>
      <c r="J104">
        <f>'nm to eV'!$G$14/'pNA Data'!I104</f>
        <v>3.6932205290962381</v>
      </c>
      <c r="K104">
        <v>3.1362214902129502E-2</v>
      </c>
      <c r="M104">
        <f>Tabela1[[#This Row],[Intensity]]/LARGE($K$16:$K$110,1)</f>
        <v>3.1589824919240249E-2</v>
      </c>
      <c r="P104" s="2"/>
      <c r="R104" s="1"/>
      <c r="W104">
        <v>5.5811525387953802</v>
      </c>
      <c r="X104" s="2">
        <v>1.7991446940138399E-2</v>
      </c>
      <c r="Y104" s="2">
        <f>Tabela5[[#This Row],[Osc.Strength]]/LARGE($X$5:$X$1000,1)</f>
        <v>5.5652147666540336E-2</v>
      </c>
      <c r="AA104">
        <v>231.06489719999999</v>
      </c>
      <c r="AB104">
        <f>'nm to eV'!$G$14/'pNA Data'!AA104</f>
        <v>5.3657540337965708</v>
      </c>
      <c r="AC104">
        <v>1987.9337270112001</v>
      </c>
      <c r="AD104" s="2">
        <f>Tabela59[[#This Row],[Osc.Strength]]/LARGE($AC$5:$AC$504,1)</f>
        <v>0.12919605636414871</v>
      </c>
    </row>
    <row r="105" spans="9:30">
      <c r="I105">
        <v>339.240137683147</v>
      </c>
      <c r="J105">
        <f>'nm to eV'!$G$14/'pNA Data'!I105</f>
        <v>3.654748558608675</v>
      </c>
      <c r="K105">
        <v>3.11352746810016E-2</v>
      </c>
      <c r="M105">
        <f>Tabela1[[#This Row],[Intensity]]/LARGE($K$16:$K$110,1)</f>
        <v>3.1361237688557211E-2</v>
      </c>
      <c r="R105" s="1"/>
      <c r="W105">
        <v>5.6402467839341899</v>
      </c>
      <c r="X105">
        <v>2.0780953903110501E-2</v>
      </c>
      <c r="Y105" s="2">
        <f>Tabela5[[#This Row],[Osc.Strength]]/LARGE($X$5:$X$1000,1)</f>
        <v>6.4280806269524926E-2</v>
      </c>
      <c r="AA105">
        <v>231.4861822</v>
      </c>
      <c r="AB105">
        <f>'nm to eV'!$G$14/'pNA Data'!AA105</f>
        <v>5.3559888216070375</v>
      </c>
      <c r="AC105">
        <v>1940.453574506</v>
      </c>
      <c r="AD105" s="2">
        <f>Tabela59[[#This Row],[Osc.Strength]]/LARGE($AC$5:$AC$504,1)</f>
        <v>0.12611031543833684</v>
      </c>
    </row>
    <row r="106" spans="9:30">
      <c r="I106">
        <v>343.69791314727303</v>
      </c>
      <c r="J106">
        <f>'nm to eV'!$G$14/'pNA Data'!I106</f>
        <v>3.6073463259243739</v>
      </c>
      <c r="K106">
        <v>3.08453952454519E-2</v>
      </c>
      <c r="M106">
        <f>Tabela1[[#This Row],[Intensity]]/LARGE($K$16:$K$110,1)</f>
        <v>3.1069254464627407E-2</v>
      </c>
      <c r="R106" s="1"/>
      <c r="W106">
        <v>5.69927691524979</v>
      </c>
      <c r="X106">
        <v>2.6613559371143101E-2</v>
      </c>
      <c r="Y106" s="2">
        <f>Tabela5[[#This Row],[Osc.Strength]]/LARGE($X$5:$X$1000,1)</f>
        <v>8.2322546984856401E-2</v>
      </c>
      <c r="AA106">
        <v>231.90746720000001</v>
      </c>
      <c r="AB106">
        <f>'nm to eV'!$G$14/'pNA Data'!AA106</f>
        <v>5.3462590885460282</v>
      </c>
      <c r="AC106">
        <v>1893.9513122948999</v>
      </c>
      <c r="AD106" s="2">
        <f>Tabela59[[#This Row],[Osc.Strength]]/LARGE($AC$5:$AC$504,1)</f>
        <v>0.1230881277224926</v>
      </c>
    </row>
    <row r="107" spans="9:30">
      <c r="I107">
        <v>346.574545014291</v>
      </c>
      <c r="J107">
        <f>'nm to eV'!$G$14/'pNA Data'!I107</f>
        <v>3.5774046941865429</v>
      </c>
      <c r="K107">
        <v>3.0725008157463998E-2</v>
      </c>
      <c r="M107">
        <f>Tabela1[[#This Row],[Intensity]]/LARGE($K$16:$K$110,1)</f>
        <v>3.0947993672175635E-2</v>
      </c>
      <c r="R107" s="1"/>
      <c r="W107">
        <v>5.7502076674920897</v>
      </c>
      <c r="X107">
        <v>3.4015262505847403E-2</v>
      </c>
      <c r="Y107" s="2">
        <f>Tabela5[[#This Row],[Osc.Strength]]/LARGE($X$5:$X$1000,1)</f>
        <v>0.10521790816436638</v>
      </c>
      <c r="AA107">
        <v>232.3287522</v>
      </c>
      <c r="AB107">
        <f>'nm to eV'!$G$14/'pNA Data'!AA107</f>
        <v>5.3365646416091321</v>
      </c>
      <c r="AC107">
        <v>1848.6382259125</v>
      </c>
      <c r="AD107" s="2">
        <f>Tabela59[[#This Row],[Osc.Strength]]/LARGE($AC$5:$AC$504,1)</f>
        <v>0.12014322468938406</v>
      </c>
    </row>
    <row r="108" spans="9:30">
      <c r="I108">
        <v>349.908003639139</v>
      </c>
      <c r="J108">
        <f>'nm to eV'!$G$14/'pNA Data'!I108</f>
        <v>3.5433239346486549</v>
      </c>
      <c r="K108">
        <v>2.9809115864377601E-2</v>
      </c>
      <c r="M108">
        <f>Tabela1[[#This Row],[Intensity]]/LARGE($K$16:$K$110,1)</f>
        <v>3.0025454327497009E-2</v>
      </c>
      <c r="R108" s="1"/>
      <c r="W108">
        <v>5.7903844707798404</v>
      </c>
      <c r="X108">
        <v>4.1362624595818603E-2</v>
      </c>
      <c r="Y108" s="2">
        <f>Tabela5[[#This Row],[Osc.Strength]]/LARGE($X$5:$X$1000,1)</f>
        <v>0.12794517859187055</v>
      </c>
      <c r="AA108">
        <v>232.75003720000001</v>
      </c>
      <c r="AB108">
        <f>'nm to eV'!$G$14/'pNA Data'!AA108</f>
        <v>5.3269052891893152</v>
      </c>
      <c r="AC108">
        <v>1804.7229672194001</v>
      </c>
      <c r="AD108" s="2">
        <f>Tabela59[[#This Row],[Osc.Strength]]/LARGE($AC$5:$AC$504,1)</f>
        <v>0.11728916664898341</v>
      </c>
    </row>
    <row r="109" spans="9:30">
      <c r="I109">
        <v>353.47833758795502</v>
      </c>
      <c r="J109">
        <f>'nm to eV'!$G$14/'pNA Data'!I109</f>
        <v>3.5075343306184488</v>
      </c>
      <c r="K109">
        <v>2.2528548314250298E-2</v>
      </c>
      <c r="M109">
        <f>Tabela1[[#This Row],[Intensity]]/LARGE($K$16:$K$110,1)</f>
        <v>2.2692048350306065E-2</v>
      </c>
      <c r="R109" s="1"/>
      <c r="W109">
        <v>5.8278572831142599</v>
      </c>
      <c r="X109">
        <v>4.94322697387021E-2</v>
      </c>
      <c r="Y109" s="2">
        <f>Tabela5[[#This Row],[Osc.Strength]]/LARGE($X$5:$X$1000,1)</f>
        <v>0.15290665526478997</v>
      </c>
      <c r="AA109">
        <v>233.17132219999999</v>
      </c>
      <c r="AB109">
        <f>'nm to eV'!$G$14/'pNA Data'!AA109</f>
        <v>5.3172808410642958</v>
      </c>
      <c r="AC109">
        <v>1762.4112257956999</v>
      </c>
      <c r="AD109" s="2">
        <f>Tabela59[[#This Row],[Osc.Strength]]/LARGE($AC$5:$AC$504,1)</f>
        <v>0.11453932139229048</v>
      </c>
    </row>
    <row r="110" spans="9:30">
      <c r="I110">
        <v>356.106909044102</v>
      </c>
      <c r="J110">
        <f>'nm to eV'!$G$14/'pNA Data'!I110</f>
        <v>3.4816437781220988</v>
      </c>
      <c r="K110">
        <v>2.5437005317598599E-2</v>
      </c>
      <c r="M110">
        <f>Tabela1[[#This Row],[Intensity]]/LARGE($K$16:$K$110,1)</f>
        <v>2.5621613363734769E-2</v>
      </c>
      <c r="R110" s="1"/>
      <c r="W110">
        <v>5.8626341505257402</v>
      </c>
      <c r="X110">
        <v>5.7842301147900801E-2</v>
      </c>
      <c r="Y110" s="2">
        <f>Tabela5[[#This Row],[Osc.Strength]]/LARGE($X$5:$X$1000,1)</f>
        <v>0.17892103373152646</v>
      </c>
      <c r="AA110">
        <v>233.5926072</v>
      </c>
      <c r="AB110">
        <f>'nm to eV'!$G$14/'pNA Data'!AA110</f>
        <v>5.3076911083840583</v>
      </c>
      <c r="AC110">
        <v>1721.9054553438</v>
      </c>
      <c r="AD110" s="2">
        <f>Tabela59[[#This Row],[Osc.Strength]]/LARGE($AC$5:$AC$504,1)</f>
        <v>0.11190684641021707</v>
      </c>
    </row>
    <row r="111" spans="9:30">
      <c r="R111" s="1"/>
      <c r="W111">
        <v>5.8920507524890597</v>
      </c>
      <c r="X111">
        <v>6.5432084676320695E-2</v>
      </c>
      <c r="Y111" s="2">
        <f>Tabela5[[#This Row],[Osc.Strength]]/LARGE($X$5:$X$1000,1)</f>
        <v>0.20239817568048024</v>
      </c>
      <c r="AA111">
        <v>234.01389219999999</v>
      </c>
      <c r="AB111">
        <f>'nm to eV'!$G$14/'pNA Data'!AA111</f>
        <v>5.2981359036585012</v>
      </c>
      <c r="AC111">
        <v>1683.4046505534</v>
      </c>
      <c r="AD111" s="2">
        <f>Tabela59[[#This Row],[Osc.Strength]]/LARGE($AC$5:$AC$504,1)</f>
        <v>0.109404674392016</v>
      </c>
    </row>
    <row r="112" spans="9:30">
      <c r="R112" s="1"/>
      <c r="Y112" s="2"/>
      <c r="AA112">
        <v>234.4351772</v>
      </c>
      <c r="AB112">
        <f>'nm to eV'!$G$14/'pNA Data'!AA112</f>
        <v>5.2886150407452162</v>
      </c>
      <c r="AC112">
        <v>1647.1041695695999</v>
      </c>
      <c r="AD112" s="2">
        <f>Tabela59[[#This Row],[Osc.Strength]]/LARGE($AC$5:$AC$504,1)</f>
        <v>0.10704550168746119</v>
      </c>
    </row>
    <row r="113" spans="18:30">
      <c r="R113" s="1"/>
      <c r="Y113" s="2"/>
      <c r="AA113">
        <v>234.85646220000001</v>
      </c>
      <c r="AB113">
        <f>'nm to eV'!$G$14/'pNA Data'!AA113</f>
        <v>5.279128334837405</v>
      </c>
      <c r="AC113">
        <v>1613.1955969598</v>
      </c>
      <c r="AD113" s="2">
        <f>Tabela59[[#This Row],[Osc.Strength]]/LARGE($AC$5:$AC$504,1)</f>
        <v>0.10484177940104975</v>
      </c>
    </row>
    <row r="114" spans="18:30">
      <c r="R114" s="1"/>
      <c r="Y114" s="2"/>
      <c r="AA114">
        <v>235.27774719999999</v>
      </c>
      <c r="AB114">
        <f>'nm to eV'!$G$14/'pNA Data'!AA114</f>
        <v>5.2696756024519171</v>
      </c>
      <c r="AC114">
        <v>1581.8666419076999</v>
      </c>
      <c r="AD114" s="2">
        <f>Tabela59[[#This Row],[Osc.Strength]]/LARGE($AC$5:$AC$504,1)</f>
        <v>0.1028057067756175</v>
      </c>
    </row>
    <row r="115" spans="18:30">
      <c r="R115" s="1"/>
      <c r="Y115" s="2"/>
      <c r="AA115">
        <v>235.6990322</v>
      </c>
      <c r="AB115">
        <f>'nm to eV'!$G$14/'pNA Data'!AA115</f>
        <v>5.260256661417424</v>
      </c>
      <c r="AC115">
        <v>1553.3010662541001</v>
      </c>
      <c r="AD115" s="2">
        <f>Tabela59[[#This Row],[Osc.Strength]]/LARGE($AC$5:$AC$504,1)</f>
        <v>0.10094922651570185</v>
      </c>
    </row>
    <row r="116" spans="18:30">
      <c r="R116" s="1"/>
      <c r="Y116" s="2"/>
      <c r="AA116">
        <v>236.12031719999999</v>
      </c>
      <c r="AB116">
        <f>'nm to eV'!$G$14/'pNA Data'!AA116</f>
        <v>5.2508713308627133</v>
      </c>
      <c r="AC116">
        <v>1527.6786369732999</v>
      </c>
      <c r="AD116" s="2">
        <f>Tabela59[[#This Row],[Osc.Strength]]/LARGE($AC$5:$AC$504,1)</f>
        <v>9.9284021698977085E-2</v>
      </c>
    </row>
    <row r="117" spans="18:30">
      <c r="R117" s="1"/>
      <c r="Y117" s="2"/>
      <c r="AA117">
        <v>236.5416022</v>
      </c>
      <c r="AB117">
        <f>'nm to eV'!$G$14/'pNA Data'!AA117</f>
        <v>5.2415194312051119</v>
      </c>
      <c r="AC117">
        <v>1505.1750976935</v>
      </c>
      <c r="AD117" s="2">
        <f>Tabela59[[#This Row],[Osc.Strength]]/LARGE($AC$5:$AC$504,1)</f>
        <v>9.78215139253618E-2</v>
      </c>
    </row>
    <row r="118" spans="18:30">
      <c r="R118" s="1"/>
      <c r="Y118" s="2"/>
      <c r="AA118">
        <v>236.96288720000001</v>
      </c>
      <c r="AB118">
        <f>'nm to eV'!$G$14/'pNA Data'!AA118</f>
        <v>5.2322007841390352</v>
      </c>
      <c r="AC118">
        <v>1485.9621539628999</v>
      </c>
      <c r="AD118" s="2">
        <f>Tabela59[[#This Row],[Osc.Strength]]/LARGE($AC$5:$AC$504,1)</f>
        <v>9.6572862359460859E-2</v>
      </c>
    </row>
    <row r="119" spans="18:30">
      <c r="R119" s="1"/>
      <c r="Y119" s="2"/>
      <c r="AA119">
        <v>237.38417219999999</v>
      </c>
      <c r="AB119">
        <f>'nm to eV'!$G$14/'pNA Data'!AA119</f>
        <v>5.2229152126246516</v>
      </c>
      <c r="AC119">
        <v>1470.2074670996001</v>
      </c>
      <c r="AD119" s="2">
        <f>Tabela59[[#This Row],[Osc.Strength]]/LARGE($AC$5:$AC$504,1)</f>
        <v>9.5548963330869693E-2</v>
      </c>
    </row>
    <row r="120" spans="18:30">
      <c r="R120" s="1"/>
      <c r="Y120" s="2"/>
      <c r="AA120">
        <v>237.80545720000001</v>
      </c>
      <c r="AB120">
        <f>'nm to eV'!$G$14/'pNA Data'!AA120</f>
        <v>5.213662540876669</v>
      </c>
      <c r="AC120">
        <v>1458.0746516634999</v>
      </c>
      <c r="AD120" s="2">
        <f>Tabela59[[#This Row],[Osc.Strength]]/LARGE($AC$5:$AC$504,1)</f>
        <v>9.4760450169872654E-2</v>
      </c>
    </row>
    <row r="121" spans="18:30">
      <c r="R121" s="1"/>
      <c r="Y121" s="2"/>
      <c r="AA121">
        <v>238.22674219999999</v>
      </c>
      <c r="AB121">
        <f>'nm to eV'!$G$14/'pNA Data'!AA121</f>
        <v>5.204442594353246</v>
      </c>
      <c r="AC121">
        <v>1449.7232718299001</v>
      </c>
      <c r="AD121" s="2">
        <f>Tabela59[[#This Row],[Osc.Strength]]/LARGE($AC$5:$AC$504,1)</f>
        <v>9.4217692971763051E-2</v>
      </c>
    </row>
    <row r="122" spans="18:30">
      <c r="R122" s="1"/>
      <c r="Y122" s="2"/>
      <c r="AA122">
        <v>238.6480272</v>
      </c>
      <c r="AB122">
        <f>'nm to eV'!$G$14/'pNA Data'!AA122</f>
        <v>5.1952551997450156</v>
      </c>
      <c r="AC122">
        <v>1445.3088322296001</v>
      </c>
      <c r="AD122" s="2">
        <f>Tabela59[[#This Row],[Osc.Strength]]/LARGE($AC$5:$AC$504,1)</f>
        <v>9.3930798001539889E-2</v>
      </c>
    </row>
    <row r="123" spans="18:30">
      <c r="R123" s="1"/>
      <c r="Y123" s="2"/>
      <c r="AA123">
        <v>239.06931220000001</v>
      </c>
      <c r="AB123">
        <f>'nm to eV'!$G$14/'pNA Data'!AA123</f>
        <v>5.1861001849642241</v>
      </c>
      <c r="AC123">
        <v>1444.9827591503999</v>
      </c>
      <c r="AD123" s="2">
        <f>Tabela59[[#This Row],[Osc.Strength]]/LARGE($AC$5:$AC$504,1)</f>
        <v>9.3909606472191223E-2</v>
      </c>
    </row>
    <row r="124" spans="18:30">
      <c r="R124" s="1"/>
      <c r="Y124" s="2"/>
      <c r="AA124">
        <v>239.4905972</v>
      </c>
      <c r="AB124">
        <f>'nm to eV'!$G$14/'pNA Data'!AA124</f>
        <v>5.176977379133989</v>
      </c>
      <c r="AC124">
        <v>1448.8923683491</v>
      </c>
      <c r="AD124" s="2">
        <f>Tabela59[[#This Row],[Osc.Strength]]/LARGE($AC$5:$AC$504,1)</f>
        <v>9.4163692452792033E-2</v>
      </c>
    </row>
    <row r="125" spans="18:30">
      <c r="R125" s="1"/>
      <c r="Y125" s="2"/>
      <c r="AA125">
        <v>239.91188220000001</v>
      </c>
      <c r="AB125">
        <f>'nm to eV'!$G$14/'pNA Data'!AA125</f>
        <v>5.1678866125776652</v>
      </c>
      <c r="AC125">
        <v>1457.1808161176</v>
      </c>
      <c r="AD125" s="2">
        <f>Tabela59[[#This Row],[Osc.Strength]]/LARGE($AC$5:$AC$504,1)</f>
        <v>9.4702359688284027E-2</v>
      </c>
    </row>
    <row r="126" spans="18:30">
      <c r="R126" s="1"/>
      <c r="Y126" s="2"/>
      <c r="AA126">
        <v>240.33316719999999</v>
      </c>
      <c r="AB126">
        <f>'nm to eV'!$G$14/'pNA Data'!AA126</f>
        <v>5.158827716808327</v>
      </c>
      <c r="AC126">
        <v>1469.9870306544999</v>
      </c>
      <c r="AD126" s="2">
        <f>Tabela59[[#This Row],[Osc.Strength]]/LARGE($AC$5:$AC$504,1)</f>
        <v>9.5534637139307613E-2</v>
      </c>
    </row>
    <row r="127" spans="18:30">
      <c r="R127" s="1"/>
      <c r="Y127" s="2"/>
      <c r="AA127">
        <v>240.7544522</v>
      </c>
      <c r="AB127">
        <f>'nm to eV'!$G$14/'pNA Data'!AA127</f>
        <v>5.1498005245183576</v>
      </c>
      <c r="AC127">
        <v>1487.4456212302</v>
      </c>
      <c r="AD127" s="2">
        <f>Tabela59[[#This Row],[Osc.Strength]]/LARGE($AC$5:$AC$504,1)</f>
        <v>9.6669273078830581E-2</v>
      </c>
    </row>
    <row r="128" spans="18:30">
      <c r="R128" s="1"/>
      <c r="Y128" s="2"/>
      <c r="AA128">
        <v>241.17573719999999</v>
      </c>
      <c r="AB128">
        <f>'nm to eV'!$G$14/'pNA Data'!AA128</f>
        <v>5.1408048695691519</v>
      </c>
      <c r="AC128">
        <v>1509.6867630766999</v>
      </c>
      <c r="AD128" s="2">
        <f>Tabela59[[#This Row],[Osc.Strength]]/LARGE($AC$5:$AC$504,1)</f>
        <v>9.8114727611122055E-2</v>
      </c>
    </row>
    <row r="129" spans="18:30">
      <c r="R129" s="1"/>
      <c r="Y129" s="2"/>
      <c r="AA129">
        <v>241.5970222</v>
      </c>
      <c r="AB129">
        <f>'nm to eV'!$G$14/'pNA Data'!AA129</f>
        <v>5.1318405869809185</v>
      </c>
      <c r="AC129">
        <v>1536.836056392</v>
      </c>
      <c r="AD129" s="2">
        <f>Tabela59[[#This Row],[Osc.Strength]]/LARGE($AC$5:$AC$504,1)</f>
        <v>9.9879163508431304E-2</v>
      </c>
    </row>
    <row r="130" spans="18:30">
      <c r="R130" s="1"/>
      <c r="Y130" s="2"/>
      <c r="AA130">
        <v>242.01830720000001</v>
      </c>
      <c r="AB130">
        <f>'nm to eV'!$G$14/'pNA Data'!AA130</f>
        <v>5.1229075129226</v>
      </c>
      <c r="AC130">
        <v>1569.0143583075001</v>
      </c>
      <c r="AD130" s="2">
        <f>Tabela59[[#This Row],[Osc.Strength]]/LARGE($AC$5:$AC$504,1)</f>
        <v>0.10197043529052835</v>
      </c>
    </row>
    <row r="131" spans="18:30">
      <c r="R131" s="1"/>
      <c r="Y131" s="2"/>
      <c r="AA131">
        <v>242.43959219999999</v>
      </c>
      <c r="AB131">
        <f>'nm to eV'!$G$14/'pNA Data'!AA131</f>
        <v>5.1140054847018916</v>
      </c>
      <c r="AC131">
        <v>1606.3375871315</v>
      </c>
      <c r="AD131" s="2">
        <f>Tabela59[[#This Row],[Osc.Strength]]/LARGE($AC$5:$AC$504,1)</f>
        <v>0.10439607650246516</v>
      </c>
    </row>
    <row r="132" spans="18:30">
      <c r="R132" s="1"/>
      <c r="Y132" s="2"/>
      <c r="AA132">
        <v>242.8608772</v>
      </c>
      <c r="AB132">
        <f>'nm to eV'!$G$14/'pNA Data'!AA132</f>
        <v>5.1051343407553578</v>
      </c>
      <c r="AC132">
        <v>1648.9164986361</v>
      </c>
      <c r="AD132" s="2">
        <f>Tabela59[[#This Row],[Osc.Strength]]/LARGE($AC$5:$AC$504,1)</f>
        <v>0.10716328517543387</v>
      </c>
    </row>
    <row r="133" spans="18:30">
      <c r="R133" s="1"/>
      <c r="Y133" s="2"/>
      <c r="AA133">
        <v>243.28216219999999</v>
      </c>
      <c r="AB133">
        <f>'nm to eV'!$G$14/'pNA Data'!AA133</f>
        <v>5.0962939206386668</v>
      </c>
      <c r="AC133">
        <v>1696.8564346052001</v>
      </c>
      <c r="AD133" s="2">
        <f>Tabela59[[#This Row],[Osc.Strength]]/LARGE($AC$5:$AC$504,1)</f>
        <v>0.11027890748487047</v>
      </c>
    </row>
    <row r="134" spans="18:30">
      <c r="R134" s="1"/>
      <c r="Y134" s="2"/>
      <c r="AA134">
        <v>243.7034472</v>
      </c>
      <c r="AB134">
        <f>'nm to eV'!$G$14/'pNA Data'!AA134</f>
        <v>5.08748406501691</v>
      </c>
      <c r="AC134">
        <v>1750.2570442998999</v>
      </c>
      <c r="AD134" s="2">
        <f>Tabela59[[#This Row],[Osc.Strength]]/LARGE($AC$5:$AC$504,1)</f>
        <v>0.11374941964845704</v>
      </c>
    </row>
    <row r="135" spans="18:30">
      <c r="R135" s="1"/>
      <c r="Y135" s="2"/>
      <c r="AA135">
        <v>244.12473220000001</v>
      </c>
      <c r="AB135">
        <f>'nm to eV'!$G$14/'pNA Data'!AA135</f>
        <v>5.0787046156550373</v>
      </c>
      <c r="AC135">
        <v>1809.2119799167001</v>
      </c>
      <c r="AD135" s="2">
        <f>Tabela59[[#This Row],[Osc.Strength]]/LARGE($AC$5:$AC$504,1)</f>
        <v>0.11758090813391295</v>
      </c>
    </row>
    <row r="136" spans="18:30">
      <c r="R136" s="1"/>
      <c r="Y136" s="2"/>
      <c r="AA136">
        <v>244.54601719999999</v>
      </c>
      <c r="AB136">
        <f>'nm to eV'!$G$14/'pNA Data'!AA136</f>
        <v>5.0699554154083764</v>
      </c>
      <c r="AC136">
        <v>1873.808567518</v>
      </c>
      <c r="AD136" s="2">
        <f>Tabela59[[#This Row],[Osc.Strength]]/LARGE($AC$5:$AC$504,1)</f>
        <v>0.12177904827272765</v>
      </c>
    </row>
    <row r="137" spans="18:30">
      <c r="R137" s="1"/>
      <c r="Y137" s="2"/>
      <c r="AA137">
        <v>244.96730220000001</v>
      </c>
      <c r="AB137">
        <f>'nm to eV'!$G$14/'pNA Data'!AA137</f>
        <v>5.0612363082132594</v>
      </c>
      <c r="AC137">
        <v>1944.1274552933</v>
      </c>
      <c r="AD137" s="2">
        <f>Tabela59[[#This Row],[Osc.Strength]]/LARGE($AC$5:$AC$504,1)</f>
        <v>0.12634908140061307</v>
      </c>
    </row>
    <row r="138" spans="18:30">
      <c r="R138" s="1"/>
      <c r="Y138" s="2"/>
      <c r="AA138">
        <v>245.38858719999999</v>
      </c>
      <c r="AB138">
        <f>'nm to eV'!$G$14/'pNA Data'!AA138</f>
        <v>5.0525471390777454</v>
      </c>
      <c r="AC138">
        <v>2020.2422413649999</v>
      </c>
      <c r="AD138" s="2">
        <f>Tabela59[[#This Row],[Osc.Strength]]/LARGE($AC$5:$AC$504,1)</f>
        <v>0.13129579066855693</v>
      </c>
    </row>
    <row r="139" spans="18:30">
      <c r="R139" s="1"/>
      <c r="Y139" s="2"/>
      <c r="AA139">
        <v>245.8098722</v>
      </c>
      <c r="AB139">
        <f>'nm to eV'!$G$14/'pNA Data'!AA139</f>
        <v>5.0438877540724336</v>
      </c>
      <c r="AC139">
        <v>2102.2190836792001</v>
      </c>
      <c r="AD139" s="2">
        <f>Tabela59[[#This Row],[Osc.Strength]]/LARGE($AC$5:$AC$504,1)</f>
        <v>0.13662347568957808</v>
      </c>
    </row>
    <row r="140" spans="18:30">
      <c r="R140" s="1"/>
      <c r="Y140" s="2"/>
      <c r="AA140">
        <v>246.23115720000001</v>
      </c>
      <c r="AB140">
        <f>'nm to eV'!$G$14/'pNA Data'!AA140</f>
        <v>5.0352580003213738</v>
      </c>
      <c r="AC140">
        <v>2190.1162948199999</v>
      </c>
      <c r="AD140" s="2">
        <f>Tabela59[[#This Row],[Osc.Strength]]/LARGE($AC$5:$AC$504,1)</f>
        <v>0.14233592620565821</v>
      </c>
    </row>
    <row r="141" spans="18:30">
      <c r="R141" s="1"/>
      <c r="Y141" s="2"/>
      <c r="AA141">
        <v>246.6524422</v>
      </c>
      <c r="AB141">
        <f>'nm to eV'!$G$14/'pNA Data'!AA141</f>
        <v>5.0266577259930729</v>
      </c>
      <c r="AC141">
        <v>2283.9839248482999</v>
      </c>
      <c r="AD141" s="2">
        <f>Tabela59[[#This Row],[Osc.Strength]]/LARGE($AC$5:$AC$504,1)</f>
        <v>0.1484363949763845</v>
      </c>
    </row>
    <row r="142" spans="18:30">
      <c r="R142" s="1"/>
      <c r="Y142" s="2"/>
      <c r="AA142">
        <v>247.07372720000001</v>
      </c>
      <c r="AB142">
        <f>'nm to eV'!$G$14/'pNA Data'!AA142</f>
        <v>5.0180867802915872</v>
      </c>
      <c r="AC142">
        <v>2383.8633355022998</v>
      </c>
      <c r="AD142" s="2">
        <f>Tabela59[[#This Row],[Osc.Strength]]/LARGE($AC$5:$AC$504,1)</f>
        <v>0.15492757010618771</v>
      </c>
    </row>
    <row r="143" spans="18:30">
      <c r="R143" s="1"/>
      <c r="Y143" s="2"/>
      <c r="AA143">
        <v>247.49501219999999</v>
      </c>
      <c r="AB143">
        <f>'nm to eV'!$G$14/'pNA Data'!AA143</f>
        <v>5.0095450134477089</v>
      </c>
      <c r="AC143">
        <v>2489.7867692882</v>
      </c>
      <c r="AD143" s="2">
        <f>Tabela59[[#This Row],[Osc.Strength]]/LARGE($AC$5:$AC$504,1)</f>
        <v>0.16181154703949432</v>
      </c>
    </row>
    <row r="144" spans="18:30">
      <c r="R144" s="1"/>
      <c r="Y144" s="2"/>
      <c r="AA144">
        <v>247.9162972</v>
      </c>
      <c r="AB144">
        <f>'nm to eV'!$G$14/'pNA Data'!AA144</f>
        <v>5.0010322767102453</v>
      </c>
      <c r="AC144">
        <v>2601.7769171549999</v>
      </c>
      <c r="AD144" s="2">
        <f>Tabela59[[#This Row],[Osc.Strength]]/LARGE($AC$5:$AC$504,1)</f>
        <v>0.16908980046385855</v>
      </c>
    </row>
    <row r="145" spans="18:30">
      <c r="R145" s="1"/>
      <c r="Y145" s="2"/>
      <c r="AA145">
        <v>248.33758220000001</v>
      </c>
      <c r="AB145">
        <f>'nm to eV'!$G$14/'pNA Data'!AA145</f>
        <v>4.9925484223373813</v>
      </c>
      <c r="AC145">
        <v>2719.846488568</v>
      </c>
      <c r="AD145" s="2">
        <f>Tabela59[[#This Row],[Osc.Strength]]/LARGE($AC$5:$AC$504,1)</f>
        <v>0.17676315636898673</v>
      </c>
    </row>
    <row r="146" spans="18:30">
      <c r="R146" s="1"/>
      <c r="Y146" s="2"/>
      <c r="AA146">
        <v>248.7588672</v>
      </c>
      <c r="AB146">
        <f>'nm to eV'!$G$14/'pNA Data'!AA146</f>
        <v>4.9840933035881338</v>
      </c>
      <c r="AC146">
        <v>2843.9977878866998</v>
      </c>
      <c r="AD146" s="2">
        <f>Tabela59[[#This Row],[Osc.Strength]]/LARGE($AC$5:$AC$504,1)</f>
        <v>0.18483176451548489</v>
      </c>
    </row>
    <row r="147" spans="18:30">
      <c r="R147" s="1"/>
      <c r="Y147" s="2"/>
      <c r="AA147">
        <v>249.18015220000001</v>
      </c>
      <c r="AB147">
        <f>'nm to eV'!$G$14/'pNA Data'!AA147</f>
        <v>4.975666774713889</v>
      </c>
      <c r="AC147">
        <v>2974.2223009989002</v>
      </c>
      <c r="AD147" s="2">
        <f>Tabela59[[#This Row],[Osc.Strength]]/LARGE($AC$5:$AC$504,1)</f>
        <v>0.1932950715701586</v>
      </c>
    </row>
    <row r="148" spans="18:30">
      <c r="R148" s="1"/>
      <c r="Y148" s="2"/>
      <c r="AA148">
        <v>249.60143719999999</v>
      </c>
      <c r="AB148">
        <f>'nm to eV'!$G$14/'pNA Data'!AA148</f>
        <v>4.9672686909500294</v>
      </c>
      <c r="AC148">
        <v>3110.5002961812002</v>
      </c>
      <c r="AD148" s="2">
        <f>Tabela59[[#This Row],[Osc.Strength]]/LARGE($AC$5:$AC$504,1)</f>
        <v>0.2021517951658876</v>
      </c>
    </row>
    <row r="149" spans="18:30">
      <c r="Y149" s="2"/>
      <c r="AA149">
        <v>250.0227222</v>
      </c>
      <c r="AB149">
        <f>'nm to eV'!$G$14/'pNA Data'!AA149</f>
        <v>4.9588989085076438</v>
      </c>
      <c r="AC149">
        <v>3252.8004431288</v>
      </c>
      <c r="AD149" s="2">
        <f>Tabela59[[#This Row],[Osc.Strength]]/LARGE($AC$5:$AC$504,1)</f>
        <v>0.21139989914232624</v>
      </c>
    </row>
    <row r="150" spans="18:30">
      <c r="Y150" s="2"/>
      <c r="AA150">
        <v>250.44400719999999</v>
      </c>
      <c r="AB150">
        <f>'nm to eV'!$G$14/'pNA Data'!AA150</f>
        <v>4.9505572845653223</v>
      </c>
      <c r="AC150">
        <v>3401.0794540451002</v>
      </c>
      <c r="AD150" s="2">
        <f>Tabela59[[#This Row],[Osc.Strength]]/LARGE($AC$5:$AC$504,1)</f>
        <v>0.2210365702202724</v>
      </c>
    </row>
    <row r="151" spans="18:30">
      <c r="Y151" s="2"/>
      <c r="AA151">
        <v>250.8652922</v>
      </c>
      <c r="AB151">
        <f>'nm to eV'!$G$14/'pNA Data'!AA151</f>
        <v>4.9422436772610263</v>
      </c>
      <c r="AC151">
        <v>3555.2817505839998</v>
      </c>
      <c r="AD151" s="2">
        <f>Tabela59[[#This Row],[Osc.Strength]]/LARGE($AC$5:$AC$504,1)</f>
        <v>0.23105819635620675</v>
      </c>
    </row>
    <row r="152" spans="18:30">
      <c r="Y152" s="2"/>
      <c r="AA152">
        <v>251.28657720000001</v>
      </c>
      <c r="AB152">
        <f>'nm to eV'!$G$14/'pNA Data'!AA152</f>
        <v>4.9339579456840559</v>
      </c>
      <c r="AC152">
        <v>3715.3391603170999</v>
      </c>
      <c r="AD152" s="2">
        <f>Tabela59[[#This Row],[Osc.Strength]]/LARGE($AC$5:$AC$504,1)</f>
        <v>0.24146034701565916</v>
      </c>
    </row>
    <row r="153" spans="18:30">
      <c r="Y153" s="2"/>
      <c r="AA153">
        <v>251.70786219999999</v>
      </c>
      <c r="AB153">
        <f>'nm to eV'!$G$14/'pNA Data'!AA153</f>
        <v>4.9256999498670799</v>
      </c>
      <c r="AC153">
        <v>3881.1706462400002</v>
      </c>
      <c r="AD153" s="2">
        <f>Tabela59[[#This Row],[Osc.Strength]]/LARGE($AC$5:$AC$504,1)</f>
        <v>0.25223775559378975</v>
      </c>
    </row>
    <row r="154" spans="18:30">
      <c r="Y154" s="2"/>
      <c r="AA154">
        <v>252.12914720000001</v>
      </c>
      <c r="AB154">
        <f>'nm to eV'!$G$14/'pNA Data'!AA154</f>
        <v>4.91746955077826</v>
      </c>
      <c r="AC154">
        <v>4052.6820726443002</v>
      </c>
      <c r="AD154" s="2">
        <f>Tabela59[[#This Row],[Osc.Strength]]/LARGE($AC$5:$AC$504,1)</f>
        <v>0.26338430419938147</v>
      </c>
    </row>
    <row r="155" spans="18:30">
      <c r="Y155" s="2"/>
      <c r="AA155">
        <v>252.55043219999999</v>
      </c>
      <c r="AB155">
        <f>'nm to eV'!$G$14/'pNA Data'!AA155</f>
        <v>4.9092666103134466</v>
      </c>
      <c r="AC155">
        <v>4229.7660104723</v>
      </c>
      <c r="AD155" s="2">
        <f>Tabela59[[#This Row],[Osc.Strength]]/LARGE($AC$5:$AC$504,1)</f>
        <v>0.27489301100481855</v>
      </c>
    </row>
    <row r="156" spans="18:30">
      <c r="Y156" s="2"/>
      <c r="AA156">
        <v>252.9717172</v>
      </c>
      <c r="AB156">
        <f>'nm to eV'!$G$14/'pNA Data'!AA156</f>
        <v>4.9010909912884522</v>
      </c>
      <c r="AC156">
        <v>4412.3015850276997</v>
      </c>
      <c r="AD156" s="2">
        <f>Tabela59[[#This Row],[Osc.Strength]]/LARGE($AC$5:$AC$504,1)</f>
        <v>0.28675602034878589</v>
      </c>
    </row>
    <row r="157" spans="18:30">
      <c r="Y157" s="2"/>
      <c r="AA157">
        <v>253.39300220000001</v>
      </c>
      <c r="AB157">
        <f>'nm to eV'!$G$14/'pNA Data'!AA157</f>
        <v>4.8929425574314056</v>
      </c>
      <c r="AC157">
        <v>4600.1543686573996</v>
      </c>
      <c r="AD157" s="2">
        <f>Tabela59[[#This Row],[Osc.Strength]]/LARGE($AC$5:$AC$504,1)</f>
        <v>0.2989645957616463</v>
      </c>
    </row>
    <row r="158" spans="18:30">
      <c r="Y158" s="2"/>
      <c r="AA158">
        <v>253.8142872</v>
      </c>
      <c r="AB158">
        <f>'nm to eV'!$G$14/'pNA Data'!AA158</f>
        <v>4.8848211733751841</v>
      </c>
      <c r="AC158">
        <v>4793.1763207335998</v>
      </c>
      <c r="AD158" s="2">
        <f>Tabela59[[#This Row],[Osc.Strength]]/LARGE($AC$5:$AC$504,1)</f>
        <v>0.31150911606486981</v>
      </c>
    </row>
    <row r="159" spans="18:30">
      <c r="Y159" s="2"/>
      <c r="AA159">
        <v>254.23557220000001</v>
      </c>
      <c r="AB159">
        <f>'nm to eV'!$G$14/'pNA Data'!AA159</f>
        <v>4.8767267046499088</v>
      </c>
      <c r="AC159">
        <v>4991.2057769666999</v>
      </c>
      <c r="AD159" s="2">
        <f>Tabela59[[#This Row],[Osc.Strength]]/LARGE($AC$5:$AC$504,1)</f>
        <v>0.32437907467647759</v>
      </c>
    </row>
    <row r="160" spans="18:30">
      <c r="Y160" s="2"/>
      <c r="AA160">
        <v>254.65685719999999</v>
      </c>
      <c r="AB160">
        <f>'nm to eV'!$G$14/'pNA Data'!AA160</f>
        <v>4.8686590176755313</v>
      </c>
      <c r="AC160">
        <v>5194.0674897621002</v>
      </c>
      <c r="AD160" s="2">
        <f>Tabela59[[#This Row],[Osc.Strength]]/LARGE($AC$5:$AC$504,1)</f>
        <v>0.33756308223383547</v>
      </c>
    </row>
    <row r="161" spans="25:30">
      <c r="Y161" s="2"/>
      <c r="AA161">
        <v>255.0781422</v>
      </c>
      <c r="AB161">
        <f>'nm to eV'!$G$14/'pNA Data'!AA161</f>
        <v>4.8606179797544797</v>
      </c>
      <c r="AC161">
        <v>5401.5727210049999</v>
      </c>
      <c r="AD161" s="2">
        <f>Tabela59[[#This Row],[Osc.Strength]]/LARGE($AC$5:$AC$504,1)</f>
        <v>0.3510488726237494</v>
      </c>
    </row>
    <row r="162" spans="25:30">
      <c r="Y162" s="2"/>
      <c r="AA162">
        <v>255.49942720000001</v>
      </c>
      <c r="AB162">
        <f>'nm to eV'!$G$14/'pNA Data'!AA162</f>
        <v>4.8526034590643885</v>
      </c>
      <c r="AC162">
        <v>5613.5193883175998</v>
      </c>
      <c r="AD162" s="2">
        <f>Tabela59[[#This Row],[Osc.Strength]]/LARGE($AC$5:$AC$504,1)</f>
        <v>0.3648233124877388</v>
      </c>
    </row>
    <row r="163" spans="25:30">
      <c r="Y163" s="2"/>
      <c r="AA163">
        <v>255.9207122</v>
      </c>
      <c r="AB163">
        <f>'nm to eV'!$G$14/'pNA Data'!AA163</f>
        <v>4.8446153246508894</v>
      </c>
      <c r="AC163">
        <v>5829.6922654895998</v>
      </c>
      <c r="AD163" s="2">
        <f>Tabela59[[#This Row],[Osc.Strength]]/LARGE($AC$5:$AC$504,1)</f>
        <v>0.37887241424803936</v>
      </c>
    </row>
    <row r="164" spans="25:30">
      <c r="Y164" s="2"/>
      <c r="AA164">
        <v>256.34199719999998</v>
      </c>
      <c r="AB164">
        <f>'nm to eV'!$G$14/'pNA Data'!AA164</f>
        <v>4.8366534464204838</v>
      </c>
      <c r="AC164">
        <v>6049.8632374284998</v>
      </c>
      <c r="AD164" s="2">
        <f>Tabela59[[#This Row],[Osc.Strength]]/LARGE($AC$5:$AC$504,1)</f>
        <v>0.39318135267685417</v>
      </c>
    </row>
    <row r="165" spans="25:30">
      <c r="Y165" s="2"/>
      <c r="AA165">
        <v>256.76328219999999</v>
      </c>
      <c r="AB165">
        <f>'nm to eV'!$G$14/'pNA Data'!AA165</f>
        <v>4.8287176951334745</v>
      </c>
      <c r="AC165">
        <v>6273.7916096286999</v>
      </c>
      <c r="AD165" s="2">
        <f>Tabela59[[#This Row],[Osc.Strength]]/LARGE($AC$5:$AC$504,1)</f>
        <v>0.40773448500878834</v>
      </c>
    </row>
    <row r="166" spans="25:30">
      <c r="Y166" s="2"/>
      <c r="AA166">
        <v>257.1845672</v>
      </c>
      <c r="AB166">
        <f>'nm to eV'!$G$14/'pNA Data'!AA166</f>
        <v>4.8208079423969803</v>
      </c>
      <c r="AC166">
        <v>6501.2244718029997</v>
      </c>
      <c r="AD166" s="2">
        <f>Tabela59[[#This Row],[Osc.Strength]]/LARGE($AC$5:$AC$504,1)</f>
        <v>0.42251537457330496</v>
      </c>
    </row>
    <row r="167" spans="25:30">
      <c r="Y167" s="2"/>
      <c r="AA167">
        <v>257.60585220000002</v>
      </c>
      <c r="AB167">
        <f>'nm to eV'!$G$14/'pNA Data'!AA167</f>
        <v>4.8129240606580046</v>
      </c>
      <c r="AC167">
        <v>6731.8971149768004</v>
      </c>
      <c r="AD167" s="2">
        <f>Tabela59[[#This Row],[Osc.Strength]]/LARGE($AC$5:$AC$504,1)</f>
        <v>0.43750681790172818</v>
      </c>
    </row>
    <row r="168" spans="25:30">
      <c r="Y168" s="2"/>
      <c r="AA168">
        <v>258.02713720000003</v>
      </c>
      <c r="AB168">
        <f>'nm to eV'!$G$14/'pNA Data'!AA168</f>
        <v>4.8050659231965849</v>
      </c>
      <c r="AC168">
        <v>6965.5335010035997</v>
      </c>
      <c r="AD168" s="2">
        <f>Tabela59[[#This Row],[Osc.Strength]]/LARGE($AC$5:$AC$504,1)</f>
        <v>0.45269087524111268</v>
      </c>
    </row>
    <row r="169" spans="25:30">
      <c r="Y169" s="2"/>
      <c r="AA169">
        <v>258.44842219999998</v>
      </c>
      <c r="AB169">
        <f>'nm to eV'!$G$14/'pNA Data'!AA169</f>
        <v>4.7972334041189981</v>
      </c>
      <c r="AC169">
        <v>7201.8467831279004</v>
      </c>
      <c r="AD169" s="2">
        <f>Tabela59[[#This Row],[Osc.Strength]]/LARGE($AC$5:$AC$504,1)</f>
        <v>0.46804890438569097</v>
      </c>
    </row>
    <row r="170" spans="25:30">
      <c r="Y170" s="2"/>
      <c r="AA170">
        <v>258.86970719999999</v>
      </c>
      <c r="AB170">
        <f>'nm to eV'!$G$14/'pNA Data'!AA170</f>
        <v>4.7894263783510391</v>
      </c>
      <c r="AC170">
        <v>7440.5398759017999</v>
      </c>
      <c r="AD170" s="2">
        <f>Tabela59[[#This Row],[Osc.Strength]]/LARGE($AC$5:$AC$504,1)</f>
        <v>0.48356159771582224</v>
      </c>
    </row>
    <row r="171" spans="25:30">
      <c r="Y171" s="2"/>
      <c r="AA171">
        <v>259.29099220000001</v>
      </c>
      <c r="AB171">
        <f>'nm to eV'!$G$14/'pNA Data'!AA171</f>
        <v>4.7816447216313671</v>
      </c>
      <c r="AC171">
        <v>7681.3060724561001</v>
      </c>
      <c r="AD171" s="2">
        <f>Tabela59[[#This Row],[Osc.Strength]]/LARGE($AC$5:$AC$504,1)</f>
        <v>0.49920902231451753</v>
      </c>
    </row>
    <row r="172" spans="25:30">
      <c r="Y172" s="2"/>
      <c r="AA172">
        <v>259.71227720000002</v>
      </c>
      <c r="AB172">
        <f>'nm to eV'!$G$14/'pNA Data'!AA172</f>
        <v>4.7738883105049057</v>
      </c>
      <c r="AC172">
        <v>7923.8297068326001</v>
      </c>
      <c r="AD172" s="2">
        <f>Tabela59[[#This Row],[Osc.Strength]]/LARGE($AC$5:$AC$504,1)</f>
        <v>0.51497066301249639</v>
      </c>
    </row>
    <row r="173" spans="25:30">
      <c r="Y173" s="2"/>
      <c r="AA173">
        <v>260.13356219999997</v>
      </c>
      <c r="AB173">
        <f>'nm to eV'!$G$14/'pNA Data'!AA173</f>
        <v>4.7661570223163228</v>
      </c>
      <c r="AC173">
        <v>8167.7868588129004</v>
      </c>
      <c r="AD173" s="2">
        <f>Tabela59[[#This Row],[Osc.Strength]]/LARGE($AC$5:$AC$504,1)</f>
        <v>0.53082546819509713</v>
      </c>
    </row>
    <row r="174" spans="25:30">
      <c r="Y174" s="2"/>
      <c r="AA174">
        <v>260.55484719999998</v>
      </c>
      <c r="AB174">
        <f>'nm to eV'!$G$14/'pNA Data'!AA174</f>
        <v>4.7584507352035557</v>
      </c>
      <c r="AC174">
        <v>8412.8460984216999</v>
      </c>
      <c r="AD174" s="2">
        <f>Tabela59[[#This Row],[Osc.Strength]]/LARGE($AC$5:$AC$504,1)</f>
        <v>0.54675189818763759</v>
      </c>
    </row>
    <row r="175" spans="25:30">
      <c r="Y175" s="2"/>
      <c r="AA175">
        <v>260.9761322</v>
      </c>
      <c r="AB175">
        <f>'nm to eV'!$G$14/'pNA Data'!AA175</f>
        <v>4.7507693280914136</v>
      </c>
      <c r="AC175">
        <v>8658.6692670523007</v>
      </c>
      <c r="AD175" s="2">
        <f>Tabela59[[#This Row],[Osc.Strength]]/LARGE($AC$5:$AC$504,1)</f>
        <v>0.562727976020857</v>
      </c>
    </row>
    <row r="176" spans="25:30">
      <c r="Y176" s="2"/>
      <c r="AA176">
        <v>261.39741720000001</v>
      </c>
      <c r="AB176">
        <f>'nm to eV'!$G$14/'pNA Data'!AA176</f>
        <v>4.7431126806852397</v>
      </c>
      <c r="AC176">
        <v>8904.9122919436995</v>
      </c>
      <c r="AD176" s="2">
        <f>Tabela59[[#This Row],[Osc.Strength]]/LARGE($AC$5:$AC$504,1)</f>
        <v>0.57873134036388185</v>
      </c>
    </row>
    <row r="177" spans="25:30">
      <c r="Y177" s="2"/>
      <c r="AA177">
        <v>261.81870220000002</v>
      </c>
      <c r="AB177">
        <f>'nm to eV'!$G$14/'pNA Data'!AA177</f>
        <v>4.7354806734646244</v>
      </c>
      <c r="AC177">
        <v>9151.2260305562995</v>
      </c>
      <c r="AD177" s="2">
        <f>Tabela59[[#This Row],[Osc.Strength]]/LARGE($AC$5:$AC$504,1)</f>
        <v>0.59473930040030731</v>
      </c>
    </row>
    <row r="178" spans="25:30">
      <c r="Y178" s="2"/>
      <c r="AA178">
        <v>262.23998719999997</v>
      </c>
      <c r="AB178">
        <f>'nm to eV'!$G$14/'pNA Data'!AA178</f>
        <v>4.7278731876771918</v>
      </c>
      <c r="AC178">
        <v>9397.2571412242996</v>
      </c>
      <c r="AD178" s="2">
        <f>Tabela59[[#This Row],[Osc.Strength]]/LARGE($AC$5:$AC$504,1)</f>
        <v>0.61072889241200223</v>
      </c>
    </row>
    <row r="179" spans="25:30">
      <c r="Y179" s="2"/>
      <c r="AA179">
        <v>262.66127219999998</v>
      </c>
      <c r="AB179">
        <f>'nm to eV'!$G$14/'pNA Data'!AA179</f>
        <v>4.7202901053324373</v>
      </c>
      <c r="AC179">
        <v>9642.6489763224999</v>
      </c>
      <c r="AD179" s="2">
        <f>Tabela59[[#This Row],[Osc.Strength]]/LARGE($AC$5:$AC$504,1)</f>
        <v>0.62667693782612899</v>
      </c>
    </row>
    <row r="180" spans="25:30">
      <c r="Y180" s="2"/>
      <c r="AA180">
        <v>263.0825572</v>
      </c>
      <c r="AB180">
        <f>'nm to eV'!$G$14/'pNA Data'!AA180</f>
        <v>4.7127313091956289</v>
      </c>
      <c r="AC180">
        <v>9887.0424940731991</v>
      </c>
      <c r="AD180" s="2">
        <f>Tabela59[[#This Row],[Osc.Strength]]/LARGE($AC$5:$AC$504,1)</f>
        <v>0.64256010247358608</v>
      </c>
    </row>
    <row r="181" spans="25:30">
      <c r="Y181" s="2"/>
      <c r="AA181">
        <v>263.50384220000001</v>
      </c>
      <c r="AB181">
        <f>'nm to eV'!$G$14/'pNA Data'!AA181</f>
        <v>4.7051966827817662</v>
      </c>
      <c r="AC181">
        <v>10130.077185026599</v>
      </c>
      <c r="AD181" s="2">
        <f>Tabela59[[#This Row],[Osc.Strength]]/LARGE($AC$5:$AC$504,1)</f>
        <v>0.65835495680108247</v>
      </c>
    </row>
    <row r="182" spans="25:30">
      <c r="Y182" s="2"/>
      <c r="AA182">
        <v>263.92512720000002</v>
      </c>
      <c r="AB182">
        <f>'nm to eV'!$G$14/'pNA Data'!AA182</f>
        <v>4.6976861103495944</v>
      </c>
      <c r="AC182">
        <v>10371.392009187301</v>
      </c>
      <c r="AD182" s="2">
        <f>Tabela59[[#This Row],[Osc.Strength]]/LARGE($AC$5:$AC$504,1)</f>
        <v>0.67403803677510365</v>
      </c>
    </row>
    <row r="183" spans="25:30">
      <c r="Y183" s="2"/>
      <c r="AA183">
        <v>264.34641219999997</v>
      </c>
      <c r="AB183">
        <f>'nm to eV'!$G$14/'pNA Data'!AA183</f>
        <v>4.690199476895681</v>
      </c>
      <c r="AC183">
        <v>10610.6263397189</v>
      </c>
      <c r="AD183" s="2">
        <f>Tabela59[[#This Row],[Osc.Strength]]/LARGE($AC$5:$AC$504,1)</f>
        <v>0.68958590521338881</v>
      </c>
    </row>
    <row r="184" spans="25:30">
      <c r="Y184" s="2"/>
      <c r="AA184">
        <v>264.76769719999999</v>
      </c>
      <c r="AB184">
        <f>'nm to eV'!$G$14/'pNA Data'!AA184</f>
        <v>4.6827366681485421</v>
      </c>
      <c r="AC184">
        <v>10847.4209091504</v>
      </c>
      <c r="AD184" s="2">
        <f>Tabela59[[#This Row],[Osc.Strength]]/LARGE($AC$5:$AC$504,1)</f>
        <v>0.70497521327900114</v>
      </c>
    </row>
    <row r="185" spans="25:30">
      <c r="Y185" s="2"/>
      <c r="AA185">
        <v>265.1889822</v>
      </c>
      <c r="AB185">
        <f>'nm to eV'!$G$14/'pNA Data'!AA185</f>
        <v>4.6752975705628312</v>
      </c>
      <c r="AC185">
        <v>11081.4187540161</v>
      </c>
      <c r="AD185" s="2">
        <f>Tabela59[[#This Row],[Osc.Strength]]/LARGE($AC$5:$AC$504,1)</f>
        <v>0.72018276187259067</v>
      </c>
    </row>
    <row r="186" spans="25:30">
      <c r="Y186" s="2"/>
      <c r="AA186">
        <v>265.61026720000001</v>
      </c>
      <c r="AB186">
        <f>'nm to eV'!$G$14/'pNA Data'!AA186</f>
        <v>4.6678820713135813</v>
      </c>
      <c r="AC186">
        <v>11312.266153901101</v>
      </c>
      <c r="AD186" s="2">
        <f>Tabela59[[#This Row],[Osc.Strength]]/LARGE($AC$5:$AC$504,1)</f>
        <v>0.73518556266107582</v>
      </c>
    </row>
    <row r="187" spans="25:30">
      <c r="Y187" s="2"/>
      <c r="AA187">
        <v>266.03155220000002</v>
      </c>
      <c r="AB187">
        <f>'nm to eV'!$G$14/'pNA Data'!AA187</f>
        <v>4.6604900582904989</v>
      </c>
      <c r="AC187">
        <v>11539.6135609253</v>
      </c>
      <c r="AD187" s="2">
        <f>Tabela59[[#This Row],[Osc.Strength]]/LARGE($AC$5:$AC$504,1)</f>
        <v>0.74996089848492242</v>
      </c>
    </row>
    <row r="188" spans="25:30">
      <c r="Y188" s="2"/>
      <c r="AA188">
        <v>266.45283719999998</v>
      </c>
      <c r="AB188">
        <f>'nm to eV'!$G$14/'pNA Data'!AA188</f>
        <v>4.6531214200923134</v>
      </c>
      <c r="AC188">
        <v>11763.1165157784</v>
      </c>
      <c r="AD188" s="2">
        <f>Tabela59[[#This Row],[Osc.Strength]]/LARGE($AC$5:$AC$504,1)</f>
        <v>0.76448638289137127</v>
      </c>
    </row>
    <row r="189" spans="25:30">
      <c r="Y189" s="2"/>
      <c r="AA189">
        <v>266.87412219999999</v>
      </c>
      <c r="AB189">
        <f>'nm to eV'!$G$14/'pNA Data'!AA189</f>
        <v>4.645776046021183</v>
      </c>
      <c r="AC189">
        <v>11982.436546529099</v>
      </c>
      <c r="AD189" s="2">
        <f>Tabela59[[#This Row],[Osc.Strength]]/LARGE($AC$5:$AC$504,1)</f>
        <v>0.77874001854815722</v>
      </c>
    </row>
    <row r="190" spans="25:30">
      <c r="Y190" s="2"/>
      <c r="AA190">
        <v>267.2954072</v>
      </c>
      <c r="AB190">
        <f>'nm to eV'!$G$14/'pNA Data'!AA190</f>
        <v>4.6384538260771508</v>
      </c>
      <c r="AC190">
        <v>12197.2420465504</v>
      </c>
      <c r="AD190" s="2">
        <f>Tabela59[[#This Row],[Osc.Strength]]/LARGE($AC$5:$AC$504,1)</f>
        <v>0.79270025429998248</v>
      </c>
    </row>
    <row r="191" spans="25:30">
      <c r="Y191" s="2"/>
      <c r="AA191">
        <v>267.71669220000001</v>
      </c>
      <c r="AB191">
        <f>'nm to eV'!$G$14/'pNA Data'!AA191</f>
        <v>4.6311546509526531</v>
      </c>
      <c r="AC191">
        <v>12407.209128054499</v>
      </c>
      <c r="AD191" s="2">
        <f>Tabela59[[#This Row],[Osc.Strength]]/LARGE($AC$5:$AC$504,1)</f>
        <v>0.80634604063985404</v>
      </c>
    </row>
    <row r="192" spans="25:30">
      <c r="Y192" s="2"/>
      <c r="AA192">
        <v>268.13797720000002</v>
      </c>
      <c r="AB192">
        <f>'nm to eV'!$G$14/'pNA Data'!AA192</f>
        <v>4.6238784120270813</v>
      </c>
      <c r="AC192">
        <v>12612.0224478862</v>
      </c>
      <c r="AD192" s="2">
        <f>Tabela59[[#This Row],[Osc.Strength]]/LARGE($AC$5:$AC$504,1)</f>
        <v>0.8196568833774982</v>
      </c>
    </row>
    <row r="193" spans="25:30">
      <c r="Y193" s="2"/>
      <c r="AA193">
        <v>268.55926219999998</v>
      </c>
      <c r="AB193">
        <f>'nm to eV'!$G$14/'pNA Data'!AA193</f>
        <v>4.6166250013613945</v>
      </c>
      <c r="AC193">
        <v>12811.376002406099</v>
      </c>
      <c r="AD193" s="2">
        <f>Tabela59[[#This Row],[Osc.Strength]]/LARGE($AC$5:$AC$504,1)</f>
        <v>0.83261289529891636</v>
      </c>
    </row>
    <row r="194" spans="25:30">
      <c r="Y194" s="2"/>
      <c r="AA194">
        <v>268.98054719999999</v>
      </c>
      <c r="AB194">
        <f>'nm to eV'!$G$14/'pNA Data'!AA194</f>
        <v>4.6093943116927747</v>
      </c>
      <c r="AC194">
        <v>13004.973888488399</v>
      </c>
      <c r="AD194" s="2">
        <f>Tabela59[[#This Row],[Osc.Strength]]/LARGE($AC$5:$AC$504,1)</f>
        <v>0.84519484562372604</v>
      </c>
    </row>
    <row r="195" spans="25:30">
      <c r="Y195" s="2"/>
      <c r="AA195">
        <v>269.4018322</v>
      </c>
      <c r="AB195">
        <f>'nm to eV'!$G$14/'pNA Data'!AA195</f>
        <v>4.6021862364293522</v>
      </c>
      <c r="AC195">
        <v>13192.531027859201</v>
      </c>
      <c r="AD195" s="2">
        <f>Tabela59[[#This Row],[Osc.Strength]]/LARGE($AC$5:$AC$504,1)</f>
        <v>0.85738420707999563</v>
      </c>
    </row>
    <row r="196" spans="25:30">
      <c r="Y196" s="2"/>
      <c r="AA196">
        <v>269.82311720000001</v>
      </c>
      <c r="AB196">
        <f>'nm to eV'!$G$14/'pNA Data'!AA196</f>
        <v>4.5950006696449579</v>
      </c>
      <c r="AC196">
        <v>13373.773852226401</v>
      </c>
      <c r="AD196" s="2">
        <f>Tabela59[[#This Row],[Osc.Strength]]/LARGE($AC$5:$AC$504,1)</f>
        <v>0.86916320043091955</v>
      </c>
    </row>
    <row r="197" spans="25:30">
      <c r="Y197" s="2"/>
      <c r="AA197">
        <v>270.24440220000002</v>
      </c>
      <c r="AB197">
        <f>'nm to eV'!$G$14/'pNA Data'!AA197</f>
        <v>4.587837506073936</v>
      </c>
      <c r="AC197">
        <v>13548.4409468708</v>
      </c>
      <c r="AD197" s="2">
        <f>Tabela59[[#This Row],[Osc.Strength]]/LARGE($AC$5:$AC$504,1)</f>
        <v>0.88051483630188376</v>
      </c>
    </row>
    <row r="198" spans="25:30">
      <c r="AA198">
        <v>270.66568719999998</v>
      </c>
      <c r="AB198">
        <f>'nm to eV'!$G$14/'pNA Data'!AA198</f>
        <v>4.5806966411060106</v>
      </c>
      <c r="AC198">
        <v>13716.2836506108</v>
      </c>
      <c r="AD198" s="2">
        <f>Tabela59[[#This Row],[Osc.Strength]]/LARGE($AC$5:$AC$504,1)</f>
        <v>0.89142295417224471</v>
      </c>
    </row>
    <row r="199" spans="25:30">
      <c r="AA199">
        <v>271.08697219999999</v>
      </c>
      <c r="AB199">
        <f>'nm to eV'!$G$14/'pNA Data'!AA199</f>
        <v>4.5735779707811792</v>
      </c>
      <c r="AC199">
        <v>13877.066610289799</v>
      </c>
      <c r="AD199" s="2">
        <f>Tabela59[[#This Row],[Osc.Strength]]/LARGE($AC$5:$AC$504,1)</f>
        <v>0.90187225841153318</v>
      </c>
    </row>
    <row r="200" spans="25:30">
      <c r="AA200">
        <v>271.5082572</v>
      </c>
      <c r="AB200">
        <f>'nm to eV'!$G$14/'pNA Data'!AA200</f>
        <v>4.5664813917846843</v>
      </c>
      <c r="AC200">
        <v>14030.5682881828</v>
      </c>
      <c r="AD200" s="2">
        <f>Tabela59[[#This Row],[Osc.Strength]]/LARGE($AC$5:$AC$504,1)</f>
        <v>0.9118483512558716</v>
      </c>
    </row>
    <row r="201" spans="25:30">
      <c r="AA201">
        <v>271.92954220000001</v>
      </c>
      <c r="AB201">
        <f>'nm to eV'!$G$14/'pNA Data'!AA201</f>
        <v>4.5594068014420017</v>
      </c>
      <c r="AC201">
        <v>14176.5814209687</v>
      </c>
      <c r="AD201" s="2">
        <f>Tabela59[[#This Row],[Osc.Strength]]/LARGE($AC$5:$AC$504,1)</f>
        <v>0.9213377626366398</v>
      </c>
    </row>
    <row r="202" spans="25:30">
      <c r="AA202">
        <v>272.35082720000003</v>
      </c>
      <c r="AB202">
        <f>'nm to eV'!$G$14/'pNA Data'!AA202</f>
        <v>4.5523540977138985</v>
      </c>
      <c r="AC202">
        <v>14314.913429164801</v>
      </c>
      <c r="AD202" s="2">
        <f>Tabela59[[#This Row],[Osc.Strength]]/LARGE($AC$5:$AC$504,1)</f>
        <v>0.93032797678967361</v>
      </c>
    </row>
    <row r="203" spans="25:30">
      <c r="AA203">
        <v>272.77211219999998</v>
      </c>
      <c r="AB203">
        <f>'nm to eV'!$G$14/'pNA Data'!AA203</f>
        <v>4.5453231791915201</v>
      </c>
      <c r="AC203">
        <v>14445.3867761695</v>
      </c>
      <c r="AD203" s="2">
        <f>Tabela59[[#This Row],[Osc.Strength]]/LARGE($AC$5:$AC$504,1)</f>
        <v>0.93880745558949341</v>
      </c>
    </row>
    <row r="204" spans="25:30">
      <c r="AA204">
        <v>273.19339719999999</v>
      </c>
      <c r="AB204">
        <f>'nm to eV'!$G$14/'pNA Data'!AA204</f>
        <v>4.5383139450915326</v>
      </c>
      <c r="AC204">
        <v>14567.839276309</v>
      </c>
      <c r="AD204" s="2">
        <f>Tabela59[[#This Row],[Osc.Strength]]/LARGE($AC$5:$AC$504,1)</f>
        <v>0.94676565856929762</v>
      </c>
    </row>
    <row r="205" spans="25:30">
      <c r="AA205">
        <v>273.6146822</v>
      </c>
      <c r="AB205">
        <f>'nm to eV'!$G$14/'pNA Data'!AA205</f>
        <v>4.5313262952513078</v>
      </c>
      <c r="AC205">
        <v>14682.124351528701</v>
      </c>
      <c r="AD205" s="2">
        <f>Tabela59[[#This Row],[Osc.Strength]]/LARGE($AC$5:$AC$504,1)</f>
        <v>0.95419305960336753</v>
      </c>
    </row>
    <row r="206" spans="25:30">
      <c r="AA206">
        <v>274.03596720000002</v>
      </c>
      <c r="AB206">
        <f>'nm to eV'!$G$14/'pNA Data'!AA206</f>
        <v>4.5243601301241521</v>
      </c>
      <c r="AC206">
        <v>14788.111236610501</v>
      </c>
      <c r="AD206" s="2">
        <f>Tabela59[[#This Row],[Osc.Strength]]/LARGE($AC$5:$AC$504,1)</f>
        <v>0.96108116024416501</v>
      </c>
    </row>
    <row r="207" spans="25:30">
      <c r="AA207">
        <v>274.45725220000003</v>
      </c>
      <c r="AB207">
        <f>'nm to eV'!$G$14/'pNA Data'!AA207</f>
        <v>4.517415350774578</v>
      </c>
      <c r="AC207">
        <v>14885.6851330341</v>
      </c>
      <c r="AD207" s="2">
        <f>Tabela59[[#This Row],[Osc.Strength]]/LARGE($AC$5:$AC$504,1)</f>
        <v>0.96742249972179739</v>
      </c>
    </row>
    <row r="208" spans="25:30">
      <c r="AA208">
        <v>274.87853719999998</v>
      </c>
      <c r="AB208">
        <f>'nm to eV'!$G$14/'pNA Data'!AA208</f>
        <v>4.510491858873622</v>
      </c>
      <c r="AC208">
        <v>14974.7473118249</v>
      </c>
      <c r="AD208" s="2">
        <f>Tabela59[[#This Row],[Osc.Strength]]/LARGE($AC$5:$AC$504,1)</f>
        <v>0.97321066162811498</v>
      </c>
    </row>
    <row r="209" spans="27:30">
      <c r="AA209">
        <v>275.29982219999999</v>
      </c>
      <c r="AB209">
        <f>'nm to eV'!$G$14/'pNA Data'!AA209</f>
        <v>4.5035895566941999</v>
      </c>
      <c r="AC209">
        <v>15055.2151659557</v>
      </c>
      <c r="AD209" s="2">
        <f>Tabela59[[#This Row],[Osc.Strength]]/LARGE($AC$5:$AC$504,1)</f>
        <v>0.97844027732230376</v>
      </c>
    </row>
    <row r="210" spans="27:30">
      <c r="AA210">
        <v>275.72110720000001</v>
      </c>
      <c r="AB210">
        <f>'nm to eV'!$G$14/'pNA Data'!AA210</f>
        <v>4.4967083471065141</v>
      </c>
      <c r="AC210">
        <v>15127.022213075499</v>
      </c>
      <c r="AD210" s="2">
        <f>Tabela59[[#This Row],[Osc.Strength]]/LARGE($AC$5:$AC$504,1)</f>
        <v>0.98310702610823064</v>
      </c>
    </row>
    <row r="211" spans="27:30">
      <c r="AA211">
        <v>276.14239220000002</v>
      </c>
      <c r="AB211">
        <f>'nm to eV'!$G$14/'pNA Data'!AA211</f>
        <v>4.4898481335734939</v>
      </c>
      <c r="AC211">
        <v>15190.1180495427</v>
      </c>
      <c r="AD211" s="2">
        <f>Tabela59[[#This Row],[Osc.Strength]]/LARGE($AC$5:$AC$504,1)</f>
        <v>0.98720763224705566</v>
      </c>
    </row>
    <row r="212" spans="27:30">
      <c r="AA212">
        <v>276.56367719999997</v>
      </c>
      <c r="AB212">
        <f>'nm to eV'!$G$14/'pNA Data'!AA212</f>
        <v>4.483008820146285</v>
      </c>
      <c r="AC212">
        <v>15244.4682569285</v>
      </c>
      <c r="AD212" s="2">
        <f>Tabela59[[#This Row],[Osc.Strength]]/LARGE($AC$5:$AC$504,1)</f>
        <v>0.99073985888087612</v>
      </c>
    </row>
    <row r="213" spans="27:30">
      <c r="AA213">
        <v>276.98496219999998</v>
      </c>
      <c r="AB213">
        <f>'nm to eV'!$G$14/'pNA Data'!AA213</f>
        <v>4.4761903114597681</v>
      </c>
      <c r="AC213">
        <v>15290.054262333701</v>
      </c>
      <c r="AD213" s="2">
        <f>Tabela59[[#This Row],[Osc.Strength]]/LARGE($AC$5:$AC$504,1)</f>
        <v>0.99370249895469864</v>
      </c>
    </row>
    <row r="214" spans="27:30">
      <c r="AA214">
        <v>277.4062472</v>
      </c>
      <c r="AB214">
        <f>'nm to eV'!$G$14/'pNA Data'!AA214</f>
        <v>4.4693925127281338</v>
      </c>
      <c r="AC214">
        <v>15326.873154029099</v>
      </c>
      <c r="AD214" s="2">
        <f>Tabela59[[#This Row],[Osc.Strength]]/LARGE($AC$5:$AC$504,1)</f>
        <v>0.99609536323488568</v>
      </c>
    </row>
    <row r="215" spans="27:30">
      <c r="AA215">
        <v>277.82753220000001</v>
      </c>
      <c r="AB215">
        <f>'nm to eV'!$G$14/'pNA Data'!AA215</f>
        <v>4.4626153297404914</v>
      </c>
      <c r="AC215">
        <v>15354.937454082299</v>
      </c>
      <c r="AD215" s="2">
        <f>Tabela59[[#This Row],[Osc.Strength]]/LARGE($AC$5:$AC$504,1)</f>
        <v>0.99791926553214438</v>
      </c>
    </row>
    <row r="216" spans="27:30">
      <c r="AA216">
        <v>278.24881720000002</v>
      </c>
      <c r="AB216">
        <f>'nm to eV'!$G$14/'pNA Data'!AA216</f>
        <v>4.4558586688565081</v>
      </c>
      <c r="AC216">
        <v>15374.2748497743</v>
      </c>
      <c r="AD216" s="2">
        <f>Tabela59[[#This Row],[Osc.Strength]]/LARGE($AC$5:$AC$504,1)</f>
        <v>0.99917600524625727</v>
      </c>
    </row>
    <row r="217" spans="27:30">
      <c r="AA217">
        <v>278.67010219999997</v>
      </c>
      <c r="AB217">
        <f>'nm to eV'!$G$14/'pNA Data'!AA217</f>
        <v>4.4491224370021065</v>
      </c>
      <c r="AC217">
        <v>15384.927885733599</v>
      </c>
      <c r="AD217" s="2">
        <f>Tabela59[[#This Row],[Osc.Strength]]/LARGE($AC$5:$AC$504,1)</f>
        <v>0.9998683473578408</v>
      </c>
    </row>
    <row r="218" spans="27:30">
      <c r="AA218">
        <v>279.09138719999999</v>
      </c>
      <c r="AB218">
        <f>'nm to eV'!$G$14/'pNA Data'!AA218</f>
        <v>4.4424065416651812</v>
      </c>
      <c r="AC218">
        <v>15386.9536188323</v>
      </c>
      <c r="AD218" s="2">
        <f>Tabela59[[#This Row],[Osc.Strength]]/LARGE($AC$5:$AC$504,1)</f>
        <v>1</v>
      </c>
    </row>
    <row r="219" spans="27:30">
      <c r="AA219">
        <v>279.5126722</v>
      </c>
      <c r="AB219">
        <f>'nm to eV'!$G$14/'pNA Data'!AA219</f>
        <v>4.4357108908913716</v>
      </c>
      <c r="AC219">
        <v>15380.423237983099</v>
      </c>
      <c r="AD219" s="2">
        <f>Tabela59[[#This Row],[Osc.Strength]]/LARGE($AC$5:$AC$504,1)</f>
        <v>0.99957558974888905</v>
      </c>
    </row>
    <row r="220" spans="27:30">
      <c r="AA220">
        <v>279.93395720000001</v>
      </c>
      <c r="AB220">
        <f>'nm to eV'!$G$14/'pNA Data'!AA220</f>
        <v>4.429035393279861</v>
      </c>
      <c r="AC220">
        <v>15365.4216510648</v>
      </c>
      <c r="AD220" s="2">
        <f>Tabela59[[#This Row],[Osc.Strength]]/LARGE($AC$5:$AC$504,1)</f>
        <v>0.99860063477794936</v>
      </c>
    </row>
    <row r="221" spans="27:30">
      <c r="AA221">
        <v>280.35524220000002</v>
      </c>
      <c r="AB221">
        <f>'nm to eV'!$G$14/'pNA Data'!AA221</f>
        <v>4.4223799579792189</v>
      </c>
      <c r="AC221">
        <v>15342.0470412743</v>
      </c>
      <c r="AD221" s="2">
        <f>Tabela59[[#This Row],[Osc.Strength]]/LARGE($AC$5:$AC$504,1)</f>
        <v>0.99708151602517092</v>
      </c>
    </row>
    <row r="222" spans="27:30">
      <c r="AA222">
        <v>280.77652719999998</v>
      </c>
      <c r="AB222">
        <f>'nm to eV'!$G$14/'pNA Data'!AA222</f>
        <v>4.4157444946832793</v>
      </c>
      <c r="AC222">
        <v>15310.4103952601</v>
      </c>
      <c r="AD222" s="2">
        <f>Tabela59[[#This Row],[Osc.Strength]]/LARGE($AC$5:$AC$504,1)</f>
        <v>0.99502544652643143</v>
      </c>
    </row>
    <row r="223" spans="27:30">
      <c r="AA223">
        <v>281.19781219999999</v>
      </c>
      <c r="AB223">
        <f>'nm to eV'!$G$14/'pNA Data'!AA223</f>
        <v>4.4091289136270531</v>
      </c>
      <c r="AC223">
        <v>15270.6350054379</v>
      </c>
      <c r="AD223" s="2">
        <f>Tabela59[[#This Row],[Osc.Strength]]/LARGE($AC$5:$AC$504,1)</f>
        <v>0.99244043907092594</v>
      </c>
    </row>
    <row r="224" spans="27:30">
      <c r="AA224">
        <v>281.6190972</v>
      </c>
      <c r="AB224">
        <f>'nm to eV'!$G$14/'pNA Data'!AA224</f>
        <v>4.4025331255826847</v>
      </c>
      <c r="AC224">
        <v>15222.8559489197</v>
      </c>
      <c r="AD224" s="2">
        <f>Tabela59[[#This Row],[Osc.Strength]]/LARGE($AC$5:$AC$504,1)</f>
        <v>0.98933527233670482</v>
      </c>
    </row>
    <row r="225" spans="27:30">
      <c r="AA225">
        <v>282.04038220000001</v>
      </c>
      <c r="AB225">
        <f>'nm to eV'!$G$14/'pNA Data'!AA225</f>
        <v>4.395957041855441</v>
      </c>
      <c r="AC225">
        <v>15167.219545506799</v>
      </c>
      <c r="AD225" s="2">
        <f>Tabela59[[#This Row],[Osc.Strength]]/LARGE($AC$5:$AC$504,1)</f>
        <v>0.9857194556655734</v>
      </c>
    </row>
    <row r="226" spans="27:30">
      <c r="AA226">
        <v>282.46166720000002</v>
      </c>
      <c r="AB226">
        <f>'nm to eV'!$G$14/'pNA Data'!AA226</f>
        <v>4.3894005742797297</v>
      </c>
      <c r="AC226">
        <v>15103.8827972037</v>
      </c>
      <c r="AD226" s="2">
        <f>Tabela59[[#This Row],[Osc.Strength]]/LARGE($AC$5:$AC$504,1)</f>
        <v>0.98160319263703077</v>
      </c>
    </row>
    <row r="227" spans="27:30">
      <c r="AA227">
        <v>282.88295219999998</v>
      </c>
      <c r="AB227">
        <f>'nm to eV'!$G$14/'pNA Data'!AA227</f>
        <v>4.3828636352151662</v>
      </c>
      <c r="AC227">
        <v>15033.0128117023</v>
      </c>
      <c r="AD227" s="2">
        <f>Tabela59[[#This Row],[Osc.Strength]]/LARGE($AC$5:$AC$504,1)</f>
        <v>0.97699734360043777</v>
      </c>
    </row>
    <row r="228" spans="27:30">
      <c r="AA228">
        <v>283.30423719999999</v>
      </c>
      <c r="AB228">
        <f>'nm to eV'!$G$14/'pNA Data'!AA228</f>
        <v>4.3763461375426616</v>
      </c>
      <c r="AC228">
        <v>14954.786212273601</v>
      </c>
      <c r="AD228" s="2">
        <f>Tabela59[[#This Row],[Osc.Strength]]/LARGE($AC$5:$AC$504,1)</f>
        <v>0.97191338732380628</v>
      </c>
    </row>
    <row r="229" spans="27:30">
      <c r="AA229">
        <v>283.7255222</v>
      </c>
      <c r="AB229">
        <f>'nm to eV'!$G$14/'pNA Data'!AA229</f>
        <v>4.3698479946605593</v>
      </c>
      <c r="AC229">
        <v>14869.388536471</v>
      </c>
      <c r="AD229" s="2">
        <f>Tabela59[[#This Row],[Osc.Strength]]/LARGE($AC$5:$AC$504,1)</f>
        <v>0.96636338191545301</v>
      </c>
    </row>
    <row r="230" spans="27:30">
      <c r="AA230">
        <v>284.14680720000001</v>
      </c>
      <c r="AB230">
        <f>'nm to eV'!$G$14/'pNA Data'!AA230</f>
        <v>4.3633691204807947</v>
      </c>
      <c r="AC230">
        <v>14777.0136260155</v>
      </c>
      <c r="AD230" s="2">
        <f>Tabela59[[#This Row],[Osc.Strength]]/LARGE($AC$5:$AC$504,1)</f>
        <v>0.96035992517256397</v>
      </c>
    </row>
    <row r="231" spans="27:30">
      <c r="AA231">
        <v>284.56809220000002</v>
      </c>
      <c r="AB231">
        <f>'nm to eV'!$G$14/'pNA Data'!AA231</f>
        <v>4.3569094294250945</v>
      </c>
      <c r="AC231">
        <v>14677.863010186</v>
      </c>
      <c r="AD231" s="2">
        <f>Tabela59[[#This Row],[Osc.Strength]]/LARGE($AC$5:$AC$504,1)</f>
        <v>0.95391611450765446</v>
      </c>
    </row>
    <row r="232" spans="27:30">
      <c r="AA232">
        <v>284.98937719999998</v>
      </c>
      <c r="AB232">
        <f>'nm to eV'!$G$14/'pNA Data'!AA232</f>
        <v>4.3504688364212125</v>
      </c>
      <c r="AC232">
        <v>14572.1452849777</v>
      </c>
      <c r="AD232" s="2">
        <f>Tabela59[[#This Row],[Osc.Strength]]/LARGE($AC$5:$AC$504,1)</f>
        <v>0.94704550659999742</v>
      </c>
    </row>
    <row r="233" spans="27:30">
      <c r="AA233">
        <v>285.41066219999999</v>
      </c>
      <c r="AB233">
        <f>'nm to eV'!$G$14/'pNA Data'!AA233</f>
        <v>4.3440472568991852</v>
      </c>
      <c r="AC233">
        <v>14460.0754902344</v>
      </c>
      <c r="AD233" s="2">
        <f>Tabela59[[#This Row],[Osc.Strength]]/LARGE($AC$5:$AC$504,1)</f>
        <v>0.93976207691537583</v>
      </c>
    </row>
    <row r="234" spans="27:30">
      <c r="AA234">
        <v>285.8319472</v>
      </c>
      <c r="AB234">
        <f>'nm to eV'!$G$14/'pNA Data'!AA234</f>
        <v>4.3376446067876415</v>
      </c>
      <c r="AC234">
        <v>14341.874486881399</v>
      </c>
      <c r="AD234" s="2">
        <f>Tabela59[[#This Row],[Osc.Strength]]/LARGE($AC$5:$AC$504,1)</f>
        <v>0.93208017923237163</v>
      </c>
    </row>
    <row r="235" spans="27:30">
      <c r="AA235">
        <v>286.25323220000001</v>
      </c>
      <c r="AB235">
        <f>'nm to eV'!$G$14/'pNA Data'!AA235</f>
        <v>4.3312608025101271</v>
      </c>
      <c r="AC235">
        <v>14217.7683363141</v>
      </c>
      <c r="AD235" s="2">
        <f>Tabela59[[#This Row],[Osc.Strength]]/LARGE($AC$5:$AC$504,1)</f>
        <v>0.92401450530875595</v>
      </c>
    </row>
    <row r="236" spans="27:30">
      <c r="AA236">
        <v>286.67451720000003</v>
      </c>
      <c r="AB236">
        <f>'nm to eV'!$G$14/'pNA Data'!AA236</f>
        <v>4.3248957609814713</v>
      </c>
      <c r="AC236">
        <v>14087.9876839071</v>
      </c>
      <c r="AD236" s="2">
        <f>Tabela59[[#This Row],[Osc.Strength]]/LARGE($AC$5:$AC$504,1)</f>
        <v>0.91558004481566913</v>
      </c>
    </row>
    <row r="237" spans="27:30">
      <c r="AA237">
        <v>287.09580219999998</v>
      </c>
      <c r="AB237">
        <f>'nm to eV'!$G$14/'pNA Data'!AA237</f>
        <v>4.3185493996041782</v>
      </c>
      <c r="AC237">
        <v>13952.767148524799</v>
      </c>
      <c r="AD237" s="2">
        <f>Tabela59[[#This Row],[Osc.Strength]]/LARGE($AC$5:$AC$504,1)</f>
        <v>0.90679204566184035</v>
      </c>
    </row>
    <row r="238" spans="27:30">
      <c r="AA238">
        <v>287.51708719999999</v>
      </c>
      <c r="AB238">
        <f>'nm to eV'!$G$14/'pNA Data'!AA238</f>
        <v>4.3122216362648587</v>
      </c>
      <c r="AC238">
        <v>13812.3447198143</v>
      </c>
      <c r="AD238" s="2">
        <f>Tabela59[[#This Row],[Osc.Strength]]/LARGE($AC$5:$AC$504,1)</f>
        <v>0.89766597482357946</v>
      </c>
    </row>
    <row r="239" spans="27:30">
      <c r="AA239">
        <v>287.9383722</v>
      </c>
      <c r="AB239">
        <f>'nm to eV'!$G$14/'pNA Data'!AA239</f>
        <v>4.3059123893306843</v>
      </c>
      <c r="AC239">
        <v>13666.961164967401</v>
      </c>
      <c r="AD239" s="2">
        <f>Tabela59[[#This Row],[Osc.Strength]]/LARGE($AC$5:$AC$504,1)</f>
        <v>0.88821747979016608</v>
      </c>
    </row>
    <row r="240" spans="27:30">
      <c r="AA240">
        <v>288.35965720000002</v>
      </c>
      <c r="AB240">
        <f>'nm to eV'!$G$14/'pNA Data'!AA240</f>
        <v>4.2996215776458824</v>
      </c>
      <c r="AC240">
        <v>13516.859446536</v>
      </c>
      <c r="AD240" s="2">
        <f>Tabela59[[#This Row],[Osc.Strength]]/LARGE($AC$5:$AC$504,1)</f>
        <v>0.8784623507276017</v>
      </c>
    </row>
    <row r="241" spans="27:30">
      <c r="AA241">
        <v>288.78094220000003</v>
      </c>
      <c r="AB241">
        <f>'nm to eV'!$G$14/'pNA Data'!AA241</f>
        <v>4.2933491205282515</v>
      </c>
      <c r="AC241">
        <v>13362.284152779001</v>
      </c>
      <c r="AD241" s="2">
        <f>Tabela59[[#This Row],[Osc.Strength]]/LARGE($AC$5:$AC$504,1)</f>
        <v>0.86841648345678513</v>
      </c>
    </row>
    <row r="242" spans="27:30">
      <c r="AA242">
        <v>289.20222719999998</v>
      </c>
      <c r="AB242">
        <f>'nm to eV'!$G$14/'pNA Data'!AA242</f>
        <v>4.2870949377657146</v>
      </c>
      <c r="AC242">
        <v>13203.480941915701</v>
      </c>
      <c r="AD242" s="2">
        <f>Tabela59[[#This Row],[Osc.Strength]]/LARGE($AC$5:$AC$504,1)</f>
        <v>0.8580958433354724</v>
      </c>
    </row>
    <row r="243" spans="27:30">
      <c r="AA243">
        <v>289.62351219999999</v>
      </c>
      <c r="AB243">
        <f>'nm to eV'!$G$14/'pNA Data'!AA243</f>
        <v>4.280858949612897</v>
      </c>
      <c r="AC243">
        <v>13040.6960015515</v>
      </c>
      <c r="AD243" s="2">
        <f>Tabela59[[#This Row],[Osc.Strength]]/LARGE($AC$5:$AC$504,1)</f>
        <v>0.84751643012628675</v>
      </c>
    </row>
    <row r="244" spans="27:30">
      <c r="AA244">
        <v>290.0447972</v>
      </c>
      <c r="AB244">
        <f>'nm to eV'!$G$14/'pNA Data'!AA244</f>
        <v>4.2746410767877405</v>
      </c>
      <c r="AC244">
        <v>12874.1755244345</v>
      </c>
      <c r="AD244" s="2">
        <f>Tabela59[[#This Row],[Osc.Strength]]/LARGE($AC$5:$AC$504,1)</f>
        <v>0.83669424392607661</v>
      </c>
    </row>
    <row r="245" spans="27:30">
      <c r="AA245">
        <v>290.46608220000002</v>
      </c>
      <c r="AB245">
        <f>'nm to eV'!$G$14/'pNA Data'!AA245</f>
        <v>4.2684412404681442</v>
      </c>
      <c r="AC245">
        <v>12704.1652015912</v>
      </c>
      <c r="AD245" s="2">
        <f>Tabela59[[#This Row],[Osc.Strength]]/LARGE($AC$5:$AC$504,1)</f>
        <v>0.82564525222474194</v>
      </c>
    </row>
    <row r="246" spans="27:30">
      <c r="AA246">
        <v>290.88736720000003</v>
      </c>
      <c r="AB246">
        <f>'nm to eV'!$G$14/'pNA Data'!AA246</f>
        <v>4.2622593622886278</v>
      </c>
      <c r="AC246">
        <v>12530.909733786601</v>
      </c>
      <c r="AD246" s="2">
        <f>Tabela59[[#This Row],[Osc.Strength]]/LARGE($AC$5:$AC$504,1)</f>
        <v>0.81438535815496649</v>
      </c>
    </row>
    <row r="247" spans="27:30">
      <c r="AA247">
        <v>291.30865219999998</v>
      </c>
      <c r="AB247">
        <f>'nm to eV'!$G$14/'pNA Data'!AA247</f>
        <v>4.2560953643370363</v>
      </c>
      <c r="AC247">
        <v>12354.652362139601</v>
      </c>
      <c r="AD247" s="2">
        <f>Tabela59[[#This Row],[Osc.Strength]]/LARGE($AC$5:$AC$504,1)</f>
        <v>0.8029303699868553</v>
      </c>
    </row>
    <row r="248" spans="27:30">
      <c r="AA248">
        <v>291.72993719999999</v>
      </c>
      <c r="AB248">
        <f>'nm to eV'!$G$14/'pNA Data'!AA248</f>
        <v>4.2499491691512628</v>
      </c>
      <c r="AC248">
        <v>12175.6344186265</v>
      </c>
      <c r="AD248" s="2">
        <f>Tabela59[[#This Row],[Osc.Strength]]/LARGE($AC$5:$AC$504,1)</f>
        <v>0.79129597191510193</v>
      </c>
    </row>
    <row r="249" spans="27:30">
      <c r="AA249">
        <v>292.15122220000001</v>
      </c>
      <c r="AB249">
        <f>'nm to eV'!$G$14/'pNA Data'!AA249</f>
        <v>4.2438206997160046</v>
      </c>
      <c r="AC249">
        <v>11994.0948970966</v>
      </c>
      <c r="AD249" s="2">
        <f>Tabela59[[#This Row],[Osc.Strength]]/LARGE($AC$5:$AC$504,1)</f>
        <v>0.77949769617924014</v>
      </c>
    </row>
    <row r="250" spans="27:30">
      <c r="AA250">
        <v>292.57250720000002</v>
      </c>
      <c r="AB250">
        <f>'nm to eV'!$G$14/'pNA Data'!AA250</f>
        <v>4.2377098794595485</v>
      </c>
      <c r="AC250">
        <v>11810.270045323001</v>
      </c>
      <c r="AD250" s="2">
        <f>Tabela59[[#This Row],[Osc.Strength]]/LARGE($AC$5:$AC$504,1)</f>
        <v>0.76755089655097497</v>
      </c>
    </row>
    <row r="251" spans="27:30">
      <c r="AA251">
        <v>292.99379219999997</v>
      </c>
      <c r="AB251">
        <f>'nm to eV'!$G$14/'pNA Data'!AA251</f>
        <v>4.2316166322505788</v>
      </c>
      <c r="AC251">
        <v>11624.3929785156</v>
      </c>
      <c r="AD251" s="2">
        <f>Tabela59[[#This Row],[Osc.Strength]]/LARGE($AC$5:$AC$504,1)</f>
        <v>0.75547072321634534</v>
      </c>
    </row>
    <row r="252" spans="27:30">
      <c r="AA252">
        <v>293.41507719999998</v>
      </c>
      <c r="AB252">
        <f>'nm to eV'!$G$14/'pNA Data'!AA252</f>
        <v>4.2255408823950171</v>
      </c>
      <c r="AC252">
        <v>11436.6933146229</v>
      </c>
      <c r="AD252" s="2">
        <f>Tabela59[[#This Row],[Osc.Strength]]/LARGE($AC$5:$AC$504,1)</f>
        <v>0.74327209907394387</v>
      </c>
    </row>
    <row r="253" spans="27:30">
      <c r="AA253">
        <v>293.8363622</v>
      </c>
      <c r="AB253">
        <f>'nm to eV'!$G$14/'pNA Data'!AA253</f>
        <v>4.2194825546328856</v>
      </c>
      <c r="AC253">
        <v>11247.3968316597</v>
      </c>
      <c r="AD253" s="2">
        <f>Tabela59[[#This Row],[Osc.Strength]]/LARGE($AC$5:$AC$504,1)</f>
        <v>0.73096969746460139</v>
      </c>
    </row>
    <row r="254" spans="27:30">
      <c r="AA254">
        <v>294.25764720000001</v>
      </c>
      <c r="AB254">
        <f>'nm to eV'!$G$14/'pNA Data'!AA254</f>
        <v>4.2134415741352056</v>
      </c>
      <c r="AC254">
        <v>11056.7251472071</v>
      </c>
      <c r="AD254" s="2">
        <f>Tabela59[[#This Row],[Osc.Strength]]/LARGE($AC$5:$AC$504,1)</f>
        <v>0.71857792134205334</v>
      </c>
    </row>
    <row r="255" spans="27:30">
      <c r="AA255">
        <v>294.67893220000002</v>
      </c>
      <c r="AB255">
        <f>'nm to eV'!$G$14/'pNA Data'!AA255</f>
        <v>4.2074178665009088</v>
      </c>
      <c r="AC255">
        <v>10864.8954201447</v>
      </c>
      <c r="AD255" s="2">
        <f>Tabela59[[#This Row],[Osc.Strength]]/LARGE($AC$5:$AC$504,1)</f>
        <v>0.70611088388847854</v>
      </c>
    </row>
    <row r="256" spans="27:30">
      <c r="AA256">
        <v>295.10021719999997</v>
      </c>
      <c r="AB256">
        <f>'nm to eV'!$G$14/'pNA Data'!AA256</f>
        <v>4.2014113577537886</v>
      </c>
      <c r="AC256">
        <v>10672.120074595399</v>
      </c>
      <c r="AD256" s="2">
        <f>Tabela59[[#This Row],[Osc.Strength]]/LARGE($AC$5:$AC$504,1)</f>
        <v>0.69358239057363813</v>
      </c>
    </row>
    <row r="257" spans="27:30">
      <c r="AA257">
        <v>295.52150219999999</v>
      </c>
      <c r="AB257">
        <f>'nm to eV'!$G$14/'pNA Data'!AA257</f>
        <v>4.1954219743394701</v>
      </c>
      <c r="AC257">
        <v>10478.606545983799</v>
      </c>
      <c r="AD257" s="2">
        <f>Tabela59[[#This Row],[Osc.Strength]]/LARGE($AC$5:$AC$504,1)</f>
        <v>0.68100592265117976</v>
      </c>
    </row>
    <row r="258" spans="27:30">
      <c r="AA258">
        <v>295.9427872</v>
      </c>
      <c r="AB258">
        <f>'nm to eV'!$G$14/'pNA Data'!AA258</f>
        <v>4.1894496431224049</v>
      </c>
      <c r="AC258">
        <v>10284.5570490359</v>
      </c>
      <c r="AD258" s="2">
        <f>Tabela59[[#This Row],[Osc.Strength]]/LARGE($AC$5:$AC$504,1)</f>
        <v>0.66839462208090972</v>
      </c>
    </row>
    <row r="259" spans="27:30">
      <c r="AA259">
        <v>296.36407220000001</v>
      </c>
      <c r="AB259">
        <f>'nm to eV'!$G$14/'pNA Data'!AA259</f>
        <v>4.1834942913829005</v>
      </c>
      <c r="AC259">
        <v>10090.168367480601</v>
      </c>
      <c r="AD259" s="2">
        <f>Tabela59[[#This Row],[Osc.Strength]]/LARGE($AC$5:$AC$504,1)</f>
        <v>0.65576127786146754</v>
      </c>
    </row>
    <row r="260" spans="27:30">
      <c r="AA260">
        <v>296.78535720000002</v>
      </c>
      <c r="AB260">
        <f>'nm to eV'!$G$14/'pNA Data'!AA260</f>
        <v>4.1775558468141627</v>
      </c>
      <c r="AC260">
        <v>9895.6316651462002</v>
      </c>
      <c r="AD260" s="2">
        <f>Tabela59[[#This Row],[Osc.Strength]]/LARGE($AC$5:$AC$504,1)</f>
        <v>0.64311831375346473</v>
      </c>
    </row>
    <row r="261" spans="27:30">
      <c r="AA261">
        <v>297.20664219999998</v>
      </c>
      <c r="AB261">
        <f>'nm to eV'!$G$14/'pNA Data'!AA261</f>
        <v>4.1716342375193731</v>
      </c>
      <c r="AC261">
        <v>9701.1323180881991</v>
      </c>
      <c r="AD261" s="2">
        <f>Tabela59[[#This Row],[Osc.Strength]]/LARGE($AC$5:$AC$504,1)</f>
        <v>0.63047777736944965</v>
      </c>
    </row>
    <row r="262" spans="27:30">
      <c r="AA262">
        <v>297.62792719999999</v>
      </c>
      <c r="AB262">
        <f>'nm to eV'!$G$14/'pNA Data'!AA262</f>
        <v>4.1657293920087817</v>
      </c>
      <c r="AC262">
        <v>9506.8497673262991</v>
      </c>
      <c r="AD262" s="2">
        <f>Tabela59[[#This Row],[Osc.Strength]]/LARGE($AC$5:$AC$504,1)</f>
        <v>0.61785133060326758</v>
      </c>
    </row>
    <row r="263" spans="27:30">
      <c r="AA263">
        <v>298.0492122</v>
      </c>
      <c r="AB263">
        <f>'nm to eV'!$G$14/'pNA Data'!AA263</f>
        <v>4.1598412391968402</v>
      </c>
      <c r="AC263">
        <v>9312.9573917199996</v>
      </c>
      <c r="AD263" s="2">
        <f>Tabela59[[#This Row],[Osc.Strength]]/LARGE($AC$5:$AC$504,1)</f>
        <v>0.60525024136822936</v>
      </c>
    </row>
    <row r="264" spans="27:30">
      <c r="AA264">
        <v>298.47049720000001</v>
      </c>
      <c r="AB264">
        <f>'nm to eV'!$G$14/'pNA Data'!AA264</f>
        <v>4.1539697083993392</v>
      </c>
      <c r="AC264">
        <v>9119.6224004629003</v>
      </c>
      <c r="AD264" s="2">
        <f>Tabela59[[#This Row],[Osc.Strength]]/LARGE($AC$5:$AC$504,1)</f>
        <v>0.59268537661030385</v>
      </c>
    </row>
    <row r="265" spans="27:30">
      <c r="AA265">
        <v>298.89178220000002</v>
      </c>
      <c r="AB265">
        <f>'nm to eV'!$G$14/'pNA Data'!AA265</f>
        <v>4.1481147293305876</v>
      </c>
      <c r="AC265">
        <v>8927.0057446374994</v>
      </c>
      <c r="AD265" s="2">
        <f>Tabela59[[#This Row],[Osc.Strength]]/LARGE($AC$5:$AC$504,1)</f>
        <v>0.58016719656005311</v>
      </c>
    </row>
    <row r="266" spans="27:30">
      <c r="AA266">
        <v>299.31306719999998</v>
      </c>
      <c r="AB266">
        <f>'nm to eV'!$G$14/'pNA Data'!AA266</f>
        <v>4.1422762321006008</v>
      </c>
      <c r="AC266">
        <v>8735.2620472314993</v>
      </c>
      <c r="AD266" s="2">
        <f>Tabela59[[#This Row],[Osc.Strength]]/LARGE($AC$5:$AC$504,1)</f>
        <v>0.56770575018438307</v>
      </c>
    </row>
    <row r="267" spans="27:30">
      <c r="AA267">
        <v>299.73435219999999</v>
      </c>
      <c r="AB267">
        <f>'nm to eV'!$G$14/'pNA Data'!AA267</f>
        <v>4.1364541472123264</v>
      </c>
      <c r="AC267">
        <v>8544.5395509839</v>
      </c>
      <c r="AD267" s="2">
        <f>Tabela59[[#This Row],[Osc.Strength]]/LARGE($AC$5:$AC$504,1)</f>
        <v>0.55531067179705562</v>
      </c>
    </row>
    <row r="268" spans="27:30">
      <c r="AA268">
        <v>300.1556372</v>
      </c>
      <c r="AB268">
        <f>'nm to eV'!$G$14/'pNA Data'!AA268</f>
        <v>4.1306484055588806</v>
      </c>
      <c r="AC268">
        <v>8354.9800834021007</v>
      </c>
      <c r="AD268" s="2">
        <f>Tabela59[[#This Row],[Osc.Strength]]/LARGE($AC$5:$AC$504,1)</f>
        <v>0.5429911787851448</v>
      </c>
    </row>
    <row r="269" spans="27:30">
      <c r="AA269">
        <v>300.57692220000001</v>
      </c>
      <c r="AB269">
        <f>'nm to eV'!$G$14/'pNA Data'!AA269</f>
        <v>4.1248589384208216</v>
      </c>
      <c r="AC269">
        <v>8166.7190382639001</v>
      </c>
      <c r="AD269" s="2">
        <f>Tabela59[[#This Row],[Osc.Strength]]/LARGE($AC$5:$AC$504,1)</f>
        <v>0.53075607040685058</v>
      </c>
    </row>
    <row r="270" spans="27:30">
      <c r="AA270">
        <v>300.99820720000002</v>
      </c>
      <c r="AB270">
        <f>'nm to eV'!$G$14/'pNA Data'!AA270</f>
        <v>4.1190856774634295</v>
      </c>
      <c r="AC270">
        <v>7979.8853728986996</v>
      </c>
      <c r="AD270" s="2">
        <f>Tabela59[[#This Row],[Osc.Strength]]/LARGE($AC$5:$AC$504,1)</f>
        <v>0.51861372761480284</v>
      </c>
    </row>
    <row r="271" spans="27:30">
      <c r="AA271">
        <v>301.41949219999998</v>
      </c>
      <c r="AB271">
        <f>'nm to eV'!$G$14/'pNA Data'!AA271</f>
        <v>4.1133285547340259</v>
      </c>
      <c r="AC271">
        <v>7794.6016205238002</v>
      </c>
      <c r="AD271" s="2">
        <f>Tabela59[[#This Row],[Osc.Strength]]/LARGE($AC$5:$AC$504,1)</f>
        <v>0.50657211385779977</v>
      </c>
    </row>
    <row r="272" spans="27:30">
      <c r="AA272">
        <v>301.84077719999999</v>
      </c>
      <c r="AB272">
        <f>'nm to eV'!$G$14/'pNA Data'!AA272</f>
        <v>4.1075875026592996</v>
      </c>
      <c r="AC272">
        <v>7610.9839169008001</v>
      </c>
      <c r="AD272" s="2">
        <f>Tabela59[[#This Row],[Osc.Strength]]/LARGE($AC$5:$AC$504,1)</f>
        <v>0.49463877681320972</v>
      </c>
    </row>
    <row r="273" spans="27:30">
      <c r="AA273">
        <v>302.2620622</v>
      </c>
      <c r="AB273">
        <f>'nm to eV'!$G$14/'pNA Data'!AA273</f>
        <v>4.1018624540426689</v>
      </c>
      <c r="AC273">
        <v>7429.1420405632998</v>
      </c>
      <c r="AD273" s="2">
        <f>Tabela59[[#This Row],[Osc.Strength]]/LARGE($AC$5:$AC$504,1)</f>
        <v>0.48282085100137512</v>
      </c>
    </row>
    <row r="274" spans="27:30">
      <c r="AA274">
        <v>302.68334720000001</v>
      </c>
      <c r="AB274">
        <f>'nm to eV'!$G$14/'pNA Data'!AA274</f>
        <v>4.09615334206166</v>
      </c>
      <c r="AC274">
        <v>7249.1794658652998</v>
      </c>
      <c r="AD274" s="2">
        <f>Tabela59[[#This Row],[Osc.Strength]]/LARGE($AC$5:$AC$504,1)</f>
        <v>0.47112506123323405</v>
      </c>
    </row>
    <row r="275" spans="27:30">
      <c r="AA275">
        <v>303.10463220000003</v>
      </c>
      <c r="AB275">
        <f>'nm to eV'!$G$14/'pNA Data'!AA275</f>
        <v>4.0904601002653029</v>
      </c>
      <c r="AC275">
        <v>7071.1934280917003</v>
      </c>
      <c r="AD275" s="2">
        <f>Tabela59[[#This Row],[Osc.Strength]]/LARGE($AC$5:$AC$504,1)</f>
        <v>0.4595577268418598</v>
      </c>
    </row>
    <row r="276" spans="27:30">
      <c r="AA276">
        <v>303.52591719999998</v>
      </c>
      <c r="AB276">
        <f>'nm to eV'!$G$14/'pNA Data'!AA276</f>
        <v>4.0847826625715573</v>
      </c>
      <c r="AC276">
        <v>6895.2749998756999</v>
      </c>
      <c r="AD276" s="2">
        <f>Tabela59[[#This Row],[Osc.Strength]]/LARGE($AC$5:$AC$504,1)</f>
        <v>0.44812476664883683</v>
      </c>
    </row>
    <row r="277" spans="27:30">
      <c r="AA277">
        <v>303.94720219999999</v>
      </c>
      <c r="AB277">
        <f>'nm to eV'!$G$14/'pNA Data'!AA277</f>
        <v>4.0791209632647503</v>
      </c>
      <c r="AC277">
        <v>6721.5091781683996</v>
      </c>
      <c r="AD277" s="2">
        <f>Tabela59[[#This Row],[Osc.Strength]]/LARGE($AC$5:$AC$504,1)</f>
        <v>0.43683170461642606</v>
      </c>
    </row>
    <row r="278" spans="27:30">
      <c r="AA278">
        <v>304.3684872</v>
      </c>
      <c r="AB278">
        <f>'nm to eV'!$G$14/'pNA Data'!AA278</f>
        <v>4.0734749369930494</v>
      </c>
      <c r="AC278">
        <v>6549.9749810120002</v>
      </c>
      <c r="AD278" s="2">
        <f>Tabela59[[#This Row],[Osc.Strength]]/LARGE($AC$5:$AC$504,1)</f>
        <v>0.42568367613686686</v>
      </c>
    </row>
    <row r="279" spans="27:30">
      <c r="AA279">
        <v>304.78977220000002</v>
      </c>
      <c r="AB279">
        <f>'nm to eV'!$G$14/'pNA Data'!AA279</f>
        <v>4.0678445187659413</v>
      </c>
      <c r="AC279">
        <v>6380.7455533758002</v>
      </c>
      <c r="AD279" s="2">
        <f>Tabela59[[#This Row],[Osc.Strength]]/LARGE($AC$5:$AC$504,1)</f>
        <v>0.41468543491067134</v>
      </c>
    </row>
    <row r="280" spans="27:30">
      <c r="AA280">
        <v>305.21105720000003</v>
      </c>
      <c r="AB280">
        <f>'nm to eV'!$G$14/'pNA Data'!AA280</f>
        <v>4.0622296439517385</v>
      </c>
      <c r="AC280">
        <v>6213.8882813233004</v>
      </c>
      <c r="AD280" s="2">
        <f>Tabela59[[#This Row],[Osc.Strength]]/LARGE($AC$5:$AC$504,1)</f>
        <v>0.40384136036635859</v>
      </c>
    </row>
    <row r="281" spans="27:30">
      <c r="AA281">
        <v>305.63234219999998</v>
      </c>
      <c r="AB281">
        <f>'nm to eV'!$G$14/'pNA Data'!AA281</f>
        <v>4.0566302482751118</v>
      </c>
      <c r="AC281">
        <v>6049.4649137923998</v>
      </c>
      <c r="AD281" s="2">
        <f>Tabela59[[#This Row],[Osc.Strength]]/LARGE($AC$5:$AC$504,1)</f>
        <v>0.39315546557496461</v>
      </c>
    </row>
    <row r="282" spans="27:30">
      <c r="AA282">
        <v>306.05362719999999</v>
      </c>
      <c r="AB282">
        <f>'nm to eV'!$G$14/'pNA Data'!AA282</f>
        <v>4.0510462678146295</v>
      </c>
      <c r="AC282">
        <v>5887.5316912831004</v>
      </c>
      <c r="AD282" s="2">
        <f>Tabela59[[#This Row],[Osc.Strength]]/LARGE($AC$5:$AC$504,1)</f>
        <v>0.38263140561347186</v>
      </c>
    </row>
    <row r="283" spans="27:30">
      <c r="AA283">
        <v>306.47491220000001</v>
      </c>
      <c r="AB283">
        <f>'nm to eV'!$G$14/'pNA Data'!AA283</f>
        <v>4.0454776390003317</v>
      </c>
      <c r="AC283">
        <v>5728.1394807652996</v>
      </c>
      <c r="AD283" s="2">
        <f>Tabela59[[#This Row],[Osc.Strength]]/LARGE($AC$5:$AC$504,1)</f>
        <v>0.37227248633248317</v>
      </c>
    </row>
    <row r="284" spans="27:30">
      <c r="AA284">
        <v>306.89619720000002</v>
      </c>
      <c r="AB284">
        <f>'nm to eV'!$G$14/'pNA Data'!AA284</f>
        <v>4.0399242986113153</v>
      </c>
      <c r="AC284">
        <v>5571.3339161334998</v>
      </c>
      <c r="AD284" s="2">
        <f>Tabela59[[#This Row],[Osc.Strength]]/LARGE($AC$5:$AC$504,1)</f>
        <v>0.36208167348439063</v>
      </c>
    </row>
    <row r="285" spans="27:30">
      <c r="AA285">
        <v>307.31748219999997</v>
      </c>
      <c r="AB285">
        <f>'nm to eV'!$G$14/'pNA Data'!AA285</f>
        <v>4.0343861837733419</v>
      </c>
      <c r="AC285">
        <v>5417.1555435575001</v>
      </c>
      <c r="AD285" s="2">
        <f>Tabela59[[#This Row],[Osc.Strength]]/LARGE($AC$5:$AC$504,1)</f>
        <v>0.35206160216973492</v>
      </c>
    </row>
    <row r="286" spans="27:30">
      <c r="AA286">
        <v>307.73876719999998</v>
      </c>
      <c r="AB286">
        <f>'nm to eV'!$G$14/'pNA Data'!AA286</f>
        <v>4.0288632319564641</v>
      </c>
      <c r="AC286">
        <v>5265.6399710961996</v>
      </c>
      <c r="AD286" s="2">
        <f>Tabela59[[#This Row],[Osc.Strength]]/LARGE($AC$5:$AC$504,1)</f>
        <v>0.34221458656062442</v>
      </c>
    </row>
    <row r="287" spans="27:30">
      <c r="AA287">
        <v>308.1600522</v>
      </c>
      <c r="AB287">
        <f>'nm to eV'!$G$14/'pNA Data'!AA287</f>
        <v>4.0233553809726734</v>
      </c>
      <c r="AC287">
        <v>5116.8180219637998</v>
      </c>
      <c r="AD287" s="2">
        <f>Tabela59[[#This Row],[Osc.Strength]]/LARGE($AC$5:$AC$504,1)</f>
        <v>0.33254262986152483</v>
      </c>
    </row>
    <row r="288" spans="27:30">
      <c r="AA288">
        <v>308.58133720000001</v>
      </c>
      <c r="AB288">
        <f>'nm to eV'!$G$14/'pNA Data'!AA288</f>
        <v>4.0178625689735652</v>
      </c>
      <c r="AC288">
        <v>4970.7158908593001</v>
      </c>
      <c r="AD288" s="2">
        <f>Tabela59[[#This Row],[Osc.Strength]]/LARGE($AC$5:$AC$504,1)</f>
        <v>0.32304743446913192</v>
      </c>
    </row>
    <row r="289" spans="27:30">
      <c r="AA289">
        <v>309.00262220000002</v>
      </c>
      <c r="AB289">
        <f>'nm to eV'!$G$14/'pNA Data'!AA289</f>
        <v>4.0123847344480232</v>
      </c>
      <c r="AC289">
        <v>4827.3553027932003</v>
      </c>
      <c r="AD289" s="2">
        <f>Tabela59[[#This Row],[Osc.Strength]]/LARGE($AC$5:$AC$504,1)</f>
        <v>0.31373041229453863</v>
      </c>
    </row>
    <row r="290" spans="27:30">
      <c r="AA290">
        <v>309.42390719999997</v>
      </c>
      <c r="AB290">
        <f>'nm to eV'!$G$14/'pNA Data'!AA290</f>
        <v>4.0069218162199265</v>
      </c>
      <c r="AC290">
        <v>4686.7536738710996</v>
      </c>
      <c r="AD290" s="2">
        <f>Tabela59[[#This Row],[Osc.Strength]]/LARGE($AC$5:$AC$504,1)</f>
        <v>0.30459269521258053</v>
      </c>
    </row>
    <row r="291" spans="27:30">
      <c r="AA291">
        <v>309.84519219999999</v>
      </c>
      <c r="AB291">
        <f>'nm to eV'!$G$14/'pNA Data'!AA291</f>
        <v>4.0014737534458664</v>
      </c>
      <c r="AC291">
        <v>4548.9242735134003</v>
      </c>
      <c r="AD291" s="2">
        <f>Tabela59[[#This Row],[Osc.Strength]]/LARGE($AC$5:$AC$504,1)</f>
        <v>0.29563514560451465</v>
      </c>
    </row>
    <row r="292" spans="27:30">
      <c r="AA292">
        <v>310.2664772</v>
      </c>
      <c r="AB292">
        <f>'nm to eV'!$G$14/'pNA Data'!AA292</f>
        <v>3.9960404856128942</v>
      </c>
      <c r="AC292">
        <v>4413.8763876202001</v>
      </c>
      <c r="AD292" s="2">
        <f>Tabela59[[#This Row],[Osc.Strength]]/LARGE($AC$5:$AC$504,1)</f>
        <v>0.28685836696212547</v>
      </c>
    </row>
    <row r="293" spans="27:30">
      <c r="AA293">
        <v>310.68776220000001</v>
      </c>
      <c r="AB293">
        <f>'nm to eV'!$G$14/'pNA Data'!AA293</f>
        <v>3.9906219525362752</v>
      </c>
      <c r="AC293">
        <v>4281.6154822113003</v>
      </c>
      <c r="AD293" s="2">
        <f>Tabela59[[#This Row],[Osc.Strength]]/LARGE($AC$5:$AC$504,1)</f>
        <v>0.27826271452270923</v>
      </c>
    </row>
    <row r="294" spans="27:30">
      <c r="AA294">
        <v>311.10904720000002</v>
      </c>
      <c r="AB294">
        <f>'nm to eV'!$G$14/'pNA Data'!AA294</f>
        <v>3.9852180943572697</v>
      </c>
      <c r="AC294">
        <v>4152.1433670984998</v>
      </c>
      <c r="AD294" s="2">
        <f>Tabela59[[#This Row],[Osc.Strength]]/LARGE($AC$5:$AC$504,1)</f>
        <v>0.26984830590615649</v>
      </c>
    </row>
    <row r="295" spans="27:30">
      <c r="AA295">
        <v>311.53033219999998</v>
      </c>
      <c r="AB295">
        <f>'nm to eV'!$G$14/'pNA Data'!AA295</f>
        <v>3.9798288515409288</v>
      </c>
      <c r="AC295">
        <v>4025.4583591710998</v>
      </c>
      <c r="AD295" s="2">
        <f>Tabela59[[#This Row],[Osc.Strength]]/LARGE($AC$5:$AC$504,1)</f>
        <v>0.26161503172689665</v>
      </c>
    </row>
    <row r="296" spans="27:30">
      <c r="AA296">
        <v>311.95161719999999</v>
      </c>
      <c r="AB296">
        <f>'nm to eV'!$G$14/'pNA Data'!AA296</f>
        <v>3.9744541648739045</v>
      </c>
      <c r="AC296">
        <v>3901.5554449012998</v>
      </c>
      <c r="AD296" s="2">
        <f>Tabela59[[#This Row],[Osc.Strength]]/LARGE($AC$5:$AC$504,1)</f>
        <v>0.25356256615514416</v>
      </c>
    </row>
    <row r="297" spans="27:30">
      <c r="AA297">
        <v>312.3729022</v>
      </c>
      <c r="AB297">
        <f>'nm to eV'!$G$14/'pNA Data'!AA297</f>
        <v>3.969093975462286</v>
      </c>
      <c r="AC297">
        <v>3780.4264416999999</v>
      </c>
      <c r="AD297" s="2">
        <f>Tabela59[[#This Row],[Osc.Strength]]/LARGE($AC$5:$AC$504,1)</f>
        <v>0.24569037740343125</v>
      </c>
    </row>
    <row r="298" spans="27:30">
      <c r="AA298">
        <v>312.79418720000001</v>
      </c>
      <c r="AB298">
        <f>'nm to eV'!$G$14/'pNA Data'!AA298</f>
        <v>3.9637482247294455</v>
      </c>
      <c r="AC298">
        <v>3662.0601577793</v>
      </c>
      <c r="AD298" s="2">
        <f>Tabela59[[#This Row],[Osc.Strength]]/LARGE($AC$5:$AC$504,1)</f>
        <v>0.23799773811609176</v>
      </c>
    </row>
    <row r="299" spans="27:30">
      <c r="AA299">
        <v>313.21547220000002</v>
      </c>
      <c r="AB299">
        <f>'nm to eV'!$G$14/'pNA Data'!AA299</f>
        <v>3.9584168544139047</v>
      </c>
      <c r="AC299">
        <v>3546.4425502015001</v>
      </c>
      <c r="AD299" s="2">
        <f>Tabela59[[#This Row],[Osc.Strength]]/LARGE($AC$5:$AC$504,1)</f>
        <v>0.23048373564088484</v>
      </c>
    </row>
    <row r="300" spans="27:30">
      <c r="AA300">
        <v>313.63675719999998</v>
      </c>
      <c r="AB300">
        <f>'nm to eV'!$G$14/'pNA Data'!AA300</f>
        <v>3.9530998065672196</v>
      </c>
      <c r="AC300">
        <v>3433.5568808176999</v>
      </c>
      <c r="AD300" s="2">
        <f>Tabela59[[#This Row],[Osc.Strength]]/LARGE($AC$5:$AC$504,1)</f>
        <v>0.22314728216346369</v>
      </c>
    </row>
    <row r="301" spans="27:30">
      <c r="AA301">
        <v>314.05804219999999</v>
      </c>
      <c r="AB301">
        <f>'nm to eV'!$G$14/'pNA Data'!AA301</f>
        <v>3.9477970235518778</v>
      </c>
      <c r="AC301">
        <v>3323.3838698237</v>
      </c>
      <c r="AD301" s="2">
        <f>Tabela59[[#This Row],[Osc.Strength]]/LARGE($AC$5:$AC$504,1)</f>
        <v>0.21598712468699235</v>
      </c>
    </row>
    <row r="302" spans="27:30">
      <c r="AA302">
        <v>314.4793272</v>
      </c>
      <c r="AB302">
        <f>'nm to eV'!$G$14/'pNA Data'!AA302</f>
        <v>3.9425084480392196</v>
      </c>
      <c r="AC302">
        <v>3215.9018466829002</v>
      </c>
      <c r="AD302" s="2">
        <f>Tabela59[[#This Row],[Osc.Strength]]/LARGE($AC$5:$AC$504,1)</f>
        <v>0.20900185484064335</v>
      </c>
    </row>
    <row r="303" spans="27:30">
      <c r="AA303">
        <v>314.90061220000001</v>
      </c>
      <c r="AB303">
        <f>'nm to eV'!$G$14/'pNA Data'!AA303</f>
        <v>3.9372340230073704</v>
      </c>
      <c r="AC303">
        <v>3111.0868981878998</v>
      </c>
      <c r="AD303" s="2">
        <f>Tabela59[[#This Row],[Osc.Strength]]/LARGE($AC$5:$AC$504,1)</f>
        <v>0.20218991850213927</v>
      </c>
    </row>
    <row r="304" spans="27:30">
      <c r="AA304">
        <v>315.32189720000002</v>
      </c>
      <c r="AB304">
        <f>'nm to eV'!$G$14/'pNA Data'!AA304</f>
        <v>3.9319736917391914</v>
      </c>
      <c r="AC304">
        <v>3008.9130134558</v>
      </c>
      <c r="AD304" s="2">
        <f>Tabela59[[#This Row],[Osc.Strength]]/LARGE($AC$5:$AC$504,1)</f>
        <v>0.19554962522101521</v>
      </c>
    </row>
    <row r="305" spans="27:30">
      <c r="AA305">
        <v>315.74318219999998</v>
      </c>
      <c r="AB305">
        <f>'nm to eV'!$G$14/'pNA Data'!AA305</f>
        <v>3.9267273978202466</v>
      </c>
      <c r="AC305">
        <v>2909.3522256703</v>
      </c>
      <c r="AD305" s="2">
        <f>Tabela59[[#This Row],[Osc.Strength]]/LARGE($AC$5:$AC$504,1)</f>
        <v>0.18907915743045489</v>
      </c>
    </row>
    <row r="306" spans="27:30">
      <c r="AA306">
        <v>316.16446719999999</v>
      </c>
      <c r="AB306">
        <f>'nm to eV'!$G$14/'pNA Data'!AA306</f>
        <v>3.921495085136784</v>
      </c>
      <c r="AC306">
        <v>2812.3747504073999</v>
      </c>
      <c r="AD306" s="2">
        <f>Tabela59[[#This Row],[Osc.Strength]]/LARGE($AC$5:$AC$504,1)</f>
        <v>0.1827765794370951</v>
      </c>
    </row>
    <row r="307" spans="27:30">
      <c r="AA307">
        <v>316.5857522</v>
      </c>
      <c r="AB307">
        <f>'nm to eV'!$G$14/'pNA Data'!AA307</f>
        <v>3.9162766978737396</v>
      </c>
      <c r="AC307">
        <v>2717.9491203982998</v>
      </c>
      <c r="AD307" s="2">
        <f>Tabela59[[#This Row],[Osc.Strength]]/LARGE($AC$5:$AC$504,1)</f>
        <v>0.17663984617928302</v>
      </c>
    </row>
    <row r="308" spans="27:30">
      <c r="AA308">
        <v>317.00703720000001</v>
      </c>
      <c r="AB308">
        <f>'nm to eV'!$G$14/'pNA Data'!AA308</f>
        <v>3.9110721805127482</v>
      </c>
      <c r="AC308">
        <v>2626.0423166025998</v>
      </c>
      <c r="AD308" s="2">
        <f>Tabela59[[#This Row],[Osc.Strength]]/LARGE($AC$5:$AC$504,1)</f>
        <v>0.17066681174553949</v>
      </c>
    </row>
    <row r="309" spans="27:30">
      <c r="AA309">
        <v>317.42832220000003</v>
      </c>
      <c r="AB309">
        <f>'nm to eV'!$G$14/'pNA Data'!AA309</f>
        <v>3.9058814778301776</v>
      </c>
      <c r="AC309">
        <v>2536.6198954848001</v>
      </c>
      <c r="AD309" s="2">
        <f>Tabela59[[#This Row],[Osc.Strength]]/LARGE($AC$5:$AC$504,1)</f>
        <v>0.16485523764627436</v>
      </c>
    </row>
    <row r="310" spans="27:30">
      <c r="AA310">
        <v>317.84960719999998</v>
      </c>
      <c r="AB310">
        <f>'nm to eV'!$G$14/'pNA Data'!AA310</f>
        <v>3.900704534895175</v>
      </c>
      <c r="AC310">
        <v>2449.6461124010002</v>
      </c>
      <c r="AD310" s="2">
        <f>Tabela59[[#This Row],[Osc.Strength]]/LARGE($AC$5:$AC$504,1)</f>
        <v>0.15920280083270319</v>
      </c>
    </row>
    <row r="311" spans="27:30">
      <c r="AA311">
        <v>318.27089219999999</v>
      </c>
      <c r="AB311">
        <f>'nm to eV'!$G$14/'pNA Data'!AA311</f>
        <v>3.8955412970677248</v>
      </c>
      <c r="AC311">
        <v>2365.0840410226001</v>
      </c>
      <c r="AD311" s="2">
        <f>Tabela59[[#This Row],[Osc.Strength]]/LARGE($AC$5:$AC$504,1)</f>
        <v>0.15370710145820821</v>
      </c>
    </row>
    <row r="312" spans="27:30">
      <c r="AA312">
        <v>318.6921772</v>
      </c>
      <c r="AB312">
        <f>'nm to eV'!$G$14/'pNA Data'!AA312</f>
        <v>3.8903917099967331</v>
      </c>
      <c r="AC312">
        <v>2282.8956887359</v>
      </c>
      <c r="AD312" s="2">
        <f>Tabela59[[#This Row],[Osc.Strength]]/LARGE($AC$5:$AC$504,1)</f>
        <v>0.14836567037817239</v>
      </c>
    </row>
    <row r="313" spans="27:30">
      <c r="AA313">
        <v>319.11346220000001</v>
      </c>
      <c r="AB313">
        <f>'nm to eV'!$G$14/'pNA Data'!AA313</f>
        <v>3.8852557196181174</v>
      </c>
      <c r="AC313">
        <v>2203.0421079754001</v>
      </c>
      <c r="AD313" s="2">
        <f>Tabela59[[#This Row],[Osc.Strength]]/LARGE($AC$5:$AC$504,1)</f>
        <v>0.14317597638554438</v>
      </c>
    </row>
    <row r="314" spans="27:30">
      <c r="AA314">
        <v>319.53474720000003</v>
      </c>
      <c r="AB314">
        <f>'nm to eV'!$G$14/'pNA Data'!AA314</f>
        <v>3.8801332721529129</v>
      </c>
      <c r="AC314">
        <v>2125.4835034585999</v>
      </c>
      <c r="AD314" s="2">
        <f>Tabela59[[#This Row],[Osc.Strength]]/LARGE($AC$5:$AC$504,1)</f>
        <v>0.13813543318004104</v>
      </c>
    </row>
    <row r="315" spans="27:30">
      <c r="AA315">
        <v>319.95603219999998</v>
      </c>
      <c r="AB315">
        <f>'nm to eV'!$G$14/'pNA Data'!AA315</f>
        <v>3.8750243141053993</v>
      </c>
      <c r="AC315">
        <v>2050.1793353058001</v>
      </c>
      <c r="AD315" s="2">
        <f>Tabela59[[#This Row],[Osc.Strength]]/LARGE($AC$5:$AC$504,1)</f>
        <v>0.13324140606991614</v>
      </c>
    </row>
    <row r="316" spans="27:30">
      <c r="AA316">
        <v>320.37731719999999</v>
      </c>
      <c r="AB316">
        <f>'nm to eV'!$G$14/'pNA Data'!AA316</f>
        <v>3.8699287922612329</v>
      </c>
      <c r="AC316">
        <v>1977.0884180409</v>
      </c>
      <c r="AD316" s="2">
        <f>Tabela59[[#This Row],[Osc.Strength]]/LARGE($AC$5:$AC$504,1)</f>
        <v>0.12849121840603425</v>
      </c>
    </row>
    <row r="317" spans="27:30">
      <c r="AA317">
        <v>320.7986022</v>
      </c>
      <c r="AB317">
        <f>'nm to eV'!$G$14/'pNA Data'!AA317</f>
        <v>3.8648466536856061</v>
      </c>
      <c r="AC317">
        <v>1906.1690154783</v>
      </c>
      <c r="AD317" s="2">
        <f>Tabela59[[#This Row],[Osc.Strength]]/LARGE($AC$5:$AC$504,1)</f>
        <v>0.12388215774858215</v>
      </c>
    </row>
    <row r="318" spans="27:30">
      <c r="AA318">
        <v>321.21988720000002</v>
      </c>
      <c r="AB318">
        <f>'nm to eV'!$G$14/'pNA Data'!AA318</f>
        <v>3.8597778457214087</v>
      </c>
      <c r="AC318">
        <v>1837.3789315153001</v>
      </c>
      <c r="AD318" s="2">
        <f>Tabela59[[#This Row],[Osc.Strength]]/LARGE($AC$5:$AC$504,1)</f>
        <v>0.11941148176767799</v>
      </c>
    </row>
    <row r="319" spans="27:30">
      <c r="AA319">
        <v>321.64117220000003</v>
      </c>
      <c r="AB319">
        <f>'nm to eV'!$G$14/'pNA Data'!AA319</f>
        <v>3.8547223159874116</v>
      </c>
      <c r="AC319">
        <v>1770.6755968570001</v>
      </c>
      <c r="AD319" s="2">
        <f>Tabela59[[#This Row],[Osc.Strength]]/LARGE($AC$5:$AC$504,1)</f>
        <v>0.11507642387963309</v>
      </c>
    </row>
    <row r="320" spans="27:30">
      <c r="AA320">
        <v>322.06245719999998</v>
      </c>
      <c r="AB320">
        <f>'nm to eV'!$G$14/'pNA Data'!AA320</f>
        <v>3.8496800123764627</v>
      </c>
      <c r="AC320">
        <v>1706.0161517114</v>
      </c>
      <c r="AD320" s="2">
        <f>Tabela59[[#This Row],[Osc.Strength]]/LARGE($AC$5:$AC$504,1)</f>
        <v>0.11087419862131669</v>
      </c>
    </row>
    <row r="321" spans="27:30">
      <c r="AA321">
        <v>322.48374219999999</v>
      </c>
      <c r="AB321">
        <f>'nm to eV'!$G$14/'pNA Data'!AA321</f>
        <v>3.8446508830536943</v>
      </c>
      <c r="AC321">
        <v>1643.3575244988001</v>
      </c>
      <c r="AD321" s="2">
        <f>Tabela59[[#This Row],[Osc.Strength]]/LARGE($AC$5:$AC$504,1)</f>
        <v>0.10680200676548948</v>
      </c>
    </row>
    <row r="322" spans="27:30">
      <c r="AA322">
        <v>322.90502720000001</v>
      </c>
      <c r="AB322">
        <f>'nm to eV'!$G$14/'pNA Data'!AA322</f>
        <v>3.8396348764547508</v>
      </c>
      <c r="AC322">
        <v>1582.6565066319999</v>
      </c>
      <c r="AD322" s="2">
        <f>Tabela59[[#This Row],[Osc.Strength]]/LARGE($AC$5:$AC$504,1)</f>
        <v>0.1028570401807779</v>
      </c>
    </row>
    <row r="323" spans="27:30">
      <c r="AA323">
        <v>323.32631220000002</v>
      </c>
      <c r="AB323">
        <f>'nm to eV'!$G$14/'pNA Data'!AA323</f>
        <v>3.8346319412840222</v>
      </c>
      <c r="AC323">
        <v>1523.8698234254</v>
      </c>
      <c r="AD323" s="2">
        <f>Tabela59[[#This Row],[Osc.Strength]]/LARGE($AC$5:$AC$504,1)</f>
        <v>9.903648644006538E-2</v>
      </c>
    </row>
    <row r="324" spans="27:30">
      <c r="AA324">
        <v>323.74759719999997</v>
      </c>
      <c r="AB324">
        <f>'nm to eV'!$G$14/'pNA Data'!AA324</f>
        <v>3.8296420265128996</v>
      </c>
      <c r="AC324">
        <v>1466.9542012019001</v>
      </c>
      <c r="AD324" s="2">
        <f>Tabela59[[#This Row],[Osc.Strength]]/LARGE($AC$5:$AC$504,1)</f>
        <v>9.5337533181777775E-2</v>
      </c>
    </row>
    <row r="325" spans="27:30">
      <c r="AA325">
        <v>324.16888219999998</v>
      </c>
      <c r="AB325">
        <f>'nm to eV'!$G$14/'pNA Data'!AA325</f>
        <v>3.8246650813780358</v>
      </c>
      <c r="AC325">
        <v>1411.8664306706</v>
      </c>
      <c r="AD325" s="2">
        <f>Tabela59[[#This Row],[Osc.Strength]]/LARGE($AC$5:$AC$504,1)</f>
        <v>9.1757372228808032E-2</v>
      </c>
    </row>
    <row r="326" spans="27:30">
      <c r="AA326">
        <v>324.5901672</v>
      </c>
      <c r="AB326">
        <f>'nm to eV'!$G$14/'pNA Data'!AA326</f>
        <v>3.8197010553796282</v>
      </c>
      <c r="AC326">
        <v>1358.5634266541999</v>
      </c>
      <c r="AD326" s="2">
        <f>Tabela59[[#This Row],[Osc.Strength]]/LARGE($AC$5:$AC$504,1)</f>
        <v>8.829320347020711E-2</v>
      </c>
    </row>
    <row r="327" spans="27:30">
      <c r="AA327">
        <v>325.01145220000001</v>
      </c>
      <c r="AB327">
        <f>'nm to eV'!$G$14/'pNA Data'!AA327</f>
        <v>3.814749898279707</v>
      </c>
      <c r="AC327">
        <v>1307.0022842485</v>
      </c>
      <c r="AD327" s="2">
        <f>Tabela59[[#This Row],[Osc.Strength]]/LARGE($AC$5:$AC$504,1)</f>
        <v>8.4942238510996901E-2</v>
      </c>
    </row>
    <row r="328" spans="27:30">
      <c r="AA328">
        <v>325.43273720000002</v>
      </c>
      <c r="AB328">
        <f>'nm to eV'!$G$14/'pNA Data'!AA328</f>
        <v>3.8098115601004441</v>
      </c>
      <c r="AC328">
        <v>1257.1403315027001</v>
      </c>
      <c r="AD328" s="2">
        <f>Tabela59[[#This Row],[Osc.Strength]]/LARGE($AC$5:$AC$504,1)</f>
        <v>8.1701704095869188E-2</v>
      </c>
    </row>
    <row r="329" spans="27:30">
      <c r="AA329">
        <v>325.85402219999997</v>
      </c>
      <c r="AB329">
        <f>'nm to eV'!$G$14/'pNA Data'!AA329</f>
        <v>3.8048859911224691</v>
      </c>
      <c r="AC329">
        <v>1208.9351787108001</v>
      </c>
      <c r="AD329" s="2">
        <f>Tabela59[[#This Row],[Osc.Strength]]/LARGE($AC$5:$AC$504,1)</f>
        <v>7.8568845312639926E-2</v>
      </c>
    </row>
    <row r="330" spans="27:30">
      <c r="AA330">
        <v>326.27530719999999</v>
      </c>
      <c r="AB330">
        <f>'nm to eV'!$G$14/'pNA Data'!AA330</f>
        <v>3.799973141883199</v>
      </c>
      <c r="AC330">
        <v>1162.3447644078999</v>
      </c>
      <c r="AD330" s="2">
        <f>Tabela59[[#This Row],[Osc.Strength]]/LARGE($AC$5:$AC$504,1)</f>
        <v>7.554092858155434E-2</v>
      </c>
    </row>
    <row r="331" spans="27:30">
      <c r="AA331">
        <v>326.6965922</v>
      </c>
      <c r="AB331">
        <f>'nm to eV'!$G$14/'pNA Data'!AA331</f>
        <v>3.7950729631751878</v>
      </c>
      <c r="AC331">
        <v>1117.3273981689999</v>
      </c>
      <c r="AD331" s="2">
        <f>Tabela59[[#This Row],[Osc.Strength]]/LARGE($AC$5:$AC$504,1)</f>
        <v>7.2615244436786228E-2</v>
      </c>
    </row>
    <row r="332" spans="27:30">
      <c r="AA332">
        <v>327.11787720000001</v>
      </c>
      <c r="AB332">
        <f>'nm to eV'!$G$14/'pNA Data'!AA332</f>
        <v>3.7901854060444786</v>
      </c>
      <c r="AC332">
        <v>1073.8418003090001</v>
      </c>
      <c r="AD332" s="2">
        <f>Tabela59[[#This Row],[Osc.Strength]]/LARGE($AC$5:$AC$504,1)</f>
        <v>6.978911010654576E-2</v>
      </c>
    </row>
    <row r="333" spans="27:30">
      <c r="AA333">
        <v>327.53916220000002</v>
      </c>
      <c r="AB333">
        <f>'nm to eV'!$G$14/'pNA Data'!AA333</f>
        <v>3.7853104217889761</v>
      </c>
      <c r="AC333">
        <v>1031.8471385834</v>
      </c>
      <c r="AD333" s="2">
        <f>Tabela59[[#This Row],[Osc.Strength]]/LARGE($AC$5:$AC$504,1)</f>
        <v>6.7059871898262458E-2</v>
      </c>
    </row>
    <row r="334" spans="27:30">
      <c r="AA334">
        <v>327.96044719999998</v>
      </c>
      <c r="AB334">
        <f>'nm to eV'!$G$14/'pNA Data'!AA334</f>
        <v>3.7804479619568285</v>
      </c>
      <c r="AC334">
        <v>991.30306199259996</v>
      </c>
      <c r="AD334" s="2">
        <f>Tabela59[[#This Row],[Osc.Strength]]/LARGE($AC$5:$AC$504,1)</f>
        <v>6.4424907395530903E-2</v>
      </c>
    </row>
    <row r="335" spans="27:30">
      <c r="AA335">
        <v>328.38173219999999</v>
      </c>
      <c r="AB335">
        <f>'nm to eV'!$G$14/'pNA Data'!AA335</f>
        <v>3.7755979783448197</v>
      </c>
      <c r="AC335">
        <v>952.16973179210004</v>
      </c>
      <c r="AD335" s="2">
        <f>Tabela59[[#This Row],[Osc.Strength]]/LARGE($AC$5:$AC$504,1)</f>
        <v>6.1881627473467309E-2</v>
      </c>
    </row>
    <row r="336" spans="27:30">
      <c r="AA336">
        <v>328.8030172</v>
      </c>
      <c r="AB336">
        <f>'nm to eV'!$G$14/'pNA Data'!AA336</f>
        <v>3.7707604229967813</v>
      </c>
      <c r="AC336">
        <v>914.4078498115</v>
      </c>
      <c r="AD336" s="2">
        <f>Tabela59[[#This Row],[Osc.Strength]]/LARGE($AC$5:$AC$504,1)</f>
        <v>5.9427478139164852E-2</v>
      </c>
    </row>
    <row r="337" spans="27:30">
      <c r="AA337">
        <v>329.22430220000001</v>
      </c>
      <c r="AB337">
        <f>'nm to eV'!$G$14/'pNA Data'!AA337</f>
        <v>3.7659352482020081</v>
      </c>
      <c r="AC337">
        <v>877.97868418669998</v>
      </c>
      <c r="AD337" s="2">
        <f>Tabela59[[#This Row],[Osc.Strength]]/LARGE($AC$5:$AC$504,1)</f>
        <v>5.7059942204032515E-2</v>
      </c>
    </row>
    <row r="338" spans="27:30">
      <c r="AA338">
        <v>329.64558720000002</v>
      </c>
      <c r="AB338">
        <f>'nm to eV'!$G$14/'pNA Data'!AA338</f>
        <v>3.761122406493691</v>
      </c>
      <c r="AC338">
        <v>842.84409260619998</v>
      </c>
      <c r="AD338" s="2">
        <f>Tabela59[[#This Row],[Osc.Strength]]/LARGE($AC$5:$AC$504,1)</f>
        <v>5.4776540794574939E-2</v>
      </c>
    </row>
    <row r="339" spans="27:30">
      <c r="AA339">
        <v>330.06687219999998</v>
      </c>
      <c r="AB339">
        <f>'nm to eV'!$G$14/'pNA Data'!AA339</f>
        <v>3.7563218506473612</v>
      </c>
      <c r="AC339">
        <v>808.96654317800005</v>
      </c>
      <c r="AD339" s="2">
        <f>Tabela59[[#This Row],[Osc.Strength]]/LARGE($AC$5:$AC$504,1)</f>
        <v>5.2574834708534836E-2</v>
      </c>
    </row>
    <row r="340" spans="27:30">
      <c r="AA340">
        <v>330.48815719999999</v>
      </c>
      <c r="AB340">
        <f>'nm to eV'!$G$14/'pNA Data'!AA340</f>
        <v>3.7515335336793423</v>
      </c>
      <c r="AC340">
        <v>776.30913301509997</v>
      </c>
      <c r="AD340" s="2">
        <f>Tabela59[[#This Row],[Osc.Strength]]/LARGE($AC$5:$AC$504,1)</f>
        <v>5.0452425622766861E-2</v>
      </c>
    </row>
    <row r="341" spans="27:30">
      <c r="AA341">
        <v>330.9094422</v>
      </c>
      <c r="AB341">
        <f>'nm to eV'!$G$14/'pNA Data'!AA341</f>
        <v>3.7467574088452227</v>
      </c>
      <c r="AC341">
        <v>744.83560464419998</v>
      </c>
      <c r="AD341" s="2">
        <f>Tabela59[[#This Row],[Osc.Strength]]/LARGE($AC$5:$AC$504,1)</f>
        <v>4.8406957159641113E-2</v>
      </c>
    </row>
    <row r="342" spans="27:30">
      <c r="AA342">
        <v>331.33072720000001</v>
      </c>
      <c r="AB342">
        <f>'nm to eV'!$G$14/'pNA Data'!AA342</f>
        <v>3.7419934296383297</v>
      </c>
      <c r="AC342">
        <v>714.51036033540004</v>
      </c>
      <c r="AD342" s="2">
        <f>Tabela59[[#This Row],[Osc.Strength]]/LARGE($AC$5:$AC$504,1)</f>
        <v>4.6436115818332041E-2</v>
      </c>
    </row>
    <row r="343" spans="27:30">
      <c r="AA343">
        <v>331.75201220000002</v>
      </c>
      <c r="AB343">
        <f>'nm to eV'!$G$14/'pNA Data'!AA343</f>
        <v>3.7372415497882239</v>
      </c>
      <c r="AC343">
        <v>685.29847445250005</v>
      </c>
      <c r="AD343" s="2">
        <f>Tabela59[[#This Row],[Osc.Strength]]/LARGE($AC$5:$AC$504,1)</f>
        <v>4.4537631777465947E-2</v>
      </c>
    </row>
    <row r="344" spans="27:30">
      <c r="AA344">
        <v>332.17329719999998</v>
      </c>
      <c r="AB344">
        <f>'nm to eV'!$G$14/'pNA Data'!AA344</f>
        <v>3.7325017232591988</v>
      </c>
      <c r="AC344">
        <v>657.1657039209</v>
      </c>
      <c r="AD344" s="2">
        <f>Tabela59[[#This Row],[Osc.Strength]]/LARGE($AC$5:$AC$504,1)</f>
        <v>4.2709279575431101E-2</v>
      </c>
    </row>
    <row r="345" spans="27:30">
      <c r="AA345">
        <v>332.59458219999999</v>
      </c>
      <c r="AB345">
        <f>'nm to eV'!$G$14/'pNA Data'!AA345</f>
        <v>3.7277739042487923</v>
      </c>
      <c r="AC345">
        <v>630.07849690809996</v>
      </c>
      <c r="AD345" s="2">
        <f>Tabela59[[#This Row],[Osc.Strength]]/LARGE($AC$5:$AC$504,1)</f>
        <v>4.0948878674524528E-2</v>
      </c>
    </row>
    <row r="346" spans="27:30">
      <c r="AA346">
        <v>333.0158672</v>
      </c>
      <c r="AB346">
        <f>'nm to eV'!$G$14/'pNA Data'!AA346</f>
        <v>3.7230580471863171</v>
      </c>
      <c r="AC346">
        <v>604.00399981049998</v>
      </c>
      <c r="AD346" s="2">
        <f>Tabela59[[#This Row],[Osc.Strength]]/LARGE($AC$5:$AC$504,1)</f>
        <v>3.9254293915024954E-2</v>
      </c>
    </row>
    <row r="347" spans="27:30">
      <c r="AA347">
        <v>333.43715220000001</v>
      </c>
      <c r="AB347">
        <f>'nm to eV'!$G$14/'pNA Data'!AA347</f>
        <v>3.718354106731391</v>
      </c>
      <c r="AC347">
        <v>578.91006263769998</v>
      </c>
      <c r="AD347" s="2">
        <f>Tabela59[[#This Row],[Osc.Strength]]/LARGE($AC$5:$AC$504,1)</f>
        <v>3.7623435865119147E-2</v>
      </c>
    </row>
    <row r="348" spans="27:30">
      <c r="AA348">
        <v>333.85843720000003</v>
      </c>
      <c r="AB348">
        <f>'nm to eV'!$G$14/'pNA Data'!AA348</f>
        <v>3.7136620377724867</v>
      </c>
      <c r="AC348">
        <v>554.76524288370001</v>
      </c>
      <c r="AD348" s="2">
        <f>Tabela59[[#This Row],[Osc.Strength]]/LARGE($AC$5:$AC$504,1)</f>
        <v>3.6054261072491656E-2</v>
      </c>
    </row>
    <row r="349" spans="27:30">
      <c r="AA349">
        <v>334.27972219999998</v>
      </c>
      <c r="AB349">
        <f>'nm to eV'!$G$14/'pNA Data'!AA349</f>
        <v>3.70898179542549</v>
      </c>
      <c r="AC349">
        <v>531.53880797260001</v>
      </c>
      <c r="AD349" s="2">
        <f>Tabela59[[#This Row],[Osc.Strength]]/LARGE($AC$5:$AC$504,1)</f>
        <v>3.4544772223271181E-2</v>
      </c>
    </row>
    <row r="350" spans="27:30">
      <c r="AA350">
        <v>334.70100719999999</v>
      </c>
      <c r="AB350">
        <f>'nm to eV'!$G$14/'pNA Data'!AA350</f>
        <v>3.7043133350322646</v>
      </c>
      <c r="AC350">
        <v>509.20073636199999</v>
      </c>
      <c r="AD350" s="2">
        <f>Tabela59[[#This Row],[Osc.Strength]]/LARGE($AC$5:$AC$504,1)</f>
        <v>3.3093018213740652E-2</v>
      </c>
    </row>
    <row r="351" spans="27:30">
      <c r="AA351">
        <v>335.1222922</v>
      </c>
      <c r="AB351">
        <f>'nm to eV'!$G$14/'pNA Data'!AA351</f>
        <v>3.6996566121592371</v>
      </c>
      <c r="AC351">
        <v>487.72171738840001</v>
      </c>
      <c r="AD351" s="2">
        <f>Tabela59[[#This Row],[Osc.Strength]]/LARGE($AC$5:$AC$504,1)</f>
        <v>3.1697094140289789E-2</v>
      </c>
    </row>
    <row r="352" spans="27:30">
      <c r="AA352">
        <v>335.54357720000002</v>
      </c>
      <c r="AB352">
        <f>'nm to eV'!$G$14/'pNA Data'!AA352</f>
        <v>3.6950115825959844</v>
      </c>
      <c r="AC352">
        <v>467.07314993270001</v>
      </c>
      <c r="AD352" s="2">
        <f>Tabela59[[#This Row],[Osc.Strength]]/LARGE($AC$5:$AC$504,1)</f>
        <v>3.0355141212685718E-2</v>
      </c>
    </row>
    <row r="353" spans="27:30">
      <c r="AA353">
        <v>335.96486220000003</v>
      </c>
      <c r="AB353">
        <f>'nm to eV'!$G$14/'pNA Data'!AA353</f>
        <v>3.690378202353835</v>
      </c>
      <c r="AC353">
        <v>447.22713998450001</v>
      </c>
      <c r="AD353" s="2">
        <f>Tabela59[[#This Row],[Osc.Strength]]/LARGE($AC$5:$AC$504,1)</f>
        <v>2.9065346595776611E-2</v>
      </c>
    </row>
    <row r="354" spans="27:30">
      <c r="AA354">
        <v>336.38614719999998</v>
      </c>
      <c r="AB354">
        <f>'nm to eV'!$G$14/'pNA Data'!AA354</f>
        <v>3.6857564276644803</v>
      </c>
      <c r="AC354">
        <v>428.1564971789</v>
      </c>
      <c r="AD354" s="2">
        <f>Tabela59[[#This Row],[Osc.Strength]]/LARGE($AC$5:$AC$504,1)</f>
        <v>2.7825943184417837E-2</v>
      </c>
    </row>
    <row r="355" spans="27:30">
      <c r="AA355">
        <v>336.80743219999999</v>
      </c>
      <c r="AB355">
        <f>'nm to eV'!$G$14/'pNA Data'!AA355</f>
        <v>3.6811462149785954</v>
      </c>
      <c r="AC355">
        <v>409.83473037900001</v>
      </c>
      <c r="AD355" s="2">
        <f>Tabela59[[#This Row],[Osc.Strength]]/LARGE($AC$5:$AC$504,1)</f>
        <v>2.6635209316378115E-2</v>
      </c>
    </row>
    <row r="356" spans="27:30">
      <c r="AA356">
        <v>337.22871720000001</v>
      </c>
      <c r="AB356">
        <f>'nm to eV'!$G$14/'pNA Data'!AA356</f>
        <v>3.6765475209644745</v>
      </c>
      <c r="AC356">
        <v>392.23604237289999</v>
      </c>
      <c r="AD356" s="2">
        <f>Tabela59[[#This Row],[Osc.Strength]]/LARGE($AC$5:$AC$504,1)</f>
        <v>2.5491468427696892E-2</v>
      </c>
    </row>
    <row r="357" spans="27:30">
      <c r="AA357">
        <v>337.65000220000002</v>
      </c>
      <c r="AB357">
        <f>'nm to eV'!$G$14/'pNA Data'!AA357</f>
        <v>3.6719603025066703</v>
      </c>
      <c r="AC357">
        <v>375.33532375300001</v>
      </c>
      <c r="AD357" s="2">
        <f>Tabela59[[#This Row],[Osc.Strength]]/LARGE($AC$5:$AC$504,1)</f>
        <v>2.4393088654899309E-2</v>
      </c>
    </row>
    <row r="358" spans="27:30">
      <c r="AA358">
        <v>338.07128719999997</v>
      </c>
      <c r="AB358">
        <f>'nm to eV'!$G$14/'pNA Data'!AA358</f>
        <v>3.6673845167046473</v>
      </c>
      <c r="AC358">
        <v>359.10814604180001</v>
      </c>
      <c r="AD358" s="2">
        <f>Tabela59[[#This Row],[Osc.Strength]]/LARGE($AC$5:$AC$504,1)</f>
        <v>2.3338482388241082E-2</v>
      </c>
    </row>
    <row r="359" spans="27:30">
      <c r="AA359">
        <v>338.49257219999998</v>
      </c>
      <c r="AB359">
        <f>'nm to eV'!$G$14/'pNA Data'!AA359</f>
        <v>3.6628201208714439</v>
      </c>
      <c r="AC359">
        <v>343.53075412509997</v>
      </c>
      <c r="AD359" s="2">
        <f>Tabela59[[#This Row],[Osc.Strength]]/LARGE($AC$5:$AC$504,1)</f>
        <v>2.2326105779941263E-2</v>
      </c>
    </row>
    <row r="360" spans="27:30">
      <c r="AA360">
        <v>338.9138572</v>
      </c>
      <c r="AB360">
        <f>'nm to eV'!$G$14/'pNA Data'!AA360</f>
        <v>3.6582670725323472</v>
      </c>
      <c r="AC360">
        <v>328.58005805409999</v>
      </c>
      <c r="AD360" s="2">
        <f>Tabela59[[#This Row],[Osc.Strength]]/LARGE($AC$5:$AC$504,1)</f>
        <v>2.1354458211399717E-2</v>
      </c>
    </row>
    <row r="361" spans="27:30">
      <c r="AA361">
        <v>339.33514220000001</v>
      </c>
      <c r="AB361">
        <f>'nm to eV'!$G$14/'pNA Data'!AA361</f>
        <v>3.6537253294235725</v>
      </c>
      <c r="AC361">
        <v>314.23362427109998</v>
      </c>
      <c r="AD361" s="2">
        <f>Tabela59[[#This Row],[Osc.Strength]]/LARGE($AC$5:$AC$504,1)</f>
        <v>2.0422081722954257E-2</v>
      </c>
    </row>
    <row r="362" spans="27:30">
      <c r="AA362">
        <v>339.75642720000002</v>
      </c>
      <c r="AB362">
        <f>'nm to eV'!$G$14/'pNA Data'!AA362</f>
        <v>3.6491948494909585</v>
      </c>
      <c r="AC362">
        <v>300.4696663135</v>
      </c>
      <c r="AD362" s="2">
        <f>Tabela59[[#This Row],[Osc.Strength]]/LARGE($AC$5:$AC$504,1)</f>
        <v>1.9527560409732511E-2</v>
      </c>
    </row>
    <row r="363" spans="27:30">
      <c r="AA363">
        <v>340.17771219999997</v>
      </c>
      <c r="AB363">
        <f>'nm to eV'!$G$14/'pNA Data'!AA363</f>
        <v>3.6446755908886672</v>
      </c>
      <c r="AC363">
        <v>287.26703504879998</v>
      </c>
      <c r="AD363" s="2">
        <f>Tabela59[[#This Row],[Osc.Strength]]/LARGE($AC$5:$AC$504,1)</f>
        <v>1.8669519787023338E-2</v>
      </c>
    </row>
    <row r="364" spans="27:30">
      <c r="AA364">
        <v>340.59899719999999</v>
      </c>
      <c r="AB364">
        <f>'nm to eV'!$G$14/'pNA Data'!AA364</f>
        <v>3.6401675119778947</v>
      </c>
      <c r="AC364">
        <v>274.60520848909999</v>
      </c>
      <c r="AD364" s="2">
        <f>Tabela59[[#This Row],[Osc.Strength]]/LARGE($AC$5:$AC$504,1)</f>
        <v>1.7846626128319967E-2</v>
      </c>
    </row>
    <row r="365" spans="27:30">
      <c r="AA365">
        <v>341.0202822</v>
      </c>
      <c r="AB365">
        <f>'nm to eV'!$G$14/'pNA Data'!AA365</f>
        <v>3.6356705713255959</v>
      </c>
      <c r="AC365">
        <v>262.4642812317</v>
      </c>
      <c r="AD365" s="2">
        <f>Tabela59[[#This Row],[Osc.Strength]]/LARGE($AC$5:$AC$504,1)</f>
        <v>1.7057585779063272E-2</v>
      </c>
    </row>
    <row r="366" spans="27:30">
      <c r="AA366">
        <v>341.44156720000001</v>
      </c>
      <c r="AB366">
        <f>'nm to eV'!$G$14/'pNA Data'!AA366</f>
        <v>3.6311847277032117</v>
      </c>
      <c r="AC366">
        <v>250.82495357190001</v>
      </c>
      <c r="AD366" s="2">
        <f>Tabela59[[#This Row],[Osc.Strength]]/LARGE($AC$5:$AC$504,1)</f>
        <v>1.6301144449081328E-2</v>
      </c>
    </row>
    <row r="367" spans="27:30">
      <c r="AA367">
        <v>341.86285220000002</v>
      </c>
      <c r="AB367">
        <f>'nm to eV'!$G$14/'pNA Data'!AA367</f>
        <v>3.6267099400854113</v>
      </c>
      <c r="AC367">
        <v>239.668520328</v>
      </c>
      <c r="AD367" s="2">
        <f>Tabela59[[#This Row],[Osc.Strength]]/LARGE($AC$5:$AC$504,1)</f>
        <v>1.5576086486324782E-2</v>
      </c>
    </row>
    <row r="368" spans="27:30">
      <c r="AA368">
        <v>342.28413719999998</v>
      </c>
      <c r="AB368">
        <f>'nm to eV'!$G$14/'pNA Data'!AA368</f>
        <v>3.6222461676488407</v>
      </c>
      <c r="AC368">
        <v>228.97685942059999</v>
      </c>
      <c r="AD368" s="2">
        <f>Tabela59[[#This Row],[Osc.Strength]]/LARGE($AC$5:$AC$504,1)</f>
        <v>1.488123413463417E-2</v>
      </c>
    </row>
    <row r="369" spans="27:30">
      <c r="AA369">
        <v>342.70542219999999</v>
      </c>
      <c r="AB369">
        <f>'nm to eV'!$G$14/'pNA Data'!AA369</f>
        <v>3.6177933697708795</v>
      </c>
      <c r="AC369">
        <v>218.73242024339999</v>
      </c>
      <c r="AD369" s="2">
        <f>Tabela59[[#This Row],[Osc.Strength]]/LARGE($AC$5:$AC$504,1)</f>
        <v>1.4215446777956777E-2</v>
      </c>
    </row>
    <row r="370" spans="27:30">
      <c r="AA370">
        <v>343.1267072</v>
      </c>
      <c r="AB370">
        <f>'nm to eV'!$G$14/'pNA Data'!AA370</f>
        <v>3.6133515060284118</v>
      </c>
      <c r="AC370">
        <v>208.91821185969999</v>
      </c>
      <c r="AD370" s="2">
        <f>Tabela59[[#This Row],[Osc.Strength]]/LARGE($AC$5:$AC$504,1)</f>
        <v>1.3577620173235733E-2</v>
      </c>
    </row>
    <row r="371" spans="27:30">
      <c r="AA371">
        <v>343.54799220000001</v>
      </c>
      <c r="AB371">
        <f>'nm to eV'!$G$14/'pNA Data'!AA371</f>
        <v>3.6089205361966017</v>
      </c>
      <c r="AC371">
        <v>199.5177910614</v>
      </c>
      <c r="AD371" s="2">
        <f>Tabela59[[#This Row],[Osc.Strength]]/LARGE($AC$5:$AC$504,1)</f>
        <v>1.2966685674362955E-2</v>
      </c>
    </row>
    <row r="372" spans="27:30">
      <c r="AA372">
        <v>343.96927720000002</v>
      </c>
      <c r="AB372">
        <f>'nm to eV'!$G$14/'pNA Data'!AA372</f>
        <v>3.6045004202476774</v>
      </c>
      <c r="AC372">
        <v>190.51525031910001</v>
      </c>
      <c r="AD372" s="2">
        <f>Tabela59[[#This Row],[Osc.Strength]]/LARGE($AC$5:$AC$504,1)</f>
        <v>1.2381609449054674E-2</v>
      </c>
    </row>
    <row r="373" spans="27:30">
      <c r="AA373">
        <v>344.39056219999998</v>
      </c>
      <c r="AB373">
        <f>'nm to eV'!$G$14/'pNA Data'!AA373</f>
        <v>3.6000911183497291</v>
      </c>
      <c r="AC373">
        <v>181.89520565430001</v>
      </c>
      <c r="AD373" s="2">
        <f>Tabela59[[#This Row],[Osc.Strength]]/LARGE($AC$5:$AC$504,1)</f>
        <v>1.1821391690664228E-2</v>
      </c>
    </row>
    <row r="374" spans="27:30">
      <c r="AA374">
        <v>344.81184719999999</v>
      </c>
      <c r="AB374">
        <f>'nm to eV'!$G$14/'pNA Data'!AA374</f>
        <v>3.5956925908655091</v>
      </c>
      <c r="AC374">
        <v>173.64278446200001</v>
      </c>
      <c r="AD374" s="2">
        <f>Tabela59[[#This Row],[Osc.Strength]]/LARGE($AC$5:$AC$504,1)</f>
        <v>1.1285065826771341E-2</v>
      </c>
    </row>
    <row r="375" spans="27:30">
      <c r="AA375">
        <v>345.2331322</v>
      </c>
      <c r="AB375">
        <f>'nm to eV'!$G$14/'pNA Data'!AA375</f>
        <v>3.5913047983512456</v>
      </c>
      <c r="AC375">
        <v>165.74361330880001</v>
      </c>
      <c r="AD375" s="2">
        <f>Tabela59[[#This Row],[Osc.Strength]]/LARGE($AC$5:$AC$504,1)</f>
        <v>1.0771697726179155E-2</v>
      </c>
    </row>
    <row r="376" spans="27:30">
      <c r="AA376">
        <v>345.65441720000001</v>
      </c>
      <c r="AB376">
        <f>'nm to eV'!$G$14/'pNA Data'!AA376</f>
        <v>3.586927701555465</v>
      </c>
      <c r="AC376">
        <v>158.18380573089999</v>
      </c>
      <c r="AD376" s="2">
        <f>Tabela59[[#This Row],[Osc.Strength]]/LARGE($AC$5:$AC$504,1)</f>
        <v>1.0280384905904747E-2</v>
      </c>
    </row>
    <row r="377" spans="27:30">
      <c r="AA377">
        <v>346.07570220000002</v>
      </c>
      <c r="AB377">
        <f>'nm to eV'!$G$14/'pNA Data'!AA377</f>
        <v>3.5825612614178199</v>
      </c>
      <c r="AC377">
        <v>150.94995005550001</v>
      </c>
      <c r="AD377" s="2">
        <f>Tabela59[[#This Row],[Osc.Strength]]/LARGE($AC$5:$AC$504,1)</f>
        <v>9.8102557396904308E-3</v>
      </c>
    </row>
    <row r="378" spans="27:30">
      <c r="AA378">
        <v>346.49698719999998</v>
      </c>
      <c r="AB378">
        <f>'nm to eV'!$G$14/'pNA Data'!AA378</f>
        <v>3.5782054390679274</v>
      </c>
      <c r="AC378">
        <v>144.0290972649</v>
      </c>
      <c r="AD378" s="2">
        <f>Tabela59[[#This Row],[Osc.Strength]]/LARGE($AC$5:$AC$504,1)</f>
        <v>9.3604686692901218E-3</v>
      </c>
    </row>
    <row r="379" spans="27:30">
      <c r="AA379">
        <v>346.91827219999999</v>
      </c>
      <c r="AB379">
        <f>'nm to eV'!$G$14/'pNA Data'!AA379</f>
        <v>3.573860195824214</v>
      </c>
      <c r="AC379">
        <v>137.40874892459999</v>
      </c>
      <c r="AD379" s="2">
        <f>Tabela59[[#This Row],[Osc.Strength]]/LARGE($AC$5:$AC$504,1)</f>
        <v>8.9302114199150875E-3</v>
      </c>
    </row>
    <row r="380" spans="27:30">
      <c r="AA380">
        <v>347.3395572</v>
      </c>
      <c r="AB380">
        <f>'nm to eV'!$G$14/'pNA Data'!AA380</f>
        <v>3.5695254931927747</v>
      </c>
      <c r="AC380">
        <v>131.07684519200001</v>
      </c>
      <c r="AD380" s="2">
        <f>Tabela59[[#This Row],[Osc.Strength]]/LARGE($AC$5:$AC$504,1)</f>
        <v>8.518700220917887E-3</v>
      </c>
    </row>
    <row r="381" spans="27:30">
      <c r="AA381">
        <v>347.76084220000001</v>
      </c>
      <c r="AB381">
        <f>'nm to eV'!$G$14/'pNA Data'!AA381</f>
        <v>3.5652012928662327</v>
      </c>
      <c r="AC381">
        <v>125.0217529223</v>
      </c>
      <c r="AD381" s="2">
        <f>Tabela59[[#This Row],[Osc.Strength]]/LARGE($AC$5:$AC$504,1)</f>
        <v>8.1251790327933528E-3</v>
      </c>
    </row>
    <row r="382" spans="27:30">
      <c r="AA382">
        <v>348.18212720000002</v>
      </c>
      <c r="AB382">
        <f>'nm to eV'!$G$14/'pNA Data'!AA382</f>
        <v>3.5608875567226121</v>
      </c>
      <c r="AC382">
        <v>119.2322538879</v>
      </c>
      <c r="AD382" s="2">
        <f>Tabela59[[#This Row],[Osc.Strength]]/LARGE($AC$5:$AC$504,1)</f>
        <v>7.7489187815559567E-3</v>
      </c>
    </row>
    <row r="383" spans="27:30">
      <c r="AA383">
        <v>348.60341219999998</v>
      </c>
      <c r="AB383">
        <f>'nm to eV'!$G$14/'pNA Data'!AA383</f>
        <v>3.5565842468242197</v>
      </c>
      <c r="AC383">
        <v>113.69753312340001</v>
      </c>
      <c r="AD383" s="2">
        <f>Tabela59[[#This Row],[Osc.Strength]]/LARGE($AC$5:$AC$504,1)</f>
        <v>7.3892166012799352E-3</v>
      </c>
    </row>
    <row r="384" spans="27:30">
      <c r="AA384">
        <v>349.02469719999999</v>
      </c>
      <c r="AB384">
        <f>'nm to eV'!$G$14/'pNA Data'!AA384</f>
        <v>3.5522913254165269</v>
      </c>
      <c r="AC384">
        <v>108.40716741040001</v>
      </c>
      <c r="AD384" s="2">
        <f>Tabela59[[#This Row],[Osc.Strength]]/LARGE($AC$5:$AC$504,1)</f>
        <v>7.0453950857250272E-3</v>
      </c>
    </row>
    <row r="385" spans="27:30">
      <c r="AA385">
        <v>349.4459822</v>
      </c>
      <c r="AB385">
        <f>'nm to eV'!$G$14/'pNA Data'!AA385</f>
        <v>3.5480087549270722</v>
      </c>
      <c r="AC385">
        <v>103.3511139125</v>
      </c>
      <c r="AD385" s="2">
        <f>Tabela59[[#This Row],[Osc.Strength]]/LARGE($AC$5:$AC$504,1)</f>
        <v>6.7168015497237332E-3</v>
      </c>
    </row>
    <row r="386" spans="27:30">
      <c r="AA386">
        <v>349.86726720000001</v>
      </c>
      <c r="AB386">
        <f>'nm to eV'!$G$14/'pNA Data'!AA386</f>
        <v>3.5437364979643626</v>
      </c>
      <c r="AC386">
        <v>98.5196989712</v>
      </c>
      <c r="AD386" s="2">
        <f>Tabela59[[#This Row],[Osc.Strength]]/LARGE($AC$5:$AC$504,1)</f>
        <v>6.4028073010254875E-3</v>
      </c>
    </row>
    <row r="387" spans="27:30">
      <c r="AA387">
        <v>350.28855220000003</v>
      </c>
      <c r="AB387">
        <f>'nm to eV'!$G$14/'pNA Data'!AA387</f>
        <v>3.5394745173167834</v>
      </c>
      <c r="AC387">
        <v>93.903607072100002</v>
      </c>
      <c r="AD387" s="2">
        <f>Tabela59[[#This Row],[Osc.Strength]]/LARGE($AC$5:$AC$504,1)</f>
        <v>6.1028069232086403E-3</v>
      </c>
    </row>
    <row r="388" spans="27:30">
      <c r="AA388">
        <v>350.70983719999998</v>
      </c>
      <c r="AB388">
        <f>'nm to eV'!$G$14/'pNA Data'!AA388</f>
        <v>3.5352227759515209</v>
      </c>
      <c r="AC388">
        <v>89.493869989000004</v>
      </c>
      <c r="AD388" s="2">
        <f>Tabela59[[#This Row],[Osc.Strength]]/LARGE($AC$5:$AC$504,1)</f>
        <v>5.8162175701541889E-3</v>
      </c>
    </row>
    <row r="389" spans="27:30">
      <c r="AA389">
        <v>351.13112219999999</v>
      </c>
      <c r="AB389">
        <f>'nm to eV'!$G$14/'pNA Data'!AA389</f>
        <v>3.5309812370134872</v>
      </c>
      <c r="AC389">
        <v>85.2818561144</v>
      </c>
      <c r="AD389" s="2">
        <f>Tabela59[[#This Row],[Osc.Strength]]/LARGE($AC$5:$AC$504,1)</f>
        <v>5.5424782726336674E-3</v>
      </c>
    </row>
    <row r="390" spans="27:30">
      <c r="AA390">
        <v>351.5524072</v>
      </c>
      <c r="AB390">
        <f>'nm to eV'!$G$14/'pNA Data'!AA390</f>
        <v>3.5267498638242576</v>
      </c>
      <c r="AC390">
        <v>81.259259981200003</v>
      </c>
      <c r="AD390" s="2">
        <f>Tabela59[[#This Row],[Osc.Strength]]/LARGE($AC$5:$AC$504,1)</f>
        <v>5.2810492573231458E-3</v>
      </c>
    </row>
    <row r="391" spans="27:30">
      <c r="AA391">
        <v>351.97369220000002</v>
      </c>
      <c r="AB391">
        <f>'nm to eV'!$G$14/'pNA Data'!AA391</f>
        <v>3.5225286198810113</v>
      </c>
      <c r="AC391">
        <v>77.418091982600004</v>
      </c>
      <c r="AD391" s="2">
        <f>Tabela59[[#This Row],[Osc.Strength]]/LARGE($AC$5:$AC$504,1)</f>
        <v>5.0314112786982706E-3</v>
      </c>
    </row>
    <row r="392" spans="27:30">
      <c r="AA392">
        <v>352.39497720000003</v>
      </c>
      <c r="AB392">
        <f>'nm to eV'!$G$14/'pNA Data'!AA392</f>
        <v>3.5183174688554835</v>
      </c>
      <c r="AC392">
        <v>73.750668293900006</v>
      </c>
      <c r="AD392" s="2">
        <f>Tabela59[[#This Row],[Osc.Strength]]/LARGE($AC$5:$AC$504,1)</f>
        <v>4.7930649640508154E-3</v>
      </c>
    </row>
    <row r="393" spans="27:30">
      <c r="AA393">
        <v>352.81626219999998</v>
      </c>
      <c r="AB393">
        <f>'nm to eV'!$G$14/'pNA Data'!AA393</f>
        <v>3.5141163745929225</v>
      </c>
      <c r="AC393">
        <v>70.249601000699997</v>
      </c>
      <c r="AD393" s="2">
        <f>Tabela59[[#This Row],[Osc.Strength]]/LARGE($AC$5:$AC$504,1)</f>
        <v>4.565530171919188E-3</v>
      </c>
    </row>
    <row r="394" spans="27:30">
      <c r="AA394">
        <v>353.23754719999999</v>
      </c>
      <c r="AB394">
        <f>'nm to eV'!$G$14/'pNA Data'!AA394</f>
        <v>3.5099253011110534</v>
      </c>
      <c r="AC394">
        <v>66.907788436900006</v>
      </c>
      <c r="AD394" s="2">
        <f>Tabela59[[#This Row],[Osc.Strength]]/LARGE($AC$5:$AC$504,1)</f>
        <v>4.3483453641538676E-3</v>
      </c>
    </row>
    <row r="395" spans="27:30">
      <c r="AA395">
        <v>353.65883220000001</v>
      </c>
      <c r="AB395">
        <f>'nm to eV'!$G$14/'pNA Data'!AA395</f>
        <v>3.5057442125990539</v>
      </c>
      <c r="AC395">
        <v>63.718405734599997</v>
      </c>
      <c r="AD395" s="2">
        <f>Tabela59[[#This Row],[Osc.Strength]]/LARGE($AC$5:$AC$504,1)</f>
        <v>4.141066991754247E-3</v>
      </c>
    </row>
    <row r="396" spans="27:30">
      <c r="AA396">
        <v>354.08011720000002</v>
      </c>
      <c r="AB396">
        <f>'nm to eV'!$G$14/'pNA Data'!AA396</f>
        <v>3.501573073416532</v>
      </c>
      <c r="AC396">
        <v>60.674895588299997</v>
      </c>
      <c r="AD396" s="2">
        <f>Tabela59[[#This Row],[Osc.Strength]]/LARGE($AC$5:$AC$504,1)</f>
        <v>3.9432688946328641E-3</v>
      </c>
    </row>
    <row r="397" spans="27:30">
      <c r="AA397">
        <v>354.50140219999997</v>
      </c>
      <c r="AB397">
        <f>'nm to eV'!$G$14/'pNA Data'!AA397</f>
        <v>3.4974118480925149</v>
      </c>
      <c r="AC397">
        <v>57.770959234700001</v>
      </c>
      <c r="AD397" s="2">
        <f>Tabela59[[#This Row],[Osc.Strength]]/LARGE($AC$5:$AC$504,1)</f>
        <v>3.7545417153914953E-3</v>
      </c>
    </row>
    <row r="398" spans="27:30">
      <c r="AA398">
        <v>354.92268719999998</v>
      </c>
      <c r="AB398">
        <f>'nm to eV'!$G$14/'pNA Data'!AA398</f>
        <v>3.4932605013244418</v>
      </c>
      <c r="AC398">
        <v>55.000547648999998</v>
      </c>
      <c r="AD398" s="2">
        <f>Tabela59[[#This Row],[Osc.Strength]]/LARGE($AC$5:$AC$504,1)</f>
        <v>3.5744923271676132E-3</v>
      </c>
    </row>
    <row r="399" spans="27:30">
      <c r="AA399">
        <v>355.3439722</v>
      </c>
      <c r="AB399">
        <f>'nm to eV'!$G$14/'pNA Data'!AA399</f>
        <v>3.4891189979771662</v>
      </c>
      <c r="AC399">
        <v>52.357852958199999</v>
      </c>
      <c r="AD399" s="2">
        <f>Tabela59[[#This Row],[Osc.Strength]]/LARGE($AC$5:$AC$504,1)</f>
        <v>3.4027432755837071E-3</v>
      </c>
    </row>
    <row r="400" spans="27:30">
      <c r="AA400">
        <v>355.76525720000001</v>
      </c>
      <c r="AB400">
        <f>'nm to eV'!$G$14/'pNA Data'!AA400</f>
        <v>3.4849873030819656</v>
      </c>
      <c r="AC400">
        <v>49.8373000709</v>
      </c>
      <c r="AD400" s="2">
        <f>Tabela59[[#This Row],[Osc.Strength]]/LARGE($AC$5:$AC$504,1)</f>
        <v>3.2389322347669558E-3</v>
      </c>
    </row>
    <row r="401" spans="27:30">
      <c r="AA401">
        <v>356.18654220000002</v>
      </c>
      <c r="AB401">
        <f>'nm to eV'!$G$14/'pNA Data'!AA401</f>
        <v>3.4808653818355575</v>
      </c>
      <c r="AC401">
        <v>47.433538523599999</v>
      </c>
      <c r="AD401" s="2">
        <f>Tabela59[[#This Row],[Osc.Strength]]/LARGE($AC$5:$AC$504,1)</f>
        <v>3.0827114774392671E-3</v>
      </c>
    </row>
    <row r="402" spans="27:30">
      <c r="AA402">
        <v>356.60782719999997</v>
      </c>
      <c r="AB402">
        <f>'nm to eV'!$G$14/'pNA Data'!AA402</f>
        <v>3.4767531995991199</v>
      </c>
      <c r="AC402">
        <v>45.141434542500001</v>
      </c>
      <c r="AD402" s="2">
        <f>Tabela59[[#This Row],[Osc.Strength]]/LARGE($AC$5:$AC$504,1)</f>
        <v>2.9337473590126894E-3</v>
      </c>
    </row>
    <row r="403" spans="27:30">
      <c r="AA403">
        <v>357.02911219999999</v>
      </c>
      <c r="AB403">
        <f>'nm to eV'!$G$14/'pNA Data'!AA403</f>
        <v>3.4726507218973222</v>
      </c>
      <c r="AC403">
        <v>42.956063319099997</v>
      </c>
      <c r="AD403" s="2">
        <f>Tabela59[[#This Row],[Osc.Strength]]/LARGE($AC$5:$AC$504,1)</f>
        <v>2.791719815579706E-3</v>
      </c>
    </row>
    <row r="404" spans="27:30">
      <c r="AA404">
        <v>357.4503972</v>
      </c>
      <c r="AB404">
        <f>'nm to eV'!$G$14/'pNA Data'!AA404</f>
        <v>3.4685579144173628</v>
      </c>
      <c r="AC404">
        <v>40.872701498399998</v>
      </c>
      <c r="AD404" s="2">
        <f>Tabela59[[#This Row],[Osc.Strength]]/LARGE($AC$5:$AC$504,1)</f>
        <v>2.6563218757204381E-3</v>
      </c>
    </row>
    <row r="405" spans="27:30">
      <c r="AA405">
        <v>357.87168220000001</v>
      </c>
      <c r="AB405">
        <f>'nm to eV'!$G$14/'pNA Data'!AA405</f>
        <v>3.4644747430080116</v>
      </c>
      <c r="AC405">
        <v>38.886819878099999</v>
      </c>
      <c r="AD405" s="2">
        <f>Tabela59[[#This Row],[Osc.Strength]]/LARGE($AC$5:$AC$504,1)</f>
        <v>2.5272591860227549E-3</v>
      </c>
    </row>
    <row r="406" spans="27:30">
      <c r="AA406">
        <v>358.29296720000002</v>
      </c>
      <c r="AB406">
        <f>'nm to eV'!$G$14/'pNA Data'!AA406</f>
        <v>3.4604011736786604</v>
      </c>
      <c r="AC406">
        <v>36.994076315199997</v>
      </c>
      <c r="AD406" s="2">
        <f>Tabela59[[#This Row],[Osc.Strength]]/LARGE($AC$5:$AC$504,1)</f>
        <v>2.4042495500813396E-3</v>
      </c>
    </row>
    <row r="407" spans="27:30">
      <c r="AA407">
        <v>358.71425219999998</v>
      </c>
      <c r="AB407">
        <f>'nm to eV'!$G$14/'pNA Data'!AA407</f>
        <v>3.4563371725983796</v>
      </c>
      <c r="AC407">
        <v>35.190308840100002</v>
      </c>
      <c r="AD407" s="2">
        <f>Tabela59[[#This Row],[Osc.Strength]]/LARGE($AC$5:$AC$504,1)</f>
        <v>2.2870224809822073E-3</v>
      </c>
    </row>
    <row r="408" spans="27:30">
      <c r="AA408">
        <v>359.13553719999999</v>
      </c>
      <c r="AB408">
        <f>'nm to eV'!$G$14/'pNA Data'!AA408</f>
        <v>3.4522827060949788</v>
      </c>
      <c r="AC408">
        <v>33.471528972100003</v>
      </c>
      <c r="AD408" s="2">
        <f>Tabela59[[#This Row],[Osc.Strength]]/LARGE($AC$5:$AC$504,1)</f>
        <v>2.1753187668762286E-3</v>
      </c>
    </row>
    <row r="409" spans="27:30">
      <c r="AA409">
        <v>359.5568222</v>
      </c>
      <c r="AB409">
        <f>'nm to eV'!$G$14/'pNA Data'!AA409</f>
        <v>3.4482377406540832</v>
      </c>
      <c r="AC409">
        <v>31.833915236999999</v>
      </c>
      <c r="AD409" s="2">
        <f>Tabela59[[#This Row],[Osc.Strength]]/LARGE($AC$5:$AC$504,1)</f>
        <v>2.0688900496871609E-3</v>
      </c>
    </row>
    <row r="410" spans="27:30">
      <c r="AA410">
        <v>359.97810720000001</v>
      </c>
      <c r="AB410">
        <f>'nm to eV'!$G$14/'pNA Data'!AA410</f>
        <v>3.4442022429182044</v>
      </c>
      <c r="AC410">
        <v>30.273806880999999</v>
      </c>
      <c r="AD410" s="2">
        <f>Tabela59[[#This Row],[Osc.Strength]]/LARGE($AC$5:$AC$504,1)</f>
        <v>1.9674984165772408E-3</v>
      </c>
    </row>
    <row r="411" spans="27:30">
      <c r="AA411">
        <v>360.39939220000002</v>
      </c>
      <c r="AB411">
        <f>'nm to eV'!$G$14/'pNA Data'!AA411</f>
        <v>3.4401761796858263</v>
      </c>
      <c r="AC411">
        <v>28.7876977795</v>
      </c>
      <c r="AD411" s="2">
        <f>Tabela59[[#This Row],[Osc.Strength]]/LARGE($AC$5:$AC$504,1)</f>
        <v>1.8709160040793486E-3</v>
      </c>
    </row>
    <row r="412" spans="27:30">
      <c r="AA412">
        <v>360.82067719999998</v>
      </c>
      <c r="AB412">
        <f>'nm to eV'!$G$14/'pNA Data'!AA412</f>
        <v>3.436159517910494</v>
      </c>
      <c r="AC412">
        <v>27.3722305354</v>
      </c>
      <c r="AD412" s="2">
        <f>Tabela59[[#This Row],[Osc.Strength]]/LARGE($AC$5:$AC$504,1)</f>
        <v>1.7789246145448023E-3</v>
      </c>
    </row>
    <row r="413" spans="27:30">
      <c r="AA413">
        <v>361.24196219999999</v>
      </c>
      <c r="AB413">
        <f>'nm to eV'!$G$14/'pNA Data'!AA413</f>
        <v>3.4321522246999079</v>
      </c>
      <c r="AC413">
        <v>26.024190766299999</v>
      </c>
      <c r="AD413" s="2">
        <f>Tabela59[[#This Row],[Osc.Strength]]/LARGE($AC$5:$AC$504,1)</f>
        <v>1.6913153448677872E-3</v>
      </c>
    </row>
    <row r="414" spans="27:30">
      <c r="AA414">
        <v>361.6632472</v>
      </c>
      <c r="AB414">
        <f>'nm to eV'!$G$14/'pNA Data'!AA414</f>
        <v>3.428154267315028</v>
      </c>
      <c r="AC414">
        <v>24.740501574100001</v>
      </c>
      <c r="AD414" s="2">
        <f>Tabela59[[#This Row],[Osc.Strength]]/LARGE($AC$5:$AC$504,1)</f>
        <v>1.6078882270639829E-3</v>
      </c>
    </row>
    <row r="415" spans="27:30">
      <c r="AA415">
        <v>362.08453220000001</v>
      </c>
      <c r="AB415">
        <f>'nm to eV'!$G$14/'pNA Data'!AA415</f>
        <v>3.4241656131691833</v>
      </c>
      <c r="AC415">
        <v>23.518218195100001</v>
      </c>
      <c r="AD415" s="2">
        <f>Tabela59[[#This Row],[Osc.Strength]]/LARGE($AC$5:$AC$504,1)</f>
        <v>1.5284518805799049E-3</v>
      </c>
    </row>
    <row r="416" spans="27:30">
      <c r="AA416">
        <v>362.50581720000002</v>
      </c>
      <c r="AB416">
        <f>'nm to eV'!$G$14/'pNA Data'!AA416</f>
        <v>3.4201862298271828</v>
      </c>
      <c r="AC416">
        <v>22.3545228264</v>
      </c>
      <c r="AD416" s="2">
        <f>Tabela59[[#This Row],[Osc.Strength]]/LARGE($AC$5:$AC$504,1)</f>
        <v>1.4528231760600097E-3</v>
      </c>
    </row>
    <row r="417" spans="27:30">
      <c r="AA417">
        <v>362.92710219999998</v>
      </c>
      <c r="AB417">
        <f>'nm to eV'!$G$14/'pNA Data'!AA417</f>
        <v>3.4162160850044394</v>
      </c>
      <c r="AC417">
        <v>21.246719624099999</v>
      </c>
      <c r="AD417" s="2">
        <f>Tabela59[[#This Row],[Osc.Strength]]/LARGE($AC$5:$AC$504,1)</f>
        <v>1.3808269102790986E-3</v>
      </c>
    </row>
    <row r="418" spans="27:30">
      <c r="AA418">
        <v>363.34838719999999</v>
      </c>
      <c r="AB418">
        <f>'nm to eV'!$G$14/'pNA Data'!AA418</f>
        <v>3.4122551465660944</v>
      </c>
      <c r="AC418">
        <v>20.192229870799999</v>
      </c>
      <c r="AD418" s="2">
        <f>Tabela59[[#This Row],[Osc.Strength]]/LARGE($AC$5:$AC$504,1)</f>
        <v>1.3122954920775517E-3</v>
      </c>
    </row>
    <row r="419" spans="27:30">
      <c r="AA419">
        <v>363.7696722</v>
      </c>
      <c r="AB419">
        <f>'nm to eV'!$G$14/'pNA Data'!AA419</f>
        <v>3.4083033825261531</v>
      </c>
      <c r="AC419">
        <v>19.188587306900001</v>
      </c>
      <c r="AD419" s="2">
        <f>Tabela59[[#This Row],[Osc.Strength]]/LARGE($AC$5:$AC$504,1)</f>
        <v>1.247068638941943E-3</v>
      </c>
    </row>
    <row r="420" spans="27:30">
      <c r="AA420">
        <v>364.19095720000001</v>
      </c>
      <c r="AB420">
        <f>'nm to eV'!$G$14/'pNA Data'!AA420</f>
        <v>3.4043607610466222</v>
      </c>
      <c r="AC420">
        <v>18.233433622900002</v>
      </c>
      <c r="AD420" s="2">
        <f>Tabela59[[#This Row],[Osc.Strength]]/LARGE($AC$5:$AC$504,1)</f>
        <v>1.1849930840490647E-3</v>
      </c>
    </row>
    <row r="421" spans="27:30">
      <c r="AA421">
        <v>364.61224220000003</v>
      </c>
      <c r="AB421">
        <f>'nm to eV'!$G$14/'pNA Data'!AA421</f>
        <v>3.4004272504366555</v>
      </c>
      <c r="AC421">
        <v>17.324514108700001</v>
      </c>
      <c r="AD421" s="2">
        <f>Tabela59[[#This Row],[Osc.Strength]]/LARGE($AC$5:$AC$504,1)</f>
        <v>1.1259222935134019E-3</v>
      </c>
    </row>
    <row r="422" spans="27:30">
      <c r="AA422">
        <v>365.03352719999998</v>
      </c>
      <c r="AB422">
        <f>'nm to eV'!$G$14/'pNA Data'!AA422</f>
        <v>3.3965028191517033</v>
      </c>
      <c r="AC422">
        <v>16.459673454800001</v>
      </c>
      <c r="AD422" s="2">
        <f>Tabela59[[#This Row],[Osc.Strength]]/LARGE($AC$5:$AC$504,1)</f>
        <v>1.0697161935066071E-3</v>
      </c>
    </row>
    <row r="423" spans="27:30">
      <c r="AA423">
        <v>365.45481219999999</v>
      </c>
      <c r="AB423">
        <f>'nm to eV'!$G$14/'pNA Data'!AA423</f>
        <v>3.3925874357926706</v>
      </c>
      <c r="AC423">
        <v>15.6368517028</v>
      </c>
      <c r="AD423" s="2">
        <f>Tabela59[[#This Row],[Osc.Strength]]/LARGE($AC$5:$AC$504,1)</f>
        <v>1.0162409070799984E-3</v>
      </c>
    </row>
    <row r="424" spans="27:30">
      <c r="AA424">
        <v>365.8760972</v>
      </c>
      <c r="AB424">
        <f>'nm to eV'!$G$14/'pNA Data'!AA424</f>
        <v>3.3886810691050795</v>
      </c>
      <c r="AC424">
        <v>14.854080340399999</v>
      </c>
      <c r="AD424" s="2">
        <f>Tabela59[[#This Row],[Osc.Strength]]/LARGE($AC$5:$AC$504,1)</f>
        <v>9.6536850037813138E-4</v>
      </c>
    </row>
    <row r="425" spans="27:30">
      <c r="AA425">
        <v>366.29738220000002</v>
      </c>
      <c r="AB425">
        <f>'nm to eV'!$G$14/'pNA Data'!AA425</f>
        <v>3.3847836879782371</v>
      </c>
      <c r="AC425">
        <v>14.109478537599999</v>
      </c>
      <c r="AD425" s="2">
        <f>Tabela59[[#This Row],[Osc.Strength]]/LARGE($AC$5:$AC$504,1)</f>
        <v>9.1697673802897659E-4</v>
      </c>
    </row>
    <row r="426" spans="27:30">
      <c r="AA426">
        <v>366.71866720000003</v>
      </c>
      <c r="AB426">
        <f>'nm to eV'!$G$14/'pNA Data'!AA426</f>
        <v>3.3808952614444108</v>
      </c>
      <c r="AC426">
        <v>13.4012495197</v>
      </c>
      <c r="AD426" s="2">
        <f>Tabela59[[#This Row],[Osc.Strength]]/LARGE($AC$5:$AC$504,1)</f>
        <v>8.7094884742474493E-4</v>
      </c>
    </row>
    <row r="427" spans="27:30">
      <c r="AA427">
        <v>367.13995219999998</v>
      </c>
      <c r="AB427">
        <f>'nm to eV'!$G$14/'pNA Data'!AA427</f>
        <v>3.3770157586780063</v>
      </c>
      <c r="AC427">
        <v>12.727677072700001</v>
      </c>
      <c r="AD427" s="2">
        <f>Tabela59[[#This Row],[Osc.Strength]]/LARGE($AC$5:$AC$504,1)</f>
        <v>8.2717329160740592E-4</v>
      </c>
    </row>
    <row r="428" spans="27:30">
      <c r="AA428">
        <v>367.56123719999999</v>
      </c>
      <c r="AB428">
        <f>'nm to eV'!$G$14/'pNA Data'!AA428</f>
        <v>3.3731451489947535</v>
      </c>
      <c r="AC428">
        <v>12.0871221793</v>
      </c>
      <c r="AD428" s="2">
        <f>Tabela59[[#This Row],[Osc.Strength]]/LARGE($AC$5:$AC$504,1)</f>
        <v>7.8554355064191573E-4</v>
      </c>
    </row>
    <row r="429" spans="27:30">
      <c r="AA429">
        <v>367.98252220000001</v>
      </c>
      <c r="AB429">
        <f>'nm to eV'!$G$14/'pNA Data'!AA429</f>
        <v>3.369283401850899</v>
      </c>
      <c r="AC429">
        <v>11.4780197788</v>
      </c>
      <c r="AD429" s="2">
        <f>Tabela59[[#This Row],[Osc.Strength]]/LARGE($AC$5:$AC$504,1)</f>
        <v>7.4595791104172156E-4</v>
      </c>
    </row>
    <row r="430" spans="27:30">
      <c r="AA430">
        <v>368.40380720000002</v>
      </c>
      <c r="AB430">
        <f>'nm to eV'!$G$14/'pNA Data'!AA430</f>
        <v>3.3654304868424005</v>
      </c>
      <c r="AC430">
        <v>10.898875649800001</v>
      </c>
      <c r="AD430" s="2">
        <f>Tabela59[[#This Row],[Osc.Strength]]/LARGE($AC$5:$AC$504,1)</f>
        <v>7.0831926317505239E-4</v>
      </c>
    </row>
    <row r="431" spans="27:30">
      <c r="AA431">
        <v>368.82509219999997</v>
      </c>
      <c r="AB431">
        <f>'nm to eV'!$G$14/'pNA Data'!AA431</f>
        <v>3.3615863737041316</v>
      </c>
      <c r="AC431">
        <v>10.3482634106</v>
      </c>
      <c r="AD431" s="2">
        <f>Tabela59[[#This Row],[Osc.Strength]]/LARGE($AC$5:$AC$504,1)</f>
        <v>6.7253490632054815E-4</v>
      </c>
    </row>
    <row r="432" spans="27:30">
      <c r="AA432">
        <v>369.24637719999998</v>
      </c>
      <c r="AB432">
        <f>'nm to eV'!$G$14/'pNA Data'!AA432</f>
        <v>3.3577510323090856</v>
      </c>
      <c r="AC432">
        <v>9.8248216335999992</v>
      </c>
      <c r="AD432" s="2">
        <f>Tabela59[[#This Row],[Osc.Strength]]/LARGE($AC$5:$AC$504,1)</f>
        <v>6.3851636113176219E-4</v>
      </c>
    </row>
    <row r="433" spans="27:30">
      <c r="AA433">
        <v>369.6676622</v>
      </c>
      <c r="AB433">
        <f>'nm to eV'!$G$14/'pNA Data'!AA433</f>
        <v>3.3539244326675917</v>
      </c>
      <c r="AC433">
        <v>9.3272510708999992</v>
      </c>
      <c r="AD433" s="2">
        <f>Tabela59[[#This Row],[Osc.Strength]]/LARGE($AC$5:$AC$504,1)</f>
        <v>6.061791893285654E-4</v>
      </c>
    </row>
    <row r="434" spans="27:30">
      <c r="AA434">
        <v>370.08894720000001</v>
      </c>
      <c r="AB434">
        <f>'nm to eV'!$G$14/'pNA Data'!AA434</f>
        <v>3.3501065449265326</v>
      </c>
      <c r="AC434">
        <v>8.8543119868000009</v>
      </c>
      <c r="AD434" s="2">
        <f>Tabela59[[#This Row],[Osc.Strength]]/LARGE($AC$5:$AC$504,1)</f>
        <v>5.7544282033599489E-4</v>
      </c>
    </row>
    <row r="435" spans="27:30">
      <c r="AA435">
        <v>370.51023220000002</v>
      </c>
      <c r="AB435">
        <f>'nm to eV'!$G$14/'pNA Data'!AA435</f>
        <v>3.3462973393685669</v>
      </c>
      <c r="AC435">
        <v>8.4048215946999996</v>
      </c>
      <c r="AD435" s="2">
        <f>Tabela59[[#This Row],[Osc.Strength]]/LARGE($AC$5:$AC$504,1)</f>
        <v>5.4623038470807018E-4</v>
      </c>
    </row>
    <row r="436" spans="27:30">
      <c r="AA436">
        <v>370.93151719999997</v>
      </c>
      <c r="AB436">
        <f>'nm to eV'!$G$14/'pNA Data'!AA436</f>
        <v>3.3424967864113597</v>
      </c>
      <c r="AC436">
        <v>7.9776515934000001</v>
      </c>
      <c r="AD436" s="2">
        <f>Tabela59[[#This Row],[Osc.Strength]]/LARGE($AC$5:$AC$504,1)</f>
        <v>5.1846855401162999E-4</v>
      </c>
    </row>
    <row r="437" spans="27:30">
      <c r="AA437">
        <v>371.35280219999999</v>
      </c>
      <c r="AB437">
        <f>'nm to eV'!$G$14/'pNA Data'!AA437</f>
        <v>3.3387048566068152</v>
      </c>
      <c r="AC437">
        <v>7.5717258017000004</v>
      </c>
      <c r="AD437" s="2">
        <f>Tabela59[[#This Row],[Osc.Strength]]/LARGE($AC$5:$AC$504,1)</f>
        <v>4.9208738709869532E-4</v>
      </c>
    </row>
    <row r="438" spans="27:30">
      <c r="AA438">
        <v>371.7740872</v>
      </c>
      <c r="AB438">
        <f>'nm to eV'!$G$14/'pNA Data'!AA438</f>
        <v>3.3349215206403171</v>
      </c>
      <c r="AC438">
        <v>7.1860178862000001</v>
      </c>
      <c r="AD438" s="2">
        <f>Tabela59[[#This Row],[Osc.Strength]]/LARGE($AC$5:$AC$504,1)</f>
        <v>4.670201824359135E-4</v>
      </c>
    </row>
    <row r="439" spans="27:30">
      <c r="AA439">
        <v>372.19537220000001</v>
      </c>
      <c r="AB439">
        <f>'nm to eV'!$G$14/'pNA Data'!AA439</f>
        <v>3.3311467493299745</v>
      </c>
      <c r="AC439">
        <v>6.8195491793</v>
      </c>
      <c r="AD439" s="2">
        <f>Tabela59[[#This Row],[Osc.Strength]]/LARGE($AC$5:$AC$504,1)</f>
        <v>4.4320333629611138E-4</v>
      </c>
    </row>
    <row r="440" spans="27:30">
      <c r="AA440">
        <v>372.61665720000002</v>
      </c>
      <c r="AB440">
        <f>'nm to eV'!$G$14/'pNA Data'!AA440</f>
        <v>3.3273805136258678</v>
      </c>
      <c r="AC440">
        <v>6.4713865860000004</v>
      </c>
      <c r="AD440" s="2">
        <f>Tabela59[[#This Row],[Osc.Strength]]/LARGE($AC$5:$AC$504,1)</f>
        <v>4.2057620672097062E-4</v>
      </c>
    </row>
    <row r="441" spans="27:30">
      <c r="AA441">
        <v>373.03794219999997</v>
      </c>
      <c r="AB441">
        <f>'nm to eV'!$G$14/'pNA Data'!AA441</f>
        <v>3.3236227846093076</v>
      </c>
      <c r="AC441">
        <v>6.1406405744999999</v>
      </c>
      <c r="AD441" s="2">
        <f>Tabela59[[#This Row],[Osc.Strength]]/LARGE($AC$5:$AC$504,1)</f>
        <v>3.9908098292987552E-4</v>
      </c>
    </row>
    <row r="442" spans="27:30">
      <c r="AA442">
        <v>373.45922719999999</v>
      </c>
      <c r="AB442">
        <f>'nm to eV'!$G$14/'pNA Data'!AA442</f>
        <v>3.3198735334920917</v>
      </c>
      <c r="AC442">
        <v>5.8264632479999996</v>
      </c>
      <c r="AD442" s="2">
        <f>Tabela59[[#This Row],[Osc.Strength]]/LARGE($AC$5:$AC$504,1)</f>
        <v>3.786625600059594E-4</v>
      </c>
    </row>
    <row r="443" spans="27:30">
      <c r="AA443">
        <v>373.8805122</v>
      </c>
      <c r="AB443">
        <f>'nm to eV'!$G$14/'pNA Data'!AA443</f>
        <v>3.316132731615772</v>
      </c>
      <c r="AC443">
        <v>5.5280464962</v>
      </c>
      <c r="AD443" s="2">
        <f>Tabela59[[#This Row],[Osc.Strength]]/LARGE($AC$5:$AC$504,1)</f>
        <v>3.5926841876186258E-4</v>
      </c>
    </row>
    <row r="444" spans="27:30">
      <c r="AA444">
        <v>374.30179720000001</v>
      </c>
      <c r="AB444">
        <f>'nm to eV'!$G$14/'pNA Data'!AA444</f>
        <v>3.3124003504509218</v>
      </c>
      <c r="AC444">
        <v>5.2446202222</v>
      </c>
      <c r="AD444" s="2">
        <f>Tabela59[[#This Row],[Osc.Strength]]/LARGE($AC$5:$AC$504,1)</f>
        <v>3.4084851050574682E-4</v>
      </c>
    </row>
    <row r="445" spans="27:30">
      <c r="AA445">
        <v>374.72308220000002</v>
      </c>
      <c r="AB445">
        <f>'nm to eV'!$G$14/'pNA Data'!AA445</f>
        <v>3.3086763615964139</v>
      </c>
      <c r="AC445">
        <v>4.9754506423000002</v>
      </c>
      <c r="AD445" s="2">
        <f>Tabela59[[#This Row],[Osc.Strength]]/LARGE($AC$5:$AC$504,1)</f>
        <v>3.2335514654508861E-4</v>
      </c>
    </row>
    <row r="446" spans="27:30">
      <c r="AA446">
        <v>375.14436719999998</v>
      </c>
      <c r="AB446">
        <f>'nm to eV'!$G$14/'pNA Data'!AA446</f>
        <v>3.3049607367786971</v>
      </c>
      <c r="AC446">
        <v>4.7198386568000004</v>
      </c>
      <c r="AD446" s="2">
        <f>Tabela59[[#This Row],[Osc.Strength]]/LARGE($AC$5:$AC$504,1)</f>
        <v>3.0674289230477216E-4</v>
      </c>
    </row>
    <row r="447" spans="27:30">
      <c r="AA447">
        <v>375.56565219999999</v>
      </c>
      <c r="AB447">
        <f>'nm to eV'!$G$14/'pNA Data'!AA447</f>
        <v>3.3012534478510811</v>
      </c>
      <c r="AC447">
        <v>4.4771182886999998</v>
      </c>
      <c r="AD447" s="2">
        <f>Tabela59[[#This Row],[Osc.Strength]]/LARGE($AC$5:$AC$504,1)</f>
        <v>2.9096846585801065E-4</v>
      </c>
    </row>
    <row r="448" spans="27:30">
      <c r="AA448">
        <v>375.9869372</v>
      </c>
      <c r="AB448">
        <f>'nm to eV'!$G$14/'pNA Data'!AA448</f>
        <v>3.2975544667930285</v>
      </c>
      <c r="AC448">
        <v>4.2466551872</v>
      </c>
      <c r="AD448" s="2">
        <f>Tabela59[[#This Row],[Osc.Strength]]/LARGE($AC$5:$AC$504,1)</f>
        <v>2.759906406686286E-4</v>
      </c>
    </row>
    <row r="449" spans="27:30">
      <c r="AA449">
        <v>376.40822220000001</v>
      </c>
      <c r="AB449">
        <f>'nm to eV'!$G$14/'pNA Data'!AA449</f>
        <v>3.2938637657094461</v>
      </c>
      <c r="AC449">
        <v>4.0278451953000003</v>
      </c>
      <c r="AD449" s="2">
        <f>Tabela59[[#This Row],[Osc.Strength]]/LARGE($AC$5:$AC$504,1)</f>
        <v>2.6177015249920986E-4</v>
      </c>
    </row>
    <row r="450" spans="27:30">
      <c r="AA450">
        <v>376.82950720000002</v>
      </c>
      <c r="AB450">
        <f>'nm to eV'!$G$14/'pNA Data'!AA450</f>
        <v>3.2901813168299836</v>
      </c>
      <c r="AC450">
        <v>3.820112977</v>
      </c>
      <c r="AD450" s="2">
        <f>Tabela59[[#This Row],[Osc.Strength]]/LARGE($AC$5:$AC$504,1)</f>
        <v>2.4826961019265776E-4</v>
      </c>
    </row>
    <row r="451" spans="27:30">
      <c r="AA451">
        <v>377.25079219999998</v>
      </c>
      <c r="AB451">
        <f>'nm to eV'!$G$14/'pNA Data'!AA451</f>
        <v>3.2865070925083399</v>
      </c>
      <c r="AC451">
        <v>3.6229107032000001</v>
      </c>
      <c r="AD451" s="2">
        <f>Tabela59[[#This Row],[Osc.Strength]]/LARGE($AC$5:$AC$504,1)</f>
        <v>2.3545341026867534E-4</v>
      </c>
    </row>
    <row r="452" spans="27:30">
      <c r="AA452">
        <v>377.67207719999999</v>
      </c>
      <c r="AB452">
        <f>'nm to eV'!$G$14/'pNA Data'!AA452</f>
        <v>3.2828410652215672</v>
      </c>
      <c r="AC452">
        <v>3.4357167941000002</v>
      </c>
      <c r="AD452" s="2">
        <f>Tabela59[[#This Row],[Osc.Strength]]/LARGE($AC$5:$AC$504,1)</f>
        <v>2.2328765519218698E-4</v>
      </c>
    </row>
    <row r="453" spans="27:30">
      <c r="AA453">
        <v>378.0933622</v>
      </c>
      <c r="AB453">
        <f>'nm to eV'!$G$14/'pNA Data'!AA453</f>
        <v>3.2791832075693867</v>
      </c>
      <c r="AC453">
        <v>3.2580347143999999</v>
      </c>
      <c r="AD453" s="2">
        <f>Tabela59[[#This Row],[Osc.Strength]]/LARGE($AC$5:$AC$504,1)</f>
        <v>2.1174007507323913E-4</v>
      </c>
    </row>
    <row r="454" spans="27:30">
      <c r="AA454">
        <v>378.51464720000001</v>
      </c>
      <c r="AB454">
        <f>'nm to eV'!$G$14/'pNA Data'!AA454</f>
        <v>3.2755334922735053</v>
      </c>
      <c r="AC454">
        <v>3.0893918221000001</v>
      </c>
      <c r="AD454" s="2">
        <f>Tabela59[[#This Row],[Osc.Strength]]/LARGE($AC$5:$AC$504,1)</f>
        <v>2.0077995285037136E-4</v>
      </c>
    </row>
    <row r="455" spans="27:30">
      <c r="AA455">
        <v>378.93593220000002</v>
      </c>
      <c r="AB455">
        <f>'nm to eV'!$G$14/'pNA Data'!AA455</f>
        <v>3.2718918921769378</v>
      </c>
      <c r="AC455">
        <v>2.9293382652000002</v>
      </c>
      <c r="AD455" s="2">
        <f>Tabela59[[#This Row],[Osc.Strength]]/LARGE($AC$5:$AC$504,1)</f>
        <v>1.9037805258701395E-4</v>
      </c>
    </row>
    <row r="456" spans="27:30">
      <c r="AA456">
        <v>379.35721719999998</v>
      </c>
      <c r="AB456">
        <f>'nm to eV'!$G$14/'pNA Data'!AA456</f>
        <v>3.2682583802433323</v>
      </c>
      <c r="AC456">
        <v>2.7774459280000001</v>
      </c>
      <c r="AD456" s="2">
        <f>Tabela59[[#This Row],[Osc.Strength]]/LARGE($AC$5:$AC$504,1)</f>
        <v>1.8050655099139615E-4</v>
      </c>
    </row>
    <row r="457" spans="27:30">
      <c r="AA457">
        <v>379.77850219999999</v>
      </c>
      <c r="AB457">
        <f>'nm to eV'!$G$14/'pNA Data'!AA457</f>
        <v>3.2646329295563006</v>
      </c>
      <c r="AC457">
        <v>2.6333074220000001</v>
      </c>
      <c r="AD457" s="2">
        <f>Tabela59[[#This Row],[Osc.Strength]]/LARGE($AC$5:$AC$504,1)</f>
        <v>1.7113897183501349E-4</v>
      </c>
    </row>
    <row r="458" spans="27:30">
      <c r="AA458">
        <v>380.1997872</v>
      </c>
      <c r="AB458">
        <f>'nm to eV'!$G$14/'pNA Data'!AA458</f>
        <v>3.2610155133187564</v>
      </c>
      <c r="AC458">
        <v>2.4965351220000001</v>
      </c>
      <c r="AD458" s="2">
        <f>Tabela59[[#This Row],[Osc.Strength]]/LARGE($AC$5:$AC$504,1)</f>
        <v>1.6225012330864876E-4</v>
      </c>
    </row>
    <row r="459" spans="27:30">
      <c r="AA459">
        <v>380.62107220000001</v>
      </c>
      <c r="AB459">
        <f>'nm to eV'!$G$14/'pNA Data'!AA459</f>
        <v>3.2574061048522522</v>
      </c>
      <c r="AC459">
        <v>2.3667602436999999</v>
      </c>
      <c r="AD459" s="2">
        <f>Tabela59[[#This Row],[Osc.Strength]]/LARGE($AC$5:$AC$504,1)</f>
        <v>1.5381603807548299E-4</v>
      </c>
    </row>
    <row r="460" spans="27:30">
      <c r="AA460">
        <v>381.04235720000003</v>
      </c>
      <c r="AB460">
        <f>'nm to eV'!$G$14/'pNA Data'!AA460</f>
        <v>3.2538046775963254</v>
      </c>
      <c r="AC460">
        <v>2.2436319629999999</v>
      </c>
      <c r="AD460" s="2">
        <f>Tabela59[[#This Row],[Osc.Strength]]/LARGE($AC$5:$AC$504,1)</f>
        <v>1.458139160342947E-4</v>
      </c>
    </row>
    <row r="461" spans="27:30">
      <c r="AA461">
        <v>381.46364219999998</v>
      </c>
      <c r="AB461">
        <f>'nm to eV'!$G$14/'pNA Data'!AA461</f>
        <v>3.2502112051078456</v>
      </c>
      <c r="AC461">
        <v>2.1268165730000002</v>
      </c>
      <c r="AD461" s="2">
        <f>Tabela59[[#This Row],[Osc.Strength]]/LARGE($AC$5:$AC$504,1)</f>
        <v>1.3822206953278658E-4</v>
      </c>
    </row>
    <row r="462" spans="27:30">
      <c r="AA462">
        <v>381.88492719999999</v>
      </c>
      <c r="AB462">
        <f>'nm to eV'!$G$14/'pNA Data'!AA462</f>
        <v>3.2466256610603663</v>
      </c>
      <c r="AC462">
        <v>2.0159966801000002</v>
      </c>
      <c r="AD462" s="2">
        <f>Tabela59[[#This Row],[Osc.Strength]]/LARGE($AC$5:$AC$504,1)</f>
        <v>1.3101987112202604E-4</v>
      </c>
    </row>
    <row r="463" spans="27:30">
      <c r="AA463">
        <v>382.3062122</v>
      </c>
      <c r="AB463">
        <f>'nm to eV'!$G$14/'pNA Data'!AA463</f>
        <v>3.2430480192434863</v>
      </c>
      <c r="AC463">
        <v>1.9108704342</v>
      </c>
      <c r="AD463" s="2">
        <f>Tabela59[[#This Row],[Osc.Strength]]/LARGE($AC$5:$AC$504,1)</f>
        <v>1.2418770352704903E-4</v>
      </c>
    </row>
    <row r="464" spans="27:30">
      <c r="AA464">
        <v>382.72749720000002</v>
      </c>
      <c r="AB464">
        <f>'nm to eV'!$G$14/'pNA Data'!AA464</f>
        <v>3.2394782535622055</v>
      </c>
      <c r="AC464">
        <v>1.8111507948000001</v>
      </c>
      <c r="AD464" s="2">
        <f>Tabela59[[#This Row],[Osc.Strength]]/LARGE($AC$5:$AC$504,1)</f>
        <v>1.1770691195060913E-4</v>
      </c>
    </row>
    <row r="465" spans="27:30">
      <c r="AA465">
        <v>383.14878220000003</v>
      </c>
      <c r="AB465">
        <f>'nm to eV'!$G$14/'pNA Data'!AA465</f>
        <v>3.2359163380362945</v>
      </c>
      <c r="AC465">
        <v>1.7165648295</v>
      </c>
      <c r="AD465" s="2">
        <f>Tabela59[[#This Row],[Osc.Strength]]/LARGE($AC$5:$AC$504,1)</f>
        <v>1.1155975848260654E-4</v>
      </c>
    </row>
    <row r="466" spans="27:30">
      <c r="AA466">
        <v>383.57006719999998</v>
      </c>
      <c r="AB466">
        <f>'nm to eV'!$G$14/'pNA Data'!AA466</f>
        <v>3.2323622467996636</v>
      </c>
      <c r="AC466">
        <v>1.6268530435999999</v>
      </c>
      <c r="AD466" s="2">
        <f>Tabela59[[#This Row],[Osc.Strength]]/LARGE($AC$5:$AC$504,1)</f>
        <v>1.057293785307101E-4</v>
      </c>
    </row>
    <row r="467" spans="27:30">
      <c r="AA467">
        <v>383.99135219999999</v>
      </c>
      <c r="AB467">
        <f>'nm to eV'!$G$14/'pNA Data'!AA467</f>
        <v>3.2288159540997339</v>
      </c>
      <c r="AC467">
        <v>1.5417687414000001</v>
      </c>
      <c r="AD467" s="2">
        <f>Tabela59[[#This Row],[Osc.Strength]]/LARGE($AC$5:$AC$504,1)</f>
        <v>1.0019973931116609E-4</v>
      </c>
    </row>
    <row r="468" spans="27:30">
      <c r="AA468">
        <v>384.41263720000001</v>
      </c>
      <c r="AB468">
        <f>'nm to eV'!$G$14/'pNA Data'!AA468</f>
        <v>3.2252774342968191</v>
      </c>
      <c r="AC468">
        <v>1.4610774149000001</v>
      </c>
      <c r="AD468" s="2">
        <f>Tabela59[[#This Row],[Osc.Strength]]/LARGE($AC$5:$AC$504,1)</f>
        <v>9.4955600120336212E-5</v>
      </c>
    </row>
    <row r="469" spans="27:30">
      <c r="AA469">
        <v>384.83392220000002</v>
      </c>
      <c r="AB469">
        <f>'nm to eV'!$G$14/'pNA Data'!AA469</f>
        <v>3.2217466618635053</v>
      </c>
      <c r="AC469">
        <v>1.3845561614999999</v>
      </c>
      <c r="AD469" s="2">
        <f>Tabela59[[#This Row],[Osc.Strength]]/LARGE($AC$5:$AC$504,1)</f>
        <v>8.9982474490949468E-5</v>
      </c>
    </row>
    <row r="470" spans="27:30">
      <c r="AA470">
        <v>385.25520719999997</v>
      </c>
      <c r="AB470">
        <f>'nm to eV'!$G$14/'pNA Data'!AA470</f>
        <v>3.2182236113840386</v>
      </c>
      <c r="AC470">
        <v>1.3119931277000001</v>
      </c>
      <c r="AD470" s="2">
        <f>Tabela59[[#This Row],[Osc.Strength]]/LARGE($AC$5:$AC$504,1)</f>
        <v>8.5266594038096931E-5</v>
      </c>
    </row>
    <row r="471" spans="27:30">
      <c r="AA471">
        <v>385.67649219999998</v>
      </c>
      <c r="AB471">
        <f>'nm to eV'!$G$14/'pNA Data'!AA471</f>
        <v>3.2147082575537125</v>
      </c>
      <c r="AC471">
        <v>1.2431869788000001</v>
      </c>
      <c r="AD471" s="2">
        <f>Tabela59[[#This Row],[Osc.Strength]]/LARGE($AC$5:$AC$504,1)</f>
        <v>8.0794873994969793E-5</v>
      </c>
    </row>
    <row r="472" spans="27:30">
      <c r="AA472">
        <v>386.0977772</v>
      </c>
      <c r="AB472">
        <f>'nm to eV'!$G$14/'pNA Data'!AA472</f>
        <v>3.2112005751782657</v>
      </c>
      <c r="AC472">
        <v>1.1779463918999999</v>
      </c>
      <c r="AD472" s="2">
        <f>Tabela59[[#This Row],[Osc.Strength]]/LARGE($AC$5:$AC$504,1)</f>
        <v>7.6554880262867331E-5</v>
      </c>
    </row>
    <row r="473" spans="27:30">
      <c r="AA473">
        <v>386.51906220000001</v>
      </c>
      <c r="AB473">
        <f>'nm to eV'!$G$14/'pNA Data'!AA473</f>
        <v>3.2077005391732785</v>
      </c>
      <c r="AC473">
        <v>1.1160895739000001</v>
      </c>
      <c r="AD473" s="2">
        <f>Tabela59[[#This Row],[Osc.Strength]]/LARGE($AC$5:$AC$504,1)</f>
        <v>7.2534798085957896E-5</v>
      </c>
    </row>
    <row r="474" spans="27:30">
      <c r="AA474">
        <v>386.94034720000002</v>
      </c>
      <c r="AB474">
        <f>'nm to eV'!$G$14/'pNA Data'!AA474</f>
        <v>3.2042081245635732</v>
      </c>
      <c r="AC474">
        <v>1.0574438002</v>
      </c>
      <c r="AD474" s="2">
        <f>Tabela59[[#This Row],[Osc.Strength]]/LARGE($AC$5:$AC$504,1)</f>
        <v>6.8723402071335304E-5</v>
      </c>
    </row>
    <row r="475" spans="27:30">
      <c r="AA475">
        <v>387.36163219999997</v>
      </c>
      <c r="AB475">
        <f>'nm to eV'!$G$14/'pNA Data'!AA475</f>
        <v>3.2007233064826237</v>
      </c>
      <c r="AC475">
        <v>1.0018449758000001</v>
      </c>
      <c r="AD475" s="2">
        <f>Tabela59[[#This Row],[Osc.Strength]]/LARGE($AC$5:$AC$504,1)</f>
        <v>6.5110027664854245E-5</v>
      </c>
    </row>
    <row r="476" spans="27:30">
      <c r="AA476">
        <v>387.78291719999999</v>
      </c>
      <c r="AB476">
        <f>'nm to eV'!$G$14/'pNA Data'!AA476</f>
        <v>3.1972460601719614</v>
      </c>
      <c r="AC476">
        <v>0.94913721650000005</v>
      </c>
      <c r="AD476" s="2">
        <f>Tabela59[[#This Row],[Osc.Strength]]/LARGE($AC$5:$AC$504,1)</f>
        <v>6.1684543933266823E-5</v>
      </c>
    </row>
    <row r="477" spans="27:30">
      <c r="AA477">
        <v>388.2042022</v>
      </c>
      <c r="AB477">
        <f>'nm to eV'!$G$14/'pNA Data'!AA477</f>
        <v>3.1937763609805918</v>
      </c>
      <c r="AC477">
        <v>0.89917244939999996</v>
      </c>
      <c r="AD477" s="2">
        <f>Tabela59[[#This Row],[Osc.Strength]]/LARGE($AC$5:$AC$504,1)</f>
        <v>5.8437327600668831E-5</v>
      </c>
    </row>
    <row r="478" spans="27:30">
      <c r="AA478">
        <v>388.62548720000001</v>
      </c>
      <c r="AB478">
        <f>'nm to eV'!$G$14/'pNA Data'!AA478</f>
        <v>3.1903141843644112</v>
      </c>
      <c r="AC478">
        <v>0.85181003259999999</v>
      </c>
      <c r="AD478" s="2">
        <f>Tabela59[[#This Row],[Osc.Strength]]/LARGE($AC$5:$AC$504,1)</f>
        <v>5.535923833275602E-5</v>
      </c>
    </row>
    <row r="479" spans="27:30">
      <c r="AA479">
        <v>389.04677220000002</v>
      </c>
      <c r="AB479">
        <f>'nm to eV'!$G$14/'pNA Data'!AA479</f>
        <v>3.1868595058856264</v>
      </c>
      <c r="AC479">
        <v>0.80691639209999999</v>
      </c>
      <c r="AD479" s="2">
        <f>Tabela59[[#This Row],[Osc.Strength]]/LARGE($AC$5:$AC$504,1)</f>
        <v>5.2441595138910675E-5</v>
      </c>
    </row>
    <row r="480" spans="27:30">
      <c r="AA480">
        <v>389.46805719999998</v>
      </c>
      <c r="AB480">
        <f>'nm to eV'!$G$14/'pNA Data'!AA480</f>
        <v>3.1834123012121829</v>
      </c>
      <c r="AC480">
        <v>0.76436467620000004</v>
      </c>
      <c r="AD480" s="2">
        <f>Tabela59[[#This Row],[Osc.Strength]]/LARGE($AC$5:$AC$504,1)</f>
        <v>4.9676153911615342E-5</v>
      </c>
    </row>
    <row r="481" spans="27:30">
      <c r="AA481">
        <v>389.88934219999999</v>
      </c>
      <c r="AB481">
        <f>'nm to eV'!$G$14/'pNA Data'!AA481</f>
        <v>3.179972546117189</v>
      </c>
      <c r="AC481">
        <v>0.72403442620000003</v>
      </c>
      <c r="AD481" s="2">
        <f>Tabela59[[#This Row],[Osc.Strength]]/LARGE($AC$5:$AC$504,1)</f>
        <v>4.7055086025205442E-5</v>
      </c>
    </row>
    <row r="482" spans="27:30">
      <c r="AA482">
        <v>390.3106272</v>
      </c>
      <c r="AB482">
        <f>'nm to eV'!$G$14/'pNA Data'!AA482</f>
        <v>3.1765402164783536</v>
      </c>
      <c r="AC482">
        <v>0.68581126240000001</v>
      </c>
      <c r="AD482" s="2">
        <f>Tabela59[[#This Row],[Osc.Strength]]/LARGE($AC$5:$AC$504,1)</f>
        <v>4.4570957928970835E-5</v>
      </c>
    </row>
    <row r="483" spans="27:30">
      <c r="AA483">
        <v>390.73191220000001</v>
      </c>
      <c r="AB483">
        <f>'nm to eV'!$G$14/'pNA Data'!AA483</f>
        <v>3.1731152882774181</v>
      </c>
      <c r="AC483">
        <v>0.64958658499999999</v>
      </c>
      <c r="AD483" s="2">
        <f>Tabela59[[#This Row],[Osc.Strength]]/LARGE($AC$5:$AC$504,1)</f>
        <v>4.2216711708610222E-5</v>
      </c>
    </row>
    <row r="484" spans="27:30">
      <c r="AA484">
        <v>391.15319720000002</v>
      </c>
      <c r="AB484">
        <f>'nm to eV'!$G$14/'pNA Data'!AA484</f>
        <v>3.1696977375995989</v>
      </c>
      <c r="AC484">
        <v>0.61525728970000004</v>
      </c>
      <c r="AD484" s="2">
        <f>Tabela59[[#This Row],[Osc.Strength]]/LARGE($AC$5:$AC$504,1)</f>
        <v>3.9985646603040273E-5</v>
      </c>
    </row>
    <row r="485" spans="27:30">
      <c r="AA485">
        <v>391.57448219999998</v>
      </c>
      <c r="AB485">
        <f>'nm to eV'!$G$14/'pNA Data'!AA485</f>
        <v>3.1662875406330295</v>
      </c>
      <c r="AC485">
        <v>0.5827254959</v>
      </c>
      <c r="AD485" s="2">
        <f>Tabela59[[#This Row],[Osc.Strength]]/LARGE($AC$5:$AC$504,1)</f>
        <v>3.7871401340080368E-5</v>
      </c>
    </row>
    <row r="486" spans="27:30">
      <c r="AA486">
        <v>391.99576719999999</v>
      </c>
      <c r="AB486">
        <f>'nm to eV'!$G$14/'pNA Data'!AA486</f>
        <v>3.1628846736682057</v>
      </c>
      <c r="AC486">
        <v>0.55189828890000003</v>
      </c>
      <c r="AD486" s="2">
        <f>Tabela59[[#This Row],[Osc.Strength]]/LARGE($AC$5:$AC$504,1)</f>
        <v>3.5867937381999015E-5</v>
      </c>
    </row>
    <row r="487" spans="27:30">
      <c r="AA487">
        <v>392.4170522</v>
      </c>
      <c r="AB487">
        <f>'nm to eV'!$G$14/'pNA Data'!AA487</f>
        <v>3.1594891130974401</v>
      </c>
      <c r="AC487">
        <v>0.52268747360000001</v>
      </c>
      <c r="AD487" s="2">
        <f>Tabela59[[#This Row],[Osc.Strength]]/LARGE($AC$5:$AC$504,1)</f>
        <v>3.3969522918446689E-5</v>
      </c>
    </row>
    <row r="488" spans="27:30">
      <c r="AA488">
        <v>392.83833720000001</v>
      </c>
      <c r="AB488">
        <f>'nm to eV'!$G$14/'pNA Data'!AA488</f>
        <v>3.1561008354143136</v>
      </c>
      <c r="AC488">
        <v>0.49500934050000001</v>
      </c>
      <c r="AD488" s="2">
        <f>Tabela59[[#This Row],[Osc.Strength]]/LARGE($AC$5:$AC$504,1)</f>
        <v>3.217071765876719E-5</v>
      </c>
    </row>
    <row r="489" spans="27:30">
      <c r="AA489">
        <v>393.25962220000002</v>
      </c>
      <c r="AB489">
        <f>'nm to eV'!$G$14/'pNA Data'!AA489</f>
        <v>3.1527198172131334</v>
      </c>
      <c r="AC489">
        <v>0.46878444279999998</v>
      </c>
      <c r="AD489" s="2">
        <f>Tabela59[[#This Row],[Osc.Strength]]/LARGE($AC$5:$AC$504,1)</f>
        <v>3.0466358345699332E-5</v>
      </c>
    </row>
    <row r="490" spans="27:30">
      <c r="AA490">
        <v>393.68090719999998</v>
      </c>
      <c r="AB490">
        <f>'nm to eV'!$G$14/'pNA Data'!AA490</f>
        <v>3.149346035188394</v>
      </c>
      <c r="AC490">
        <v>0.44393738420000001</v>
      </c>
      <c r="AD490" s="2">
        <f>Tabela59[[#This Row],[Osc.Strength]]/LARGE($AC$5:$AC$504,1)</f>
        <v>2.8851544964472958E-5</v>
      </c>
    </row>
    <row r="491" spans="27:30">
      <c r="AA491">
        <v>394.10219219999999</v>
      </c>
      <c r="AB491">
        <f>'nm to eV'!$G$14/'pNA Data'!AA491</f>
        <v>3.1459794661342406</v>
      </c>
      <c r="AC491">
        <v>0.42039661680000001</v>
      </c>
      <c r="AD491" s="2">
        <f>Tabela59[[#This Row],[Osc.Strength]]/LARGE($AC$5:$AC$504,1)</f>
        <v>2.7321627608305188E-5</v>
      </c>
    </row>
    <row r="492" spans="27:30">
      <c r="AA492">
        <v>394.5234772</v>
      </c>
      <c r="AB492">
        <f>'nm to eV'!$G$14/'pNA Data'!AA492</f>
        <v>3.1426200869439409</v>
      </c>
      <c r="AC492">
        <v>0.39809424920000003</v>
      </c>
      <c r="AD492" s="2">
        <f>Tabela59[[#This Row],[Osc.Strength]]/LARGE($AC$5:$AC$504,1)</f>
        <v>2.5872194006795935E-5</v>
      </c>
    </row>
    <row r="493" spans="27:30">
      <c r="AA493">
        <v>394.94476220000001</v>
      </c>
      <c r="AB493">
        <f>'nm to eV'!$G$14/'pNA Data'!AA493</f>
        <v>3.1392678746093519</v>
      </c>
      <c r="AC493">
        <v>0.37696586360000001</v>
      </c>
      <c r="AD493" s="2">
        <f>Tabela59[[#This Row],[Osc.Strength]]/LARGE($AC$5:$AC$504,1)</f>
        <v>2.4499057639234474E-5</v>
      </c>
    </row>
    <row r="494" spans="27:30">
      <c r="AA494">
        <v>395.36604720000003</v>
      </c>
      <c r="AB494">
        <f>'nm to eV'!$G$14/'pNA Data'!AA494</f>
        <v>3.1359228062203965</v>
      </c>
      <c r="AC494">
        <v>0.3569503416</v>
      </c>
      <c r="AD494" s="2">
        <f>Tabela59[[#This Row],[Osc.Strength]]/LARGE($AC$5:$AC$504,1)</f>
        <v>2.3198246413320155E-5</v>
      </c>
    </row>
    <row r="495" spans="27:30">
      <c r="AA495">
        <v>395.78733219999998</v>
      </c>
      <c r="AB495">
        <f>'nm to eV'!$G$14/'pNA Data'!AA495</f>
        <v>3.1325848589645435</v>
      </c>
      <c r="AC495">
        <v>0.33798969870000001</v>
      </c>
      <c r="AD495" s="2">
        <f>Tabela59[[#This Row],[Osc.Strength]]/LARGE($AC$5:$AC$504,1)</f>
        <v>2.1965991909297097E-5</v>
      </c>
    </row>
    <row r="496" spans="27:30">
      <c r="AA496">
        <v>396.20861719999999</v>
      </c>
      <c r="AB496">
        <f>'nm to eV'!$G$14/'pNA Data'!AA496</f>
        <v>3.1292540101262842</v>
      </c>
      <c r="AC496">
        <v>0.32002892729999999</v>
      </c>
      <c r="AD496" s="2">
        <f>Tabela59[[#This Row],[Osc.Strength]]/LARGE($AC$5:$AC$504,1)</f>
        <v>2.0798719176504976E-5</v>
      </c>
    </row>
    <row r="497" spans="27:30">
      <c r="AA497">
        <v>396.6299022</v>
      </c>
      <c r="AB497">
        <f>'nm to eV'!$G$14/'pNA Data'!AA497</f>
        <v>3.1259302370866227</v>
      </c>
      <c r="AC497">
        <v>0.3030158463</v>
      </c>
      <c r="AD497" s="2">
        <f>Tabela59[[#This Row],[Osc.Strength]]/LARGE($AC$5:$AC$504,1)</f>
        <v>1.9693036958864608E-5</v>
      </c>
    </row>
    <row r="498" spans="27:30">
      <c r="AA498">
        <v>397.05118720000002</v>
      </c>
      <c r="AB498">
        <f>'nm to eV'!$G$14/'pNA Data'!AA498</f>
        <v>3.1226135173225593</v>
      </c>
      <c r="AC498">
        <v>0.28690095929999998</v>
      </c>
      <c r="AD498" s="2">
        <f>Tabela59[[#This Row],[Osc.Strength]]/LARGE($AC$5:$AC$504,1)</f>
        <v>1.8645728479278577E-5</v>
      </c>
    </row>
    <row r="499" spans="27:30">
      <c r="AA499">
        <v>397.47247220000003</v>
      </c>
      <c r="AB499">
        <f>'nm to eV'!$G$14/'pNA Data'!AA499</f>
        <v>3.1193038284065846</v>
      </c>
      <c r="AC499">
        <v>0.2716373185</v>
      </c>
      <c r="AD499" s="2">
        <f>Tabela59[[#This Row],[Osc.Strength]]/LARGE($AC$5:$AC$504,1)</f>
        <v>1.7653742594475585E-5</v>
      </c>
    </row>
    <row r="500" spans="27:30">
      <c r="AA500">
        <v>397.89375719999998</v>
      </c>
      <c r="AB500">
        <f>'nm to eV'!$G$14/'pNA Data'!AA500</f>
        <v>3.1160011480061742</v>
      </c>
      <c r="AC500">
        <v>0.25718039669999998</v>
      </c>
      <c r="AD500" s="2">
        <f>Tabela59[[#This Row],[Osc.Strength]]/LARGE($AC$5:$AC$504,1)</f>
        <v>1.6714185476274746E-5</v>
      </c>
    </row>
    <row r="501" spans="27:30">
      <c r="AA501">
        <v>398.31504219999999</v>
      </c>
      <c r="AB501">
        <f>'nm to eV'!$G$14/'pNA Data'!AA501</f>
        <v>3.1127054538832826</v>
      </c>
      <c r="AC501">
        <v>0.24348796410000001</v>
      </c>
      <c r="AD501" s="2">
        <f>Tabela59[[#This Row],[Osc.Strength]]/LARGE($AC$5:$AC$504,1)</f>
        <v>1.5824312604802541E-5</v>
      </c>
    </row>
    <row r="502" spans="27:30">
      <c r="AA502">
        <v>398.73632720000001</v>
      </c>
      <c r="AB502">
        <f>'nm to eV'!$G$14/'pNA Data'!AA502</f>
        <v>3.1094167238938493</v>
      </c>
      <c r="AC502">
        <v>0.2305199725</v>
      </c>
      <c r="AD502" s="2">
        <f>Tabela59[[#This Row],[Osc.Strength]]/LARGE($AC$5:$AC$504,1)</f>
        <v>1.4981521242636587E-5</v>
      </c>
    </row>
    <row r="503" spans="27:30">
      <c r="AA503">
        <v>399.15761220000002</v>
      </c>
      <c r="AB503">
        <f>'nm to eV'!$G$14/'pNA Data'!AA503</f>
        <v>3.1061349359872983</v>
      </c>
      <c r="AC503">
        <v>0.21823844419999999</v>
      </c>
      <c r="AD503" s="2">
        <f>Tabela59[[#This Row],[Osc.Strength]]/LARGE($AC$5:$AC$504,1)</f>
        <v>1.4183343214403078E-5</v>
      </c>
    </row>
    <row r="504" spans="27:30">
      <c r="AA504">
        <v>399.57889719999997</v>
      </c>
      <c r="AB504">
        <f>'nm to eV'!$G$14/'pNA Data'!AA504</f>
        <v>3.1028600682060494</v>
      </c>
      <c r="AC504">
        <v>0.2066073672</v>
      </c>
      <c r="AD504" s="2">
        <f>Tabela59[[#This Row],[Osc.Strength]]/LARGE($AC$5:$AC$504,1)</f>
        <v>1.3427438095811925E-5</v>
      </c>
    </row>
    <row r="505" spans="27:30">
      <c r="AB505" t="e">
        <f>'nm to eV'!$G$14/'pNA Data'!AA505</f>
        <v>#DIV/0!</v>
      </c>
      <c r="AD505" s="2">
        <f>Tabela59[[#This Row],[Osc.Strength]]/LARGE($AC$5:$AC$504,1)</f>
        <v>0</v>
      </c>
    </row>
  </sheetData>
  <mergeCells count="5">
    <mergeCell ref="S4:U4"/>
    <mergeCell ref="O2:U3"/>
    <mergeCell ref="I2:M3"/>
    <mergeCell ref="W2:Y3"/>
    <mergeCell ref="AA2:AD3"/>
  </mergeCells>
  <phoneticPr fontId="17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12FC-9B5C-4E68-8A7C-C1C7C3FE47E5}">
  <sheetPr>
    <tabColor theme="0"/>
  </sheetPr>
  <dimension ref="A1"/>
  <sheetViews>
    <sheetView showGridLines="0" zoomScale="55" zoomScaleNormal="55" workbookViewId="0">
      <selection activeCell="F3" sqref="F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7350-18BD-488C-8701-420A3D4CC591}">
  <sheetPr>
    <tabColor rgb="FF0070C0"/>
  </sheetPr>
  <dimension ref="E1:AA818"/>
  <sheetViews>
    <sheetView workbookViewId="0">
      <selection activeCell="I5" sqref="I5"/>
    </sheetView>
  </sheetViews>
  <sheetFormatPr defaultRowHeight="15"/>
  <cols>
    <col min="5" max="5" width="16.5703125" bestFit="1" customWidth="1"/>
    <col min="6" max="6" width="16.5703125" customWidth="1"/>
    <col min="7" max="7" width="12" bestFit="1" customWidth="1"/>
    <col min="9" max="9" width="19.5703125" bestFit="1" customWidth="1"/>
    <col min="10" max="10" width="14.5703125" bestFit="1" customWidth="1"/>
    <col min="12" max="12" width="16.5703125" bestFit="1" customWidth="1"/>
    <col min="13" max="13" width="12.7109375" bestFit="1" customWidth="1"/>
    <col min="14" max="14" width="11.140625" bestFit="1" customWidth="1"/>
    <col min="15" max="15" width="19.85546875" customWidth="1"/>
    <col min="16" max="16" width="32.85546875" bestFit="1" customWidth="1"/>
    <col min="20" max="20" width="19.5703125" customWidth="1"/>
    <col min="21" max="21" width="12.28515625" customWidth="1"/>
    <col min="22" max="22" width="24.28515625" customWidth="1"/>
    <col min="24" max="25" width="21.42578125" customWidth="1"/>
    <col min="26" max="26" width="17.42578125" customWidth="1"/>
    <col min="27" max="27" width="28.85546875" customWidth="1"/>
  </cols>
  <sheetData>
    <row r="1" spans="5:27">
      <c r="L1" s="99"/>
      <c r="M1" s="99"/>
      <c r="N1" s="99"/>
      <c r="O1" s="99"/>
      <c r="P1" s="99"/>
    </row>
    <row r="2" spans="5:27" ht="15" customHeight="1">
      <c r="E2" s="105" t="s">
        <v>33</v>
      </c>
      <c r="F2" s="105"/>
      <c r="G2" s="105"/>
      <c r="H2" s="105"/>
      <c r="I2" s="105"/>
      <c r="J2" t="s">
        <v>3</v>
      </c>
      <c r="L2" s="102" t="s">
        <v>92</v>
      </c>
      <c r="M2" s="102"/>
      <c r="N2" s="102"/>
      <c r="O2" s="102"/>
      <c r="P2" t="s">
        <v>42</v>
      </c>
      <c r="T2" s="101" t="s">
        <v>49</v>
      </c>
      <c r="U2" s="102"/>
      <c r="V2" s="102"/>
      <c r="X2" s="101" t="s">
        <v>98</v>
      </c>
      <c r="Y2" s="102"/>
      <c r="Z2" s="102"/>
      <c r="AA2" s="102"/>
    </row>
    <row r="3" spans="5:27" ht="15" customHeight="1" thickBot="1">
      <c r="E3" s="105"/>
      <c r="F3" s="105"/>
      <c r="G3" s="105"/>
      <c r="H3" s="105"/>
      <c r="I3" s="105"/>
      <c r="J3">
        <f>LARGE(G5:G1000,1)</f>
        <v>9.9612211128047701</v>
      </c>
      <c r="L3" s="106"/>
      <c r="M3" s="106"/>
      <c r="N3" s="106"/>
      <c r="O3" s="106"/>
      <c r="P3">
        <f>LARGE(M7:M1000,1)</f>
        <v>0.43275239999682502</v>
      </c>
      <c r="T3" s="101"/>
      <c r="U3" s="102"/>
      <c r="V3" s="102"/>
      <c r="X3" s="101"/>
      <c r="Y3" s="102"/>
      <c r="Z3" s="102"/>
      <c r="AA3" s="102"/>
    </row>
    <row r="4" spans="5:27" ht="29.25" thickBot="1">
      <c r="E4" t="s">
        <v>0</v>
      </c>
      <c r="F4" s="8" t="s">
        <v>7</v>
      </c>
      <c r="G4" t="s">
        <v>4</v>
      </c>
      <c r="I4" s="3" t="s">
        <v>5</v>
      </c>
      <c r="L4" s="107" t="s">
        <v>43</v>
      </c>
      <c r="M4" s="108"/>
      <c r="N4" s="22">
        <v>9.9879999999999995</v>
      </c>
      <c r="O4" s="23" t="s">
        <v>14</v>
      </c>
      <c r="T4" s="37" t="s">
        <v>44</v>
      </c>
      <c r="U4" s="30" t="s">
        <v>6</v>
      </c>
      <c r="V4" s="37" t="s">
        <v>2</v>
      </c>
      <c r="X4" s="30" t="s">
        <v>99</v>
      </c>
      <c r="Y4" s="37" t="s">
        <v>100</v>
      </c>
      <c r="Z4" s="30" t="s">
        <v>6</v>
      </c>
      <c r="AA4" s="37" t="s">
        <v>2</v>
      </c>
    </row>
    <row r="5" spans="5:27" ht="28.5">
      <c r="E5">
        <v>212.528532913318</v>
      </c>
      <c r="F5">
        <f>'nm to eV'!$G$14/'NH2 Data'!E5</f>
        <v>5.8337456492271116</v>
      </c>
      <c r="G5">
        <v>8.1267691181799808</v>
      </c>
      <c r="I5">
        <f>G5/$J$3</f>
        <v>0.815840651075733</v>
      </c>
      <c r="L5" s="21"/>
      <c r="M5" s="21"/>
      <c r="N5" s="21"/>
      <c r="O5" s="21"/>
      <c r="T5">
        <v>2.2955567268011099</v>
      </c>
      <c r="U5">
        <v>6.7033428853707701E-4</v>
      </c>
      <c r="V5">
        <f>U5/LARGE($U$5:$U$1000,1)</f>
        <v>4.2538564235748734E-3</v>
      </c>
      <c r="X5">
        <v>193.5</v>
      </c>
      <c r="Y5">
        <f>'nm to eV'!$G$14/'NH2 Data'!X5</f>
        <v>6.407428445579793</v>
      </c>
      <c r="Z5">
        <v>14527.4474556978</v>
      </c>
      <c r="AA5">
        <f t="shared" ref="AA5:AA68" si="0">Z5/LARGE($Z$5:$Z$300,1)</f>
        <v>1</v>
      </c>
    </row>
    <row r="6" spans="5:27" ht="15.75" thickBot="1">
      <c r="E6">
        <v>215.325883660165</v>
      </c>
      <c r="F6">
        <f>'nm to eV'!$G$14/'NH2 Data'!E6</f>
        <v>5.7579580454732771</v>
      </c>
      <c r="G6">
        <v>8.6848099427367593</v>
      </c>
      <c r="I6">
        <f t="shared" ref="I6:I53" si="1">G6/$J$3</f>
        <v>0.87186197800315535</v>
      </c>
      <c r="L6" t="s">
        <v>44</v>
      </c>
      <c r="M6" t="s">
        <v>6</v>
      </c>
      <c r="O6" t="s">
        <v>2</v>
      </c>
      <c r="P6" s="100" t="s">
        <v>46</v>
      </c>
      <c r="Q6" s="100"/>
      <c r="R6" s="100"/>
      <c r="T6">
        <v>2.35188448693417</v>
      </c>
      <c r="U6">
        <v>9.7922309004311293E-4</v>
      </c>
      <c r="V6">
        <f t="shared" ref="V6:V69" si="2">U6/LARGE($U$5:$U$1000,1)</f>
        <v>6.2140256032305521E-3</v>
      </c>
      <c r="X6">
        <v>194.2</v>
      </c>
      <c r="Y6">
        <f>'nm to eV'!$G$14/'NH2 Data'!X6</f>
        <v>6.3843326684845003</v>
      </c>
      <c r="Z6">
        <v>14439.8013089327</v>
      </c>
      <c r="AA6">
        <f t="shared" si="0"/>
        <v>0.99396685845656074</v>
      </c>
    </row>
    <row r="7" spans="5:27" ht="15.75" thickBot="1">
      <c r="E7">
        <v>217.265197460168</v>
      </c>
      <c r="F7">
        <f>'nm to eV'!$G$14/'NH2 Data'!E7</f>
        <v>5.7065623887921291</v>
      </c>
      <c r="G7">
        <v>9.0986363142836595</v>
      </c>
      <c r="I7">
        <f t="shared" si="1"/>
        <v>0.91340571715527019</v>
      </c>
      <c r="L7">
        <v>2.7586668888518502</v>
      </c>
      <c r="M7">
        <v>1.9622126470997201E-5</v>
      </c>
      <c r="O7">
        <f>M7/LARGE($M$7:$M$1321,1)</f>
        <v>4.5342617328387235E-5</v>
      </c>
      <c r="P7" s="29" t="s">
        <v>14</v>
      </c>
      <c r="Q7" s="30" t="s">
        <v>6</v>
      </c>
      <c r="R7" s="29" t="s">
        <v>50</v>
      </c>
      <c r="T7">
        <v>2.4123214115621301</v>
      </c>
      <c r="U7">
        <v>8.2945882264623405E-4</v>
      </c>
      <c r="V7">
        <f t="shared" si="2"/>
        <v>5.2636405464277164E-3</v>
      </c>
      <c r="X7">
        <v>194.9</v>
      </c>
      <c r="Y7">
        <f>'nm to eV'!$G$14/'NH2 Data'!X7</f>
        <v>6.3614027923021546</v>
      </c>
      <c r="Z7">
        <v>14306.088875670401</v>
      </c>
      <c r="AA7">
        <f t="shared" si="0"/>
        <v>0.98476273407957982</v>
      </c>
    </row>
    <row r="8" spans="5:27">
      <c r="E8">
        <v>219.84948570957201</v>
      </c>
      <c r="F8">
        <f>'nm to eV'!$G$14/'NH2 Data'!E8</f>
        <v>5.6394828499055647</v>
      </c>
      <c r="G8">
        <v>9.635428490752</v>
      </c>
      <c r="I8">
        <f t="shared" si="1"/>
        <v>0.96729390720641906</v>
      </c>
      <c r="L8">
        <v>2.7659456757207099</v>
      </c>
      <c r="M8">
        <v>1.8155704208044899E-5</v>
      </c>
      <c r="O8">
        <f t="shared" ref="O8:O71" si="3">M8/LARGE($M$7:$M$1321,1)</f>
        <v>4.1954023150831985E-5</v>
      </c>
      <c r="P8">
        <v>3.7547144818890001</v>
      </c>
      <c r="Q8" s="2">
        <v>2.0322281789368999E-5</v>
      </c>
      <c r="R8" s="2">
        <f>Q8/$P$3</f>
        <v>4.6960529368567561E-5</v>
      </c>
      <c r="T8">
        <v>2.4727660407230401</v>
      </c>
      <c r="U8">
        <v>9.7922309004311293E-4</v>
      </c>
      <c r="V8">
        <f t="shared" si="2"/>
        <v>6.2140256032305521E-3</v>
      </c>
      <c r="X8">
        <v>195.6</v>
      </c>
      <c r="Y8">
        <f>'nm to eV'!$G$14/'NH2 Data'!X8</f>
        <v>6.3386370358879853</v>
      </c>
      <c r="Z8">
        <v>14129.5998910294</v>
      </c>
      <c r="AA8">
        <f t="shared" si="0"/>
        <v>0.97261407650024845</v>
      </c>
    </row>
    <row r="9" spans="5:27">
      <c r="E9">
        <v>223.89005768626001</v>
      </c>
      <c r="F9">
        <f>'nm to eV'!$G$14/'NH2 Data'!E9</f>
        <v>5.5377063949712761</v>
      </c>
      <c r="G9">
        <v>9.9612211128047701</v>
      </c>
      <c r="I9">
        <f t="shared" si="1"/>
        <v>1</v>
      </c>
      <c r="L9">
        <v>2.7732244625895599</v>
      </c>
      <c r="M9">
        <v>1.6689281945092499E-5</v>
      </c>
      <c r="O9">
        <f t="shared" si="3"/>
        <v>3.8565428973276505E-5</v>
      </c>
      <c r="P9" s="36">
        <f>P8+0.0002</f>
        <v>3.7549144818890001</v>
      </c>
      <c r="R9" s="2">
        <f t="shared" ref="R9:R36" si="4">Q9/$P$3</f>
        <v>0</v>
      </c>
      <c r="T9">
        <v>2.53320681761747</v>
      </c>
      <c r="U9">
        <v>9.7922309004311293E-4</v>
      </c>
      <c r="V9">
        <f t="shared" si="2"/>
        <v>6.2140256032305521E-3</v>
      </c>
      <c r="X9">
        <v>196.3</v>
      </c>
      <c r="Y9">
        <f>'nm to eV'!$G$14/'NH2 Data'!X9</f>
        <v>6.3160336435032596</v>
      </c>
      <c r="Z9">
        <v>13913.8217928001</v>
      </c>
      <c r="AA9">
        <f t="shared" si="0"/>
        <v>0.95776094425610669</v>
      </c>
    </row>
    <row r="10" spans="5:27">
      <c r="E10">
        <v>228.51706597277101</v>
      </c>
      <c r="F10">
        <f>'nm to eV'!$G$14/'NH2 Data'!E10</f>
        <v>5.4255790434812559</v>
      </c>
      <c r="G10">
        <v>9.8109392447703101</v>
      </c>
      <c r="I10">
        <f t="shared" si="1"/>
        <v>0.9849133086864944</v>
      </c>
      <c r="L10">
        <v>2.7805032494584201</v>
      </c>
      <c r="M10">
        <v>1.5222859682140201E-5</v>
      </c>
      <c r="O10">
        <f t="shared" si="3"/>
        <v>3.5176834795721261E-5</v>
      </c>
      <c r="P10" s="36">
        <f>P11-0.0002</f>
        <v>4.1112978467538994</v>
      </c>
      <c r="R10" s="2">
        <f t="shared" si="4"/>
        <v>0</v>
      </c>
      <c r="T10">
        <v>2.5936437422454302</v>
      </c>
      <c r="U10">
        <v>8.2945882264623405E-4</v>
      </c>
      <c r="V10">
        <f t="shared" si="2"/>
        <v>5.2636405464277164E-3</v>
      </c>
      <c r="X10">
        <v>197</v>
      </c>
      <c r="Y10">
        <f>'nm to eV'!$G$14/'NH2 Data'!X10</f>
        <v>6.2935908843639083</v>
      </c>
      <c r="Z10">
        <v>13662.366630545601</v>
      </c>
      <c r="AA10">
        <f t="shared" si="0"/>
        <v>0.94045197356312538</v>
      </c>
    </row>
    <row r="11" spans="5:27">
      <c r="E11">
        <v>233.14882365586601</v>
      </c>
      <c r="F11">
        <f>'nm to eV'!$G$14/'NH2 Data'!E11</f>
        <v>5.3177939514278814</v>
      </c>
      <c r="G11">
        <v>9.7092595351026496</v>
      </c>
      <c r="I11">
        <f t="shared" si="1"/>
        <v>0.97470575395839432</v>
      </c>
      <c r="L11">
        <v>2.7877820363272701</v>
      </c>
      <c r="M11">
        <v>1.37564374191878E-5</v>
      </c>
      <c r="O11">
        <f t="shared" si="3"/>
        <v>3.1788240618165788E-5</v>
      </c>
      <c r="P11">
        <v>4.1114978467538998</v>
      </c>
      <c r="Q11">
        <v>0.23476394305536</v>
      </c>
      <c r="R11" s="2">
        <f t="shared" si="4"/>
        <v>0.54249021624624705</v>
      </c>
      <c r="T11">
        <v>2.6540902975395801</v>
      </c>
      <c r="U11">
        <v>1.0541052237415501E-3</v>
      </c>
      <c r="V11">
        <f t="shared" si="2"/>
        <v>6.6892181316319547E-3</v>
      </c>
      <c r="X11">
        <v>197.7</v>
      </c>
      <c r="Y11">
        <f>'nm to eV'!$G$14/'NH2 Data'!X11</f>
        <v>6.2713070521987353</v>
      </c>
      <c r="Z11">
        <v>13378.913087029599</v>
      </c>
      <c r="AA11">
        <f t="shared" si="0"/>
        <v>0.92094038734810668</v>
      </c>
    </row>
    <row r="12" spans="5:27">
      <c r="E12">
        <v>237.79318550681501</v>
      </c>
      <c r="F12">
        <f>'nm to eV'!$G$14/'NH2 Data'!E12</f>
        <v>5.2139316001726081</v>
      </c>
      <c r="G12">
        <v>9.7365624764853607</v>
      </c>
      <c r="I12">
        <f t="shared" si="1"/>
        <v>0.97744667709156463</v>
      </c>
      <c r="L12">
        <v>2.7950608231961298</v>
      </c>
      <c r="M12">
        <v>1.22900151562355E-5</v>
      </c>
      <c r="O12">
        <f t="shared" si="3"/>
        <v>2.8399646440610538E-5</v>
      </c>
      <c r="P12" s="36">
        <f>P11+0.0002</f>
        <v>4.1116978467539003</v>
      </c>
      <c r="R12" s="2">
        <f t="shared" si="4"/>
        <v>0</v>
      </c>
      <c r="T12">
        <v>2.7145419891890201</v>
      </c>
      <c r="U12">
        <v>1.47843731469932E-3</v>
      </c>
      <c r="V12">
        <f t="shared" si="2"/>
        <v>9.3819757925729819E-3</v>
      </c>
      <c r="X12">
        <v>198.4</v>
      </c>
      <c r="Y12">
        <f>'nm to eV'!$G$14/'NH2 Data'!X12</f>
        <v>6.2491804648169849</v>
      </c>
      <c r="Z12">
        <v>13067.163410941101</v>
      </c>
      <c r="AA12">
        <f t="shared" si="0"/>
        <v>0.89948103070343832</v>
      </c>
    </row>
    <row r="13" spans="5:27">
      <c r="E13">
        <v>241.13277851493399</v>
      </c>
      <c r="F13">
        <f>'nm to eV'!$G$14/'NH2 Data'!E13</f>
        <v>5.1417207227299606</v>
      </c>
      <c r="G13">
        <v>9.3662763807828995</v>
      </c>
      <c r="I13">
        <f t="shared" si="1"/>
        <v>0.94027391568920282</v>
      </c>
      <c r="L13">
        <v>2.8023396100649798</v>
      </c>
      <c r="M13">
        <v>1.08235928932831E-5</v>
      </c>
      <c r="O13">
        <f t="shared" si="3"/>
        <v>2.5011052263055061E-5</v>
      </c>
      <c r="P13" s="36">
        <f>P14-0.0002</f>
        <v>4.4394605214378</v>
      </c>
      <c r="R13" s="2">
        <f t="shared" si="4"/>
        <v>0</v>
      </c>
      <c r="T13">
        <v>2.7750045955934799</v>
      </c>
      <c r="U13">
        <v>2.3271014966149599E-3</v>
      </c>
      <c r="V13">
        <f t="shared" si="2"/>
        <v>1.4767491114455671E-2</v>
      </c>
      <c r="X13">
        <v>199.1</v>
      </c>
      <c r="Y13">
        <f>'nm to eV'!$G$14/'NH2 Data'!X13</f>
        <v>6.2272094636850328</v>
      </c>
      <c r="Z13">
        <v>12730.814032026699</v>
      </c>
      <c r="AA13">
        <f t="shared" si="0"/>
        <v>0.87632834817334382</v>
      </c>
    </row>
    <row r="14" spans="5:27">
      <c r="E14">
        <v>243.193497851747</v>
      </c>
      <c r="F14">
        <f>'nm to eV'!$G$14/'NH2 Data'!E14</f>
        <v>5.0981519455569746</v>
      </c>
      <c r="G14">
        <v>8.8633951699213593</v>
      </c>
      <c r="I14">
        <f t="shared" si="1"/>
        <v>0.88979002368773874</v>
      </c>
      <c r="L14">
        <v>2.80961839693384</v>
      </c>
      <c r="M14">
        <v>9.3571706303308099E-6</v>
      </c>
      <c r="O14">
        <f t="shared" si="3"/>
        <v>2.1622458085499838E-5</v>
      </c>
      <c r="P14">
        <v>4.4396605214378004</v>
      </c>
      <c r="Q14">
        <v>3.9208172491949E-3</v>
      </c>
      <c r="R14" s="2">
        <f t="shared" si="4"/>
        <v>9.0601860306809764E-3</v>
      </c>
      <c r="T14">
        <v>2.8354877474191298</v>
      </c>
      <c r="U14">
        <v>3.9745084379805198E-3</v>
      </c>
      <c r="V14">
        <f t="shared" si="2"/>
        <v>2.5221726739286177E-2</v>
      </c>
      <c r="X14">
        <v>199.8</v>
      </c>
      <c r="Y14">
        <f>'nm to eV'!$G$14/'NH2 Data'!X14</f>
        <v>6.2053924135119614</v>
      </c>
      <c r="Z14">
        <v>12373.537839929901</v>
      </c>
      <c r="AA14">
        <f t="shared" si="0"/>
        <v>0.85173516391393889</v>
      </c>
    </row>
    <row r="15" spans="5:27">
      <c r="E15">
        <v>245.25382871227501</v>
      </c>
      <c r="F15">
        <f>'nm to eV'!$G$14/'NH2 Data'!E15</f>
        <v>5.0553233388019105</v>
      </c>
      <c r="G15">
        <v>8.3565385517472492</v>
      </c>
      <c r="I15">
        <f t="shared" si="1"/>
        <v>0.83890704333480137</v>
      </c>
      <c r="L15">
        <v>2.8168971838026899</v>
      </c>
      <c r="M15">
        <v>7.8907483673784606E-6</v>
      </c>
      <c r="O15">
        <f t="shared" si="3"/>
        <v>1.823386390794448E-5</v>
      </c>
      <c r="P15">
        <f>P14+0.0002</f>
        <v>4.4398605214378009</v>
      </c>
      <c r="R15" s="2">
        <f t="shared" si="4"/>
        <v>0</v>
      </c>
      <c r="T15">
        <v>2.8960004332877598</v>
      </c>
      <c r="U15">
        <v>6.7701080960553802E-3</v>
      </c>
      <c r="V15">
        <f t="shared" si="2"/>
        <v>4.2962247799604426E-2</v>
      </c>
      <c r="X15">
        <v>200.5</v>
      </c>
      <c r="Y15">
        <f>'nm to eV'!$G$14/'NH2 Data'!X15</f>
        <v>6.1837277018438401</v>
      </c>
      <c r="Z15">
        <v>11998.975577307499</v>
      </c>
      <c r="AA15">
        <f t="shared" si="0"/>
        <v>0.8259520892365293</v>
      </c>
    </row>
    <row r="16" spans="5:27">
      <c r="E16">
        <v>247.29877361551999</v>
      </c>
      <c r="F16">
        <f>'nm to eV'!$G$14/'NH2 Data'!E16</f>
        <v>5.0135202293695489</v>
      </c>
      <c r="G16">
        <v>7.6922323040507896</v>
      </c>
      <c r="I16">
        <f t="shared" si="1"/>
        <v>0.77221780512057081</v>
      </c>
      <c r="L16">
        <v>2.8241759706715501</v>
      </c>
      <c r="M16">
        <v>6.4243261044261104E-6</v>
      </c>
      <c r="O16">
        <f t="shared" si="3"/>
        <v>1.4845269730389118E-5</v>
      </c>
      <c r="P16" s="36">
        <f>P17-0.0002</f>
        <v>4.6340178906137997</v>
      </c>
      <c r="R16" s="2">
        <f t="shared" si="4"/>
        <v>0</v>
      </c>
      <c r="T16">
        <v>2.95655742022084</v>
      </c>
      <c r="U16">
        <v>1.1287996829194199E-2</v>
      </c>
      <c r="V16">
        <f t="shared" si="2"/>
        <v>7.1632197013154347E-2</v>
      </c>
      <c r="X16">
        <v>201.2</v>
      </c>
      <c r="Y16">
        <f>'nm to eV'!$G$14/'NH2 Data'!X16</f>
        <v>6.1622137386664511</v>
      </c>
      <c r="Z16">
        <v>11610.7335254062</v>
      </c>
      <c r="AA16">
        <f t="shared" si="0"/>
        <v>0.79922736329377408</v>
      </c>
    </row>
    <row r="17" spans="5:27">
      <c r="E17">
        <v>248.93713311552301</v>
      </c>
      <c r="F17">
        <f>'nm to eV'!$G$14/'NH2 Data'!E17</f>
        <v>4.9805241536397258</v>
      </c>
      <c r="G17">
        <v>7.1853839146846799</v>
      </c>
      <c r="I17">
        <f t="shared" si="1"/>
        <v>0.72133565085189633</v>
      </c>
      <c r="L17">
        <v>2.8314547575404099</v>
      </c>
      <c r="M17">
        <v>4.9579038414737602E-6</v>
      </c>
      <c r="O17">
        <f t="shared" si="3"/>
        <v>1.1456675552833756E-5</v>
      </c>
      <c r="P17">
        <v>4.6342178906138001</v>
      </c>
      <c r="Q17">
        <v>6.2606141153179001E-2</v>
      </c>
      <c r="R17" s="2">
        <f t="shared" si="4"/>
        <v>0.14466965672203858</v>
      </c>
      <c r="T17">
        <v>3.0089104439078298</v>
      </c>
      <c r="U17">
        <v>1.7281687613973098E-2</v>
      </c>
      <c r="V17">
        <f t="shared" si="2"/>
        <v>0.10966739897394888</v>
      </c>
      <c r="X17">
        <v>201.9</v>
      </c>
      <c r="Y17">
        <f>'nm to eV'!$G$14/'NH2 Data'!X17</f>
        <v>6.1408489560162947</v>
      </c>
      <c r="Z17">
        <v>11212.3846272629</v>
      </c>
      <c r="AA17">
        <f t="shared" si="0"/>
        <v>0.77180693039542181</v>
      </c>
    </row>
    <row r="18" spans="5:27">
      <c r="E18">
        <v>250.15514022513199</v>
      </c>
      <c r="F18">
        <f>'nm to eV'!$G$14/'NH2 Data'!E18</f>
        <v>4.9562739470549122</v>
      </c>
      <c r="G18">
        <v>6.69511121514347</v>
      </c>
      <c r="I18">
        <f t="shared" si="1"/>
        <v>0.67211751845736656</v>
      </c>
      <c r="L18">
        <v>2.8387335444092598</v>
      </c>
      <c r="M18">
        <v>3.49148157852141E-6</v>
      </c>
      <c r="O18">
        <f t="shared" si="3"/>
        <v>8.0680813752783941E-6</v>
      </c>
      <c r="P18">
        <f>P17+0.0002</f>
        <v>4.6344178906138005</v>
      </c>
      <c r="R18" s="2">
        <f t="shared" si="4"/>
        <v>0</v>
      </c>
      <c r="T18">
        <v>3.0475254827916198</v>
      </c>
      <c r="U18">
        <v>2.3219216798478201E-2</v>
      </c>
      <c r="V18">
        <f t="shared" si="2"/>
        <v>0.14734620653844258</v>
      </c>
      <c r="X18">
        <v>202.6</v>
      </c>
      <c r="Y18">
        <f>'nm to eV'!$G$14/'NH2 Data'!X18</f>
        <v>6.1196318075996539</v>
      </c>
      <c r="Z18">
        <v>10807.470367239999</v>
      </c>
      <c r="AA18">
        <f t="shared" si="0"/>
        <v>0.74393456938653102</v>
      </c>
    </row>
    <row r="19" spans="5:27">
      <c r="E19">
        <v>251.59226805286599</v>
      </c>
      <c r="F19">
        <f>'nm to eV'!$G$14/'NH2 Data'!E19</f>
        <v>4.9279630642670158</v>
      </c>
      <c r="G19">
        <v>6.2880829553151196</v>
      </c>
      <c r="I19">
        <f t="shared" si="1"/>
        <v>0.63125623697199418</v>
      </c>
      <c r="L19">
        <v>2.84601233127812</v>
      </c>
      <c r="M19">
        <v>2.0250593155690598E-6</v>
      </c>
      <c r="O19">
        <f t="shared" si="3"/>
        <v>4.6794871977230331E-6</v>
      </c>
      <c r="P19" s="36">
        <f>P20-0.0002</f>
        <v>5.2635605606751996</v>
      </c>
      <c r="R19" s="2">
        <f t="shared" si="4"/>
        <v>0</v>
      </c>
      <c r="T19">
        <v>3.0778871210095602</v>
      </c>
      <c r="U19">
        <v>2.8710573269696699E-2</v>
      </c>
      <c r="V19">
        <f t="shared" si="2"/>
        <v>0.1821936586212107</v>
      </c>
      <c r="X19">
        <v>203.3</v>
      </c>
      <c r="Y19">
        <f>'nm to eV'!$G$14/'NH2 Data'!X19</f>
        <v>6.0985607684195271</v>
      </c>
      <c r="Z19">
        <v>10399.5010637787</v>
      </c>
      <c r="AA19">
        <f t="shared" si="0"/>
        <v>0.71585191379920765</v>
      </c>
    </row>
    <row r="20" spans="5:27">
      <c r="E20">
        <v>253.010708831736</v>
      </c>
      <c r="F20">
        <f>'nm to eV'!$G$14/'NH2 Data'!E20</f>
        <v>4.9003356812230425</v>
      </c>
      <c r="G20">
        <v>5.6898238954512301</v>
      </c>
      <c r="I20">
        <f t="shared" si="1"/>
        <v>0.57119742961404385</v>
      </c>
      <c r="L20">
        <v>2.85329111814697</v>
      </c>
      <c r="M20" s="2">
        <v>5.5863705261671704E-7</v>
      </c>
      <c r="O20">
        <f t="shared" si="3"/>
        <v>1.2908930201676885E-6</v>
      </c>
      <c r="P20">
        <v>5.2637605606752</v>
      </c>
      <c r="Q20">
        <v>1.6385339756682001E-2</v>
      </c>
      <c r="R20" s="2">
        <f t="shared" si="4"/>
        <v>3.7863082346399964E-2</v>
      </c>
      <c r="T20">
        <v>3.1055113386708002</v>
      </c>
      <c r="U20">
        <v>3.4586324693900598E-2</v>
      </c>
      <c r="V20">
        <f t="shared" si="2"/>
        <v>0.21948043234977327</v>
      </c>
      <c r="X20">
        <v>204</v>
      </c>
      <c r="Y20">
        <f>'nm to eV'!$G$14/'NH2 Data'!X20</f>
        <v>6.077634334410245</v>
      </c>
      <c r="Z20">
        <v>9991.9526885599007</v>
      </c>
      <c r="AA20">
        <f t="shared" si="0"/>
        <v>0.68779823289885411</v>
      </c>
    </row>
    <row r="21" spans="5:27">
      <c r="E21">
        <v>255.164595498187</v>
      </c>
      <c r="F21">
        <f>'nm to eV'!$G$14/'NH2 Data'!E21</f>
        <v>4.85897113507857</v>
      </c>
      <c r="G21">
        <v>5.2767186609154297</v>
      </c>
      <c r="I21">
        <f t="shared" si="1"/>
        <v>0.52972608490061612</v>
      </c>
      <c r="L21">
        <v>2.8605699050158302</v>
      </c>
      <c r="M21" s="2">
        <v>-9.0778521039114303E-7</v>
      </c>
      <c r="O21">
        <f t="shared" si="3"/>
        <v>-2.0977011575159448E-6</v>
      </c>
      <c r="P21">
        <f>P20+0.0002</f>
        <v>5.2639605606752005</v>
      </c>
      <c r="R21" s="2">
        <f t="shared" si="4"/>
        <v>0</v>
      </c>
      <c r="T21">
        <v>3.1331510938068199</v>
      </c>
      <c r="U21">
        <v>4.1066125329938502E-2</v>
      </c>
      <c r="V21">
        <f t="shared" si="2"/>
        <v>0.26060042580744014</v>
      </c>
      <c r="X21">
        <v>204.7</v>
      </c>
      <c r="Y21">
        <f>'nm to eV'!$G$14/'NH2 Data'!X21</f>
        <v>6.0568510220795799</v>
      </c>
      <c r="Z21">
        <v>9588.2588527098997</v>
      </c>
      <c r="AA21">
        <f t="shared" si="0"/>
        <v>0.66000988005289907</v>
      </c>
    </row>
    <row r="22" spans="5:27">
      <c r="E22">
        <v>255.466425942977</v>
      </c>
      <c r="F22">
        <f>'nm to eV'!$G$14/'NH2 Data'!E22</f>
        <v>4.8532303203569915</v>
      </c>
      <c r="G22">
        <v>4.91090475805502</v>
      </c>
      <c r="I22">
        <f t="shared" si="1"/>
        <v>0.49300228380055122</v>
      </c>
      <c r="L22">
        <v>2.8678486918846802</v>
      </c>
      <c r="M22">
        <v>-2.37420747334349E-6</v>
      </c>
      <c r="O22">
        <f t="shared" si="3"/>
        <v>-5.486295335071299E-6</v>
      </c>
      <c r="P22" s="36">
        <f>P23-0.0002</f>
        <v>5.3581956639905997</v>
      </c>
      <c r="R22" s="2">
        <f t="shared" si="4"/>
        <v>0</v>
      </c>
      <c r="T22">
        <v>3.1580410690312002</v>
      </c>
      <c r="U22">
        <v>4.7449827227730001E-2</v>
      </c>
      <c r="V22">
        <f t="shared" si="2"/>
        <v>0.3011105888536581</v>
      </c>
      <c r="X22">
        <v>205.4</v>
      </c>
      <c r="Y22">
        <f>'nm to eV'!$G$14/'NH2 Data'!X22</f>
        <v>6.036209368158179</v>
      </c>
      <c r="Z22">
        <v>9191.7971552160998</v>
      </c>
      <c r="AA22">
        <f t="shared" si="0"/>
        <v>0.63271935302102855</v>
      </c>
    </row>
    <row r="23" spans="5:27">
      <c r="E23">
        <v>256.88587140189401</v>
      </c>
      <c r="F23">
        <f>'nm to eV'!$G$14/'NH2 Data'!E23</f>
        <v>4.8264133696943698</v>
      </c>
      <c r="G23">
        <v>4.3229269239994901</v>
      </c>
      <c r="I23">
        <f t="shared" si="1"/>
        <v>0.43397560148951342</v>
      </c>
      <c r="L23">
        <v>2.8751274787535399</v>
      </c>
      <c r="M23">
        <v>-3.8406297362958402E-6</v>
      </c>
      <c r="O23">
        <f t="shared" si="3"/>
        <v>-8.8748895126266608E-6</v>
      </c>
      <c r="P23">
        <v>5.3583956639906001</v>
      </c>
      <c r="Q23">
        <v>0.19375694908088001</v>
      </c>
      <c r="R23" s="2">
        <f t="shared" si="4"/>
        <v>0.44773165690658573</v>
      </c>
      <c r="T23">
        <v>3.18017843934852</v>
      </c>
      <c r="U23">
        <v>5.3627603257850903E-2</v>
      </c>
      <c r="V23">
        <f t="shared" si="2"/>
        <v>0.34031397244677281</v>
      </c>
      <c r="X23">
        <v>206.1</v>
      </c>
      <c r="Y23">
        <f>'nm to eV'!$G$14/'NH2 Data'!X23</f>
        <v>6.0157079292561377</v>
      </c>
      <c r="Z23">
        <v>8805.8696316415007</v>
      </c>
      <c r="AA23">
        <f t="shared" si="0"/>
        <v>0.60615394813820211</v>
      </c>
    </row>
    <row r="24" spans="5:27">
      <c r="E24">
        <v>259.75627418911898</v>
      </c>
      <c r="F24">
        <f>'nm to eV'!$G$14/'NH2 Data'!E24</f>
        <v>4.7730797190177201</v>
      </c>
      <c r="G24">
        <v>3.7778842777795698</v>
      </c>
      <c r="I24">
        <f t="shared" si="1"/>
        <v>0.37925915256747422</v>
      </c>
      <c r="L24">
        <v>2.8824062656223899</v>
      </c>
      <c r="M24">
        <v>-5.3070519992481904E-6</v>
      </c>
      <c r="O24">
        <f t="shared" si="3"/>
        <v>-1.2263483690182023E-5</v>
      </c>
      <c r="P24">
        <f>P23+0.0002</f>
        <v>5.3585956639906005</v>
      </c>
      <c r="R24" s="2">
        <f t="shared" si="4"/>
        <v>0</v>
      </c>
      <c r="T24">
        <v>3.2023228721543702</v>
      </c>
      <c r="U24">
        <v>6.0079947111532701E-2</v>
      </c>
      <c r="V24">
        <f t="shared" si="2"/>
        <v>0.3812597286440258</v>
      </c>
      <c r="X24">
        <v>206.8</v>
      </c>
      <c r="Y24">
        <f>'nm to eV'!$G$14/'NH2 Data'!X24</f>
        <v>5.9953452815265464</v>
      </c>
      <c r="Z24">
        <v>8433.6775409447</v>
      </c>
      <c r="AA24">
        <f t="shared" si="0"/>
        <v>0.58053402475993354</v>
      </c>
    </row>
    <row r="25" spans="5:27">
      <c r="E25">
        <v>263.761972677573</v>
      </c>
      <c r="F25">
        <f>'nm to eV'!$G$14/'NH2 Data'!E25</f>
        <v>4.7005919452054128</v>
      </c>
      <c r="G25">
        <v>3.4383633117894798</v>
      </c>
      <c r="I25">
        <f t="shared" si="1"/>
        <v>0.34517488095607024</v>
      </c>
      <c r="L25">
        <v>2.8896850524912501</v>
      </c>
      <c r="M25">
        <v>-6.7734742622005398E-6</v>
      </c>
      <c r="O25">
        <f t="shared" si="3"/>
        <v>-1.5652077867737383E-5</v>
      </c>
      <c r="P25" s="36">
        <f>P26-0.0002</f>
        <v>5.9020524039702993</v>
      </c>
      <c r="R25" s="2">
        <f t="shared" si="4"/>
        <v>0</v>
      </c>
      <c r="T25">
        <v>3.2244796643151599</v>
      </c>
      <c r="U25">
        <v>6.7012784656446098E-2</v>
      </c>
      <c r="V25">
        <f t="shared" si="2"/>
        <v>0.42525463689852083</v>
      </c>
      <c r="X25">
        <v>207.5</v>
      </c>
      <c r="Y25">
        <f>'nm to eV'!$G$14/'NH2 Data'!X25</f>
        <v>5.9751200203358552</v>
      </c>
      <c r="Z25">
        <v>8078.2911609585999</v>
      </c>
      <c r="AA25">
        <f t="shared" si="0"/>
        <v>0.55607092612750897</v>
      </c>
    </row>
    <row r="26" spans="5:27">
      <c r="E26">
        <v>268.29751854604098</v>
      </c>
      <c r="F26">
        <f>'nm to eV'!$G$14/'NH2 Data'!E26</f>
        <v>4.621128853291756</v>
      </c>
      <c r="G26">
        <v>3.64757057789196</v>
      </c>
      <c r="I26">
        <f t="shared" si="1"/>
        <v>0.36617705164712661</v>
      </c>
      <c r="L26">
        <v>2.8969638393601</v>
      </c>
      <c r="M26">
        <v>-8.23989652515289E-6</v>
      </c>
      <c r="O26">
        <f t="shared" si="3"/>
        <v>-1.9040672045292745E-5</v>
      </c>
      <c r="P26">
        <v>5.9022524039702997</v>
      </c>
      <c r="Q26">
        <v>5.1130779789434998E-3</v>
      </c>
      <c r="R26" s="2">
        <f t="shared" si="4"/>
        <v>1.181525042722123E-2</v>
      </c>
      <c r="T26">
        <v>3.2466382220980901</v>
      </c>
      <c r="U26">
        <v>7.4014264157249807E-2</v>
      </c>
      <c r="V26">
        <f t="shared" si="2"/>
        <v>0.46968513830405095</v>
      </c>
      <c r="X26">
        <v>208.2</v>
      </c>
      <c r="Y26">
        <f>'nm to eV'!$G$14/'NH2 Data'!X26</f>
        <v>5.9550307599408745</v>
      </c>
      <c r="Z26">
        <v>7742.6156130591999</v>
      </c>
      <c r="AA26">
        <f t="shared" si="0"/>
        <v>0.53296462690164292</v>
      </c>
    </row>
    <row r="27" spans="5:27">
      <c r="E27">
        <v>271.84594800199102</v>
      </c>
      <c r="F27">
        <f>'nm to eV'!$G$14/'NH2 Data'!E27</f>
        <v>4.5608088453487241</v>
      </c>
      <c r="G27">
        <v>4.11892291953676</v>
      </c>
      <c r="I27">
        <f t="shared" si="1"/>
        <v>0.4134957825845309</v>
      </c>
      <c r="L27">
        <v>2.9042426262289598</v>
      </c>
      <c r="M27">
        <v>-9.7063187881052393E-6</v>
      </c>
      <c r="O27">
        <f t="shared" si="3"/>
        <v>-2.2429266222848103E-5</v>
      </c>
      <c r="P27">
        <f>P26+0.0002</f>
        <v>5.9024524039703001</v>
      </c>
      <c r="R27" s="2">
        <f t="shared" si="4"/>
        <v>0</v>
      </c>
      <c r="T27">
        <v>3.2687985455031501</v>
      </c>
      <c r="U27">
        <v>8.1084385613943696E-2</v>
      </c>
      <c r="V27">
        <f t="shared" si="2"/>
        <v>0.51455123286061544</v>
      </c>
      <c r="X27">
        <v>208.9</v>
      </c>
      <c r="Y27">
        <f>'nm to eV'!$G$14/'NH2 Data'!X27</f>
        <v>5.9350761331722826</v>
      </c>
      <c r="Z27">
        <v>7429.3539953951004</v>
      </c>
      <c r="AA27">
        <f t="shared" si="0"/>
        <v>0.51140119543032581</v>
      </c>
    </row>
    <row r="28" spans="5:27">
      <c r="E28">
        <v>274.42460286684798</v>
      </c>
      <c r="F28">
        <f>'nm to eV'!$G$14/'NH2 Data'!E28</f>
        <v>4.5179528047682531</v>
      </c>
      <c r="G28">
        <v>4.5980667941510802</v>
      </c>
      <c r="I28">
        <f t="shared" si="1"/>
        <v>0.46159670005120562</v>
      </c>
      <c r="L28">
        <v>2.9115214130978102</v>
      </c>
      <c r="M28">
        <v>-1.1172741051057501E-5</v>
      </c>
      <c r="O28">
        <f t="shared" si="3"/>
        <v>-2.5817860400403261E-5</v>
      </c>
      <c r="P28" s="36">
        <f>P29-0.0002</f>
        <v>5.9730356841715997</v>
      </c>
      <c r="R28" s="2">
        <f t="shared" si="4"/>
        <v>0</v>
      </c>
      <c r="T28">
        <v>3.29096240015248</v>
      </c>
      <c r="U28">
        <v>8.8291790982418003E-2</v>
      </c>
      <c r="V28">
        <f t="shared" si="2"/>
        <v>0.5602885137192487</v>
      </c>
      <c r="X28">
        <v>209.6</v>
      </c>
      <c r="Y28">
        <f>'nm to eV'!$G$14/'NH2 Data'!X28</f>
        <v>5.9152547911244753</v>
      </c>
      <c r="Z28">
        <v>7140.9692699336001</v>
      </c>
      <c r="AA28">
        <f t="shared" si="0"/>
        <v>0.49155017023536679</v>
      </c>
    </row>
    <row r="29" spans="5:27">
      <c r="E29">
        <v>277.42926599233999</v>
      </c>
      <c r="F29">
        <f>'nm to eV'!$G$14/'NH2 Data'!E29</f>
        <v>4.4690216793996154</v>
      </c>
      <c r="G29">
        <v>5.1185133844197601</v>
      </c>
      <c r="I29">
        <f t="shared" si="1"/>
        <v>0.51384396816973632</v>
      </c>
      <c r="L29">
        <v>2.91880019996667</v>
      </c>
      <c r="M29">
        <v>-1.2639163314009901E-5</v>
      </c>
      <c r="O29">
        <f t="shared" si="3"/>
        <v>-2.9206454577958738E-5</v>
      </c>
      <c r="P29">
        <v>5.9732356841716001</v>
      </c>
      <c r="Q29">
        <v>0.28525169408517997</v>
      </c>
      <c r="R29" s="2">
        <f t="shared" si="4"/>
        <v>0.65915681596976183</v>
      </c>
      <c r="T29">
        <v>3.3131262548018099</v>
      </c>
      <c r="U29">
        <v>9.5499196350892407E-2</v>
      </c>
      <c r="V29">
        <f t="shared" si="2"/>
        <v>0.60602579457788275</v>
      </c>
      <c r="X29">
        <v>210.3</v>
      </c>
      <c r="Y29">
        <f>'nm to eV'!$G$14/'NH2 Data'!X29</f>
        <v>5.8955654028515925</v>
      </c>
      <c r="Z29">
        <v>6879.6464250719</v>
      </c>
      <c r="AA29">
        <f t="shared" si="0"/>
        <v>0.47356195546752011</v>
      </c>
    </row>
    <row r="30" spans="5:27">
      <c r="E30">
        <v>280.18228068715803</v>
      </c>
      <c r="F30">
        <f>'nm to eV'!$G$14/'NH2 Data'!E30</f>
        <v>4.4251099719045044</v>
      </c>
      <c r="G30">
        <v>5.6546667916935096</v>
      </c>
      <c r="I30">
        <f t="shared" si="1"/>
        <v>0.56766803262951882</v>
      </c>
      <c r="L30">
        <v>2.9260789868355199</v>
      </c>
      <c r="M30">
        <v>-1.4105585576962199E-5</v>
      </c>
      <c r="O30">
        <f t="shared" si="3"/>
        <v>-3.2595048755513978E-5</v>
      </c>
      <c r="P30">
        <f>P29+0.0002</f>
        <v>5.9734356841716005</v>
      </c>
      <c r="R30" s="2">
        <f t="shared" si="4"/>
        <v>0</v>
      </c>
      <c r="T30">
        <v>3.3352795157183301</v>
      </c>
      <c r="U30">
        <v>0.102294749984025</v>
      </c>
      <c r="V30">
        <f t="shared" si="2"/>
        <v>0.64914951653030639</v>
      </c>
      <c r="X30">
        <v>211</v>
      </c>
      <c r="Y30">
        <f>'nm to eV'!$G$14/'NH2 Data'!X30</f>
        <v>5.8760066550696202</v>
      </c>
      <c r="Z30">
        <v>6647.2564303183999</v>
      </c>
      <c r="AA30">
        <f t="shared" si="0"/>
        <v>0.45756533971914548</v>
      </c>
    </row>
    <row r="31" spans="5:27">
      <c r="E31">
        <v>282.81008832723899</v>
      </c>
      <c r="F31">
        <f>'nm to eV'!$G$14/'NH2 Data'!E31</f>
        <v>4.3839928467653406</v>
      </c>
      <c r="G31">
        <v>6.2049892176092296</v>
      </c>
      <c r="I31">
        <f t="shared" si="1"/>
        <v>0.62291451493160332</v>
      </c>
      <c r="L31">
        <v>2.9333577737043801</v>
      </c>
      <c r="M31">
        <v>-1.5572007839914599E-5</v>
      </c>
      <c r="O31">
        <f t="shared" si="3"/>
        <v>-3.5983642933069459E-5</v>
      </c>
      <c r="P31" s="36">
        <f>P32-0.0002</f>
        <v>6.1628933697955999</v>
      </c>
      <c r="R31" s="2">
        <f t="shared" si="4"/>
        <v>0</v>
      </c>
      <c r="T31">
        <v>3.35742571414632</v>
      </c>
      <c r="U31">
        <v>0.108815735793597</v>
      </c>
      <c r="V31">
        <f t="shared" si="2"/>
        <v>0.6905308658785938</v>
      </c>
      <c r="X31">
        <v>211.7</v>
      </c>
      <c r="Y31">
        <f>'nm to eV'!$G$14/'NH2 Data'!X31</f>
        <v>5.8565772518643833</v>
      </c>
      <c r="Z31">
        <v>6445.3234230926</v>
      </c>
      <c r="AA31">
        <f t="shared" si="0"/>
        <v>0.44366523732045465</v>
      </c>
    </row>
    <row r="32" spans="5:27">
      <c r="E32">
        <v>285.80759191135297</v>
      </c>
      <c r="F32">
        <f>'nm to eV'!$G$14/'NH2 Data'!E32</f>
        <v>4.338014242127767</v>
      </c>
      <c r="G32">
        <v>6.6521698344387996</v>
      </c>
      <c r="I32">
        <f t="shared" si="1"/>
        <v>0.66780666337058703</v>
      </c>
      <c r="L32">
        <v>2.9406365605732301</v>
      </c>
      <c r="M32">
        <v>-1.7038430102866901E-5</v>
      </c>
      <c r="O32">
        <f t="shared" si="3"/>
        <v>-3.9372237110624709E-5</v>
      </c>
      <c r="P32">
        <v>6.1630933697956003</v>
      </c>
      <c r="Q32">
        <v>0.10317255783241</v>
      </c>
      <c r="R32" s="2">
        <f t="shared" si="4"/>
        <v>0.23841013437052447</v>
      </c>
      <c r="T32">
        <v>3.3795630844636402</v>
      </c>
      <c r="U32">
        <v>0.114993511823718</v>
      </c>
      <c r="V32">
        <f t="shared" si="2"/>
        <v>0.72973424947170917</v>
      </c>
      <c r="X32">
        <v>212.4</v>
      </c>
      <c r="Y32">
        <f>'nm to eV'!$G$14/'NH2 Data'!X32</f>
        <v>5.8372759144053195</v>
      </c>
      <c r="Z32">
        <v>6274.9964322075002</v>
      </c>
      <c r="AA32">
        <f t="shared" si="0"/>
        <v>0.43194074191928244</v>
      </c>
    </row>
    <row r="33" spans="5:27">
      <c r="E33">
        <v>289.02748381583802</v>
      </c>
      <c r="F33">
        <f>'nm to eV'!$G$14/'NH2 Data'!E33</f>
        <v>4.2896868763168801</v>
      </c>
      <c r="G33">
        <v>7.2160333539674602</v>
      </c>
      <c r="I33">
        <f t="shared" si="1"/>
        <v>0.72441252656178112</v>
      </c>
      <c r="L33">
        <v>2.9479153474420898</v>
      </c>
      <c r="M33">
        <v>-1.8504852365819301E-5</v>
      </c>
      <c r="O33">
        <f t="shared" si="3"/>
        <v>-4.2760831288180182E-5</v>
      </c>
      <c r="P33">
        <f>P32+0.0002</f>
        <v>6.1632933697956007</v>
      </c>
      <c r="R33" s="2">
        <f t="shared" si="4"/>
        <v>0</v>
      </c>
      <c r="T33">
        <v>3.4044509409414601</v>
      </c>
      <c r="U33">
        <v>0.12129484337444101</v>
      </c>
      <c r="V33">
        <f t="shared" si="2"/>
        <v>0.76972170073668411</v>
      </c>
      <c r="X33">
        <v>213.1</v>
      </c>
      <c r="Y33">
        <f>'nm to eV'!$G$14/'NH2 Data'!X33</f>
        <v>5.8181013806648991</v>
      </c>
      <c r="Z33">
        <v>6137.0267609977</v>
      </c>
      <c r="AA33">
        <f t="shared" si="0"/>
        <v>0.4224435696437987</v>
      </c>
    </row>
    <row r="34" spans="5:27">
      <c r="E34">
        <v>292.86737095325401</v>
      </c>
      <c r="F34">
        <f>'nm to eV'!$G$14/'NH2 Data'!E34</f>
        <v>4.2334432824801995</v>
      </c>
      <c r="G34">
        <v>7.6472420298908101</v>
      </c>
      <c r="I34">
        <f t="shared" si="1"/>
        <v>0.76770126305705355</v>
      </c>
      <c r="L34">
        <v>2.9551941343109398</v>
      </c>
      <c r="M34">
        <v>-1.99712746287716E-5</v>
      </c>
      <c r="O34">
        <f t="shared" si="3"/>
        <v>-4.6149425465735426E-5</v>
      </c>
      <c r="P34" s="36">
        <f>P35-0.0002</f>
        <v>6.2280423546189994</v>
      </c>
      <c r="R34" s="2">
        <f t="shared" si="4"/>
        <v>0</v>
      </c>
      <c r="T34">
        <v>3.4348382395344199</v>
      </c>
      <c r="U34">
        <v>0.12778379627126399</v>
      </c>
      <c r="V34">
        <f t="shared" si="2"/>
        <v>0.81089977328115381</v>
      </c>
      <c r="X34">
        <v>213.8</v>
      </c>
      <c r="Y34">
        <f>'nm to eV'!$G$14/'NH2 Data'!X34</f>
        <v>5.799052405143545</v>
      </c>
      <c r="Z34">
        <v>6031.7519381380998</v>
      </c>
      <c r="AA34">
        <f t="shared" si="0"/>
        <v>0.41519695435362874</v>
      </c>
    </row>
    <row r="35" spans="5:27">
      <c r="E35">
        <v>297.85384919364702</v>
      </c>
      <c r="F35">
        <f>'nm to eV'!$G$14/'NH2 Data'!E35</f>
        <v>4.1625696883763306</v>
      </c>
      <c r="G35">
        <v>7.9368996596073504</v>
      </c>
      <c r="I35">
        <f t="shared" si="1"/>
        <v>0.79677978931767401</v>
      </c>
      <c r="L35">
        <v>2.9624729211798</v>
      </c>
      <c r="M35">
        <v>-2.1437696891779501E-5</v>
      </c>
      <c r="O35">
        <f t="shared" si="3"/>
        <v>-4.9538019643419153E-5</v>
      </c>
      <c r="P35">
        <v>6.2282423546189998</v>
      </c>
      <c r="Q35">
        <v>1.7468812415317E-2</v>
      </c>
      <c r="R35" s="2">
        <f t="shared" si="4"/>
        <v>4.0366760335575638E-2</v>
      </c>
      <c r="T35">
        <v>3.4762114744620201</v>
      </c>
      <c r="U35">
        <v>0.134144617517092</v>
      </c>
      <c r="V35">
        <f t="shared" si="2"/>
        <v>0.85126473861035978</v>
      </c>
      <c r="X35">
        <v>214.5</v>
      </c>
      <c r="Y35">
        <f>'nm to eV'!$G$14/'NH2 Data'!X35</f>
        <v>5.7801277585999529</v>
      </c>
      <c r="Z35">
        <v>5959.0869080735001</v>
      </c>
      <c r="AA35">
        <f t="shared" si="0"/>
        <v>0.41019504123116213</v>
      </c>
    </row>
    <row r="36" spans="5:27">
      <c r="E36">
        <v>302.50537826967502</v>
      </c>
      <c r="F36">
        <f>'nm to eV'!$G$14/'NH2 Data'!E36</f>
        <v>4.0985631769971702</v>
      </c>
      <c r="G36">
        <v>7.9175977093451602</v>
      </c>
      <c r="I36">
        <f t="shared" si="1"/>
        <v>0.79484208007062407</v>
      </c>
      <c r="L36">
        <v>2.96975170804865</v>
      </c>
      <c r="M36">
        <v>-2.29041191547318E-5</v>
      </c>
      <c r="O36">
        <f t="shared" si="3"/>
        <v>-5.2926613820974397E-5</v>
      </c>
      <c r="P36">
        <f>P35+0.0002</f>
        <v>6.2284423546190002</v>
      </c>
      <c r="R36" s="2">
        <f t="shared" si="4"/>
        <v>0</v>
      </c>
      <c r="T36">
        <v>3.53125651011465</v>
      </c>
      <c r="U36">
        <v>0.13798856704694501</v>
      </c>
      <c r="V36">
        <f t="shared" si="2"/>
        <v>0.8756579550682978</v>
      </c>
      <c r="X36">
        <v>215.2</v>
      </c>
      <c r="Y36">
        <f>'nm to eV'!$G$14/'NH2 Data'!X36</f>
        <v>5.7613262277866637</v>
      </c>
      <c r="Z36">
        <v>5918.5228866875004</v>
      </c>
      <c r="AA36">
        <f t="shared" si="0"/>
        <v>0.40740280801127254</v>
      </c>
    </row>
    <row r="37" spans="5:27">
      <c r="E37">
        <v>306.47636499003698</v>
      </c>
      <c r="F37">
        <f>'nm to eV'!$G$14/'NH2 Data'!E37</f>
        <v>4.0454584622210428</v>
      </c>
      <c r="G37">
        <v>7.8671597941851203</v>
      </c>
      <c r="I37">
        <f t="shared" si="1"/>
        <v>0.78977865314847662</v>
      </c>
      <c r="L37">
        <v>2.9770304949175102</v>
      </c>
      <c r="M37">
        <v>-2.43705414176842E-5</v>
      </c>
      <c r="O37">
        <f t="shared" si="3"/>
        <v>-5.6315207998529877E-5</v>
      </c>
      <c r="P37" s="36"/>
      <c r="R37" s="2"/>
      <c r="T37">
        <v>3.5916452814116799</v>
      </c>
      <c r="U37">
        <v>0.135966749437088</v>
      </c>
      <c r="V37">
        <f t="shared" si="2"/>
        <v>0.86282775680146495</v>
      </c>
      <c r="X37">
        <v>215.9</v>
      </c>
      <c r="Y37">
        <f>'nm to eV'!$G$14/'NH2 Data'!X37</f>
        <v>5.7426466151907825</v>
      </c>
      <c r="Z37">
        <v>5909.1340610753996</v>
      </c>
      <c r="AA37">
        <f t="shared" si="0"/>
        <v>0.40675652616164049</v>
      </c>
    </row>
    <row r="38" spans="5:27">
      <c r="E38">
        <v>311.83447437960098</v>
      </c>
      <c r="F38">
        <f>'nm to eV'!$G$14/'NH2 Data'!E38</f>
        <v>3.9759471966220659</v>
      </c>
      <c r="G38">
        <v>7.9655246685965899</v>
      </c>
      <c r="I38">
        <f t="shared" si="1"/>
        <v>0.79965343389047072</v>
      </c>
      <c r="L38">
        <v>2.9843092817863601</v>
      </c>
      <c r="M38">
        <v>-2.5836963680636498E-5</v>
      </c>
      <c r="O38">
        <f t="shared" si="3"/>
        <v>-5.9703802176085114E-5</v>
      </c>
      <c r="R38" s="2"/>
      <c r="T38">
        <v>3.6436895619918599</v>
      </c>
      <c r="U38">
        <v>0.12995745820778801</v>
      </c>
      <c r="V38">
        <f t="shared" si="2"/>
        <v>0.82469355639724973</v>
      </c>
      <c r="X38">
        <v>216.6</v>
      </c>
      <c r="Y38">
        <f>'nm to eV'!$G$14/'NH2 Data'!X38</f>
        <v>5.7240877387797324</v>
      </c>
      <c r="Z38">
        <v>5929.5920733548</v>
      </c>
      <c r="AA38">
        <f t="shared" si="0"/>
        <v>0.40816475787900086</v>
      </c>
    </row>
    <row r="39" spans="5:27">
      <c r="E39">
        <v>315.91037760458801</v>
      </c>
      <c r="F39">
        <f>'nm to eV'!$G$14/'NH2 Data'!E39</f>
        <v>3.9246491793680272</v>
      </c>
      <c r="G39">
        <v>8.1131010043040206</v>
      </c>
      <c r="I39">
        <f t="shared" si="1"/>
        <v>0.81446851871152004</v>
      </c>
      <c r="L39">
        <v>2.9915880686552199</v>
      </c>
      <c r="M39">
        <v>-2.7303385943588899E-5</v>
      </c>
      <c r="O39">
        <f t="shared" si="3"/>
        <v>-6.3092396353640594E-5</v>
      </c>
      <c r="R39" s="2"/>
      <c r="T39">
        <v>3.6847274127912302</v>
      </c>
      <c r="U39">
        <v>0.12327957649903901</v>
      </c>
      <c r="V39">
        <f t="shared" si="2"/>
        <v>0.78231656556088758</v>
      </c>
      <c r="X39">
        <v>217.3</v>
      </c>
      <c r="Y39">
        <f>'nm to eV'!$G$14/'NH2 Data'!X39</f>
        <v>5.7056484317519089</v>
      </c>
      <c r="Z39">
        <v>5978.1880042181001</v>
      </c>
      <c r="AA39">
        <f t="shared" si="0"/>
        <v>0.41150986933175238</v>
      </c>
    </row>
    <row r="40" spans="5:27">
      <c r="E40">
        <v>321.30483966716503</v>
      </c>
      <c r="F40">
        <f>'nm to eV'!$G$14/'NH2 Data'!E40</f>
        <v>3.8587573268551427</v>
      </c>
      <c r="G40">
        <v>8.2596112628510898</v>
      </c>
      <c r="I40">
        <f t="shared" si="1"/>
        <v>0.82917658079426371</v>
      </c>
      <c r="L40">
        <v>2.9988668555240698</v>
      </c>
      <c r="M40">
        <v>-2.87698082065412E-5</v>
      </c>
      <c r="O40">
        <f t="shared" si="3"/>
        <v>-6.6480990531195844E-5</v>
      </c>
      <c r="P40" s="36"/>
      <c r="R40" s="2"/>
      <c r="T40">
        <v>3.72028283870974</v>
      </c>
      <c r="U40">
        <v>0.11707565115238799</v>
      </c>
      <c r="V40">
        <f t="shared" si="2"/>
        <v>0.74294724171975646</v>
      </c>
      <c r="X40">
        <v>218</v>
      </c>
      <c r="Y40">
        <f>'nm to eV'!$G$14/'NH2 Data'!X40</f>
        <v>5.6873275422921559</v>
      </c>
      <c r="Z40">
        <v>6052.8613679255996</v>
      </c>
      <c r="AA40">
        <f t="shared" si="0"/>
        <v>0.41665002653660338</v>
      </c>
    </row>
    <row r="41" spans="5:27">
      <c r="E41">
        <v>325.26629309019802</v>
      </c>
      <c r="F41">
        <f>'nm to eV'!$G$14/'NH2 Data'!E41</f>
        <v>3.8117611033119765</v>
      </c>
      <c r="G41">
        <v>8.1356058373438191</v>
      </c>
      <c r="I41">
        <f t="shared" si="1"/>
        <v>0.81672776311388251</v>
      </c>
      <c r="L41">
        <v>3.00614564239293</v>
      </c>
      <c r="M41">
        <v>-3.0236230469493601E-5</v>
      </c>
      <c r="O41">
        <f t="shared" si="3"/>
        <v>-6.9869584708751324E-5</v>
      </c>
      <c r="R41" s="2"/>
      <c r="T41">
        <v>3.7558386009372202</v>
      </c>
      <c r="U41">
        <v>0.110884800464002</v>
      </c>
      <c r="V41">
        <f t="shared" si="2"/>
        <v>0.70366088800263327</v>
      </c>
      <c r="X41">
        <v>218.7</v>
      </c>
      <c r="Y41">
        <f>'nm to eV'!$G$14/'NH2 Data'!X41</f>
        <v>5.6691239333319157</v>
      </c>
      <c r="Z41">
        <v>6151.2354509433999</v>
      </c>
      <c r="AA41">
        <f t="shared" si="0"/>
        <v>0.42342162790138527</v>
      </c>
    </row>
    <row r="42" spans="5:27">
      <c r="E42">
        <v>331.27561934118302</v>
      </c>
      <c r="F42">
        <f>'nm to eV'!$G$14/'NH2 Data'!E42</f>
        <v>3.7426159120474631</v>
      </c>
      <c r="G42">
        <v>7.7371050784872502</v>
      </c>
      <c r="I42">
        <f t="shared" si="1"/>
        <v>0.77672255146926683</v>
      </c>
      <c r="L42">
        <v>3.01342442926178</v>
      </c>
      <c r="M42">
        <v>-3.1702652732445902E-5</v>
      </c>
      <c r="O42">
        <f t="shared" si="3"/>
        <v>-7.3258178886306574E-5</v>
      </c>
      <c r="R42" s="2"/>
      <c r="T42">
        <v>3.79689171175646</v>
      </c>
      <c r="U42">
        <v>0.104800181374018</v>
      </c>
      <c r="V42">
        <f t="shared" si="2"/>
        <v>0.6650486665430666</v>
      </c>
      <c r="X42">
        <v>219.4</v>
      </c>
      <c r="Y42">
        <f>'nm to eV'!$G$14/'NH2 Data'!X42</f>
        <v>5.6510364823139918</v>
      </c>
      <c r="Z42">
        <v>6270.6581745861004</v>
      </c>
      <c r="AA42">
        <f t="shared" si="0"/>
        <v>0.4316421170139349</v>
      </c>
    </row>
    <row r="43" spans="5:27">
      <c r="E43">
        <v>335.20740121351201</v>
      </c>
      <c r="F43">
        <f>'nm to eV'!$G$14/'NH2 Data'!E43</f>
        <v>3.6987172709530043</v>
      </c>
      <c r="G43">
        <v>7.38143048107605</v>
      </c>
      <c r="I43">
        <f t="shared" si="1"/>
        <v>0.74101662813081248</v>
      </c>
      <c r="L43">
        <v>3.0207032161306402</v>
      </c>
      <c r="M43">
        <v>-3.3169074995398299E-5</v>
      </c>
      <c r="O43">
        <f t="shared" si="3"/>
        <v>-7.6646773063862041E-5</v>
      </c>
      <c r="P43" s="36"/>
      <c r="R43" s="2"/>
      <c r="T43">
        <v>3.84895870465773</v>
      </c>
      <c r="U43">
        <v>9.9673875304580106E-2</v>
      </c>
      <c r="V43">
        <f t="shared" si="2"/>
        <v>0.63251777803625986</v>
      </c>
      <c r="X43">
        <v>220.1</v>
      </c>
      <c r="Y43">
        <f>'nm to eV'!$G$14/'NH2 Data'!X43</f>
        <v>5.6330640809617902</v>
      </c>
      <c r="Z43">
        <v>6408.2475399726</v>
      </c>
      <c r="AA43">
        <f t="shared" si="0"/>
        <v>0.44111311085549482</v>
      </c>
    </row>
    <row r="44" spans="5:27">
      <c r="E44">
        <v>341.08749212119301</v>
      </c>
      <c r="F44">
        <f>'nm to eV'!$G$14/'NH2 Data'!E44</f>
        <v>3.6349541770331433</v>
      </c>
      <c r="G44">
        <v>6.6679971333129302</v>
      </c>
      <c r="I44">
        <f t="shared" si="1"/>
        <v>0.66939555480215918</v>
      </c>
      <c r="L44">
        <v>3.0279820029994999</v>
      </c>
      <c r="M44">
        <v>-3.4635497258350601E-5</v>
      </c>
      <c r="O44">
        <f t="shared" si="3"/>
        <v>-8.0035367241417291E-5</v>
      </c>
      <c r="R44" s="2"/>
      <c r="T44">
        <v>3.9093577486653599</v>
      </c>
      <c r="U44">
        <v>9.8051429074447305E-2</v>
      </c>
      <c r="V44">
        <f t="shared" si="2"/>
        <v>0.62222193992089614</v>
      </c>
      <c r="X44">
        <v>220.8</v>
      </c>
      <c r="Y44">
        <f>'nm to eV'!$G$14/'NH2 Data'!X44</f>
        <v>5.6152056350529431</v>
      </c>
      <c r="Z44">
        <v>6560.9406225638004</v>
      </c>
      <c r="AA44">
        <f t="shared" si="0"/>
        <v>0.4516237723503545</v>
      </c>
    </row>
    <row r="45" spans="5:27">
      <c r="E45">
        <v>345.42801132573999</v>
      </c>
      <c r="F45">
        <f>'nm to eV'!$G$14/'NH2 Data'!E45</f>
        <v>3.5892787022721162</v>
      </c>
      <c r="G45">
        <v>6.1768860840885402</v>
      </c>
      <c r="I45">
        <f t="shared" si="1"/>
        <v>0.62009326107101348</v>
      </c>
      <c r="L45">
        <v>3.0352607898683499</v>
      </c>
      <c r="M45">
        <v>-3.6101919521302998E-5</v>
      </c>
      <c r="O45">
        <f t="shared" si="3"/>
        <v>-8.3423961418972758E-5</v>
      </c>
      <c r="R45" s="2"/>
      <c r="T45">
        <v>3.9698730027116298</v>
      </c>
      <c r="U45">
        <v>0.100946871577453</v>
      </c>
      <c r="V45">
        <f t="shared" si="2"/>
        <v>0.64059605101908024</v>
      </c>
      <c r="X45">
        <v>221.5</v>
      </c>
      <c r="Y45">
        <f>'nm to eV'!$G$14/'NH2 Data'!X45</f>
        <v>5.5974600641972456</v>
      </c>
      <c r="Z45">
        <v>6725.5450239213997</v>
      </c>
      <c r="AA45">
        <f t="shared" si="0"/>
        <v>0.46295435205883867</v>
      </c>
    </row>
    <row r="46" spans="5:27">
      <c r="E46">
        <v>349.42801097322098</v>
      </c>
      <c r="F46">
        <f>'nm to eV'!$G$14/'NH2 Data'!E46</f>
        <v>3.5481912304812537</v>
      </c>
      <c r="G46">
        <v>5.6556703554287697</v>
      </c>
      <c r="I46">
        <f t="shared" si="1"/>
        <v>0.56776877968893003</v>
      </c>
      <c r="L46">
        <v>3.0425395767372101</v>
      </c>
      <c r="M46">
        <v>-3.75683417842553E-5</v>
      </c>
      <c r="O46">
        <f t="shared" si="3"/>
        <v>-8.6812555596528008E-5</v>
      </c>
      <c r="P46" s="36"/>
      <c r="R46" s="2"/>
      <c r="T46">
        <v>4.0277120230336996</v>
      </c>
      <c r="U46">
        <v>0.106605464813931</v>
      </c>
      <c r="V46">
        <f t="shared" si="2"/>
        <v>0.67650476641527613</v>
      </c>
      <c r="X46">
        <v>222.2</v>
      </c>
      <c r="Y46">
        <f>'nm to eV'!$G$14/'NH2 Data'!X46</f>
        <v>5.579826301618767</v>
      </c>
      <c r="Z46">
        <v>6898.7916597621997</v>
      </c>
      <c r="AA46">
        <f t="shared" si="0"/>
        <v>0.47487982185448757</v>
      </c>
    </row>
    <row r="47" spans="5:27">
      <c r="E47">
        <v>353.38862716288202</v>
      </c>
      <c r="F47">
        <f>'nm to eV'!$G$14/'NH2 Data'!E47</f>
        <v>3.5084247452259709</v>
      </c>
      <c r="G47">
        <v>5.1632487568993897</v>
      </c>
      <c r="I47">
        <f t="shared" si="1"/>
        <v>0.51833492083236965</v>
      </c>
      <c r="L47">
        <v>3.0498183636060601</v>
      </c>
      <c r="M47">
        <v>-3.9034764047207697E-5</v>
      </c>
      <c r="O47">
        <f t="shared" si="3"/>
        <v>-9.0201149774083475E-5</v>
      </c>
      <c r="R47" s="2"/>
      <c r="T47">
        <v>4.08281920858545</v>
      </c>
      <c r="U47">
        <v>0.112865611191121</v>
      </c>
      <c r="V47">
        <f t="shared" si="2"/>
        <v>0.71623086178963746</v>
      </c>
      <c r="X47">
        <v>222.9</v>
      </c>
      <c r="Y47">
        <f>'nm to eV'!$G$14/'NH2 Data'!X47</f>
        <v>5.5623032939420813</v>
      </c>
      <c r="Z47">
        <v>7077.3877648342996</v>
      </c>
      <c r="AA47">
        <f t="shared" si="0"/>
        <v>0.48717352352621879</v>
      </c>
    </row>
    <row r="48" spans="5:27">
      <c r="E48">
        <v>357.98619093028401</v>
      </c>
      <c r="F48">
        <f>'nm to eV'!$G$14/'NH2 Data'!E48</f>
        <v>3.4633665644972935</v>
      </c>
      <c r="G48">
        <v>4.7116513099791604</v>
      </c>
      <c r="I48">
        <f t="shared" si="1"/>
        <v>0.47299936991886588</v>
      </c>
      <c r="L48">
        <v>3.0570971504749198</v>
      </c>
      <c r="M48">
        <v>-4.0501186310159999E-5</v>
      </c>
      <c r="O48">
        <f t="shared" si="3"/>
        <v>-9.3589743951638725E-5</v>
      </c>
      <c r="R48" s="2"/>
      <c r="T48">
        <v>4.1406542482321704</v>
      </c>
      <c r="U48">
        <v>0.118369448017956</v>
      </c>
      <c r="V48">
        <f t="shared" si="2"/>
        <v>0.75115751262713981</v>
      </c>
      <c r="X48">
        <v>223.6</v>
      </c>
      <c r="Y48">
        <f>'nm to eV'!$G$14/'NH2 Data'!X48</f>
        <v>5.5448900009825133</v>
      </c>
      <c r="Z48">
        <v>7258.0690249483996</v>
      </c>
      <c r="AA48">
        <f t="shared" si="0"/>
        <v>0.4996107572980219</v>
      </c>
    </row>
    <row r="49" spans="5:27">
      <c r="E49">
        <v>362.66852185831198</v>
      </c>
      <c r="F49">
        <f>'nm to eV'!$G$14/'NH2 Data'!E49</f>
        <v>3.4186518252722027</v>
      </c>
      <c r="G49">
        <v>4.2638681098337301</v>
      </c>
      <c r="I49">
        <f t="shared" si="1"/>
        <v>0.42804672856349812</v>
      </c>
      <c r="L49">
        <v>3.0643759373437698</v>
      </c>
      <c r="M49">
        <v>-4.1967608573112402E-5</v>
      </c>
      <c r="O49">
        <f t="shared" si="3"/>
        <v>-9.6978338129194219E-5</v>
      </c>
      <c r="P49" s="36"/>
      <c r="R49" s="2"/>
      <c r="T49">
        <v>4.2011637238787296</v>
      </c>
      <c r="U49">
        <v>0.121040244119866</v>
      </c>
      <c r="V49">
        <f t="shared" si="2"/>
        <v>0.76810604614011735</v>
      </c>
      <c r="X49">
        <v>224.3</v>
      </c>
      <c r="Y49">
        <f>'nm to eV'!$G$14/'NH2 Data'!X49</f>
        <v>5.5275853955403029</v>
      </c>
      <c r="Z49">
        <v>7437.6498024035</v>
      </c>
      <c r="AA49">
        <f t="shared" si="0"/>
        <v>0.51197223910704182</v>
      </c>
    </row>
    <row r="50" spans="5:27">
      <c r="E50">
        <v>367.61154768669701</v>
      </c>
      <c r="F50">
        <f>'nm to eV'!$G$14/'NH2 Data'!E50</f>
        <v>3.3726835079630355</v>
      </c>
      <c r="G50">
        <v>3.8929536324295202</v>
      </c>
      <c r="I50">
        <f t="shared" si="1"/>
        <v>0.39081088436288969</v>
      </c>
      <c r="L50">
        <v>3.07165472421263</v>
      </c>
      <c r="M50">
        <v>-4.3434030836120202E-5</v>
      </c>
      <c r="O50">
        <f t="shared" si="3"/>
        <v>-1.003669323068777E-4</v>
      </c>
      <c r="R50" s="2"/>
      <c r="T50">
        <v>4.2615691883304798</v>
      </c>
      <c r="U50">
        <v>0.11966740500206199</v>
      </c>
      <c r="V50">
        <f t="shared" si="2"/>
        <v>0.75939418311942919</v>
      </c>
      <c r="X50">
        <v>225</v>
      </c>
      <c r="Y50">
        <f>'nm to eV'!$G$14/'NH2 Data'!X50</f>
        <v>5.5103884631986215</v>
      </c>
      <c r="Z50">
        <v>7613.0705003068997</v>
      </c>
      <c r="AA50">
        <f t="shared" si="0"/>
        <v>0.52404736093683013</v>
      </c>
    </row>
    <row r="51" spans="5:27">
      <c r="E51">
        <v>371.74781543780699</v>
      </c>
      <c r="F51">
        <f>'nm to eV'!$G$14/'NH2 Data'!E51</f>
        <v>3.3351572026308607</v>
      </c>
      <c r="G51">
        <v>3.5787148309105801</v>
      </c>
      <c r="I51">
        <f t="shared" si="1"/>
        <v>0.3592646715080221</v>
      </c>
      <c r="L51">
        <v>3.0789335110814799</v>
      </c>
      <c r="M51">
        <v>-4.4900453099072598E-5</v>
      </c>
      <c r="O51">
        <f t="shared" si="3"/>
        <v>-1.0375552648443318E-4</v>
      </c>
      <c r="R51" s="2"/>
      <c r="T51">
        <v>4.3176253725943701</v>
      </c>
      <c r="U51">
        <v>0.115351975371145</v>
      </c>
      <c r="V51">
        <f t="shared" si="2"/>
        <v>0.73200901370489135</v>
      </c>
      <c r="X51">
        <v>225.7</v>
      </c>
      <c r="Y51">
        <f>'nm to eV'!$G$14/'NH2 Data'!X51</f>
        <v>5.4932982021253434</v>
      </c>
      <c r="Z51">
        <v>7781.4412106890004</v>
      </c>
      <c r="AA51">
        <f t="shared" si="0"/>
        <v>0.53563719534480547</v>
      </c>
    </row>
    <row r="52" spans="5:27">
      <c r="E52">
        <v>376.04942481941401</v>
      </c>
      <c r="F52">
        <f>'nm to eV'!$G$14/'NH2 Data'!E52</f>
        <v>3.2970065166702041</v>
      </c>
      <c r="G52">
        <v>3.2600434767106599</v>
      </c>
      <c r="I52">
        <f t="shared" si="1"/>
        <v>0.3272734777988211</v>
      </c>
      <c r="L52">
        <v>3.0862122979503401</v>
      </c>
      <c r="M52">
        <v>-4.63668753620249E-5</v>
      </c>
      <c r="O52">
        <f t="shared" si="3"/>
        <v>-1.0714412066198843E-4</v>
      </c>
      <c r="R52" s="2"/>
      <c r="T52">
        <v>4.37393074856237</v>
      </c>
      <c r="U52">
        <v>0.108856920967131</v>
      </c>
      <c r="V52">
        <f t="shared" si="2"/>
        <v>0.69079222176921362</v>
      </c>
      <c r="X52">
        <v>226.4</v>
      </c>
      <c r="Y52">
        <f>'nm to eV'!$G$14/'NH2 Data'!X52</f>
        <v>5.4763136228784886</v>
      </c>
      <c r="Z52">
        <v>7940.0809073279997</v>
      </c>
      <c r="AA52">
        <f t="shared" si="0"/>
        <v>0.54655719330885111</v>
      </c>
    </row>
    <row r="53" spans="5:27">
      <c r="E53">
        <v>379.346880415577</v>
      </c>
      <c r="F53">
        <f>'nm to eV'!$G$14/'NH2 Data'!E53</f>
        <v>3.2683474366823311</v>
      </c>
      <c r="G53">
        <v>3.0754343155461399</v>
      </c>
      <c r="I53">
        <f t="shared" si="1"/>
        <v>0.30874069360761264</v>
      </c>
      <c r="L53">
        <v>3.0934910848191901</v>
      </c>
      <c r="M53">
        <v>-4.7833297624977297E-5</v>
      </c>
      <c r="O53">
        <f t="shared" si="3"/>
        <v>-1.105327148395439E-4</v>
      </c>
      <c r="R53" s="2"/>
      <c r="T53">
        <v>4.4314682648283803</v>
      </c>
      <c r="U53">
        <v>0.102793964208681</v>
      </c>
      <c r="V53">
        <f t="shared" si="2"/>
        <v>0.65231746671964752</v>
      </c>
      <c r="X53">
        <v>227.1</v>
      </c>
      <c r="Y53">
        <f>'nm to eV'!$G$14/'NH2 Data'!X53</f>
        <v>5.4594337482152797</v>
      </c>
      <c r="Z53">
        <v>8086.5515729858998</v>
      </c>
      <c r="AA53">
        <f t="shared" si="0"/>
        <v>0.55663953338301553</v>
      </c>
    </row>
    <row r="54" spans="5:27">
      <c r="L54">
        <v>3.1007698716880499</v>
      </c>
      <c r="M54">
        <v>-4.9299719887929599E-5</v>
      </c>
      <c r="O54">
        <f t="shared" si="3"/>
        <v>-1.1392130901709915E-4</v>
      </c>
      <c r="R54" s="2"/>
      <c r="T54">
        <v>4.4918114509721301</v>
      </c>
      <c r="U54">
        <v>9.8999936101294206E-2</v>
      </c>
      <c r="V54">
        <f t="shared" si="2"/>
        <v>0.62824104528064739</v>
      </c>
      <c r="X54">
        <v>227.8</v>
      </c>
      <c r="Y54">
        <f>'nm to eV'!$G$14/'NH2 Data'!X54</f>
        <v>5.4426576129046964</v>
      </c>
      <c r="Z54">
        <v>8218.6867883759005</v>
      </c>
      <c r="AA54">
        <f t="shared" si="0"/>
        <v>0.56573508962529095</v>
      </c>
    </row>
    <row r="55" spans="5:27">
      <c r="L55">
        <v>3.1080486585568998</v>
      </c>
      <c r="M55">
        <v>-5.0766142150882003E-5</v>
      </c>
      <c r="O55">
        <f t="shared" si="3"/>
        <v>-1.1730990319465463E-4</v>
      </c>
      <c r="R55" s="2"/>
      <c r="T55">
        <v>4.5522740573765903</v>
      </c>
      <c r="U55">
        <v>9.9848600283209799E-2</v>
      </c>
      <c r="V55">
        <f t="shared" si="2"/>
        <v>0.63362656060252986</v>
      </c>
      <c r="X55">
        <v>228.5</v>
      </c>
      <c r="Y55">
        <f>'nm to eV'!$G$14/'NH2 Data'!X55</f>
        <v>5.4259842635435005</v>
      </c>
      <c r="Z55">
        <v>8334.6144526003009</v>
      </c>
      <c r="AA55">
        <f t="shared" si="0"/>
        <v>0.5737149955638895</v>
      </c>
    </row>
    <row r="56" spans="5:27">
      <c r="L56">
        <v>3.11532744542576</v>
      </c>
      <c r="M56">
        <v>-5.2232564413834298E-5</v>
      </c>
      <c r="O56">
        <f t="shared" si="3"/>
        <v>-1.2069849737220987E-4</v>
      </c>
      <c r="R56" s="2"/>
      <c r="T56">
        <v>4.60460645538683</v>
      </c>
      <c r="U56">
        <v>0.105040428219634</v>
      </c>
      <c r="V56">
        <f t="shared" si="2"/>
        <v>0.66657324257168882</v>
      </c>
      <c r="X56">
        <v>229.2</v>
      </c>
      <c r="Y56">
        <f>'nm to eV'!$G$14/'NH2 Data'!X56</f>
        <v>5.4094127583756109</v>
      </c>
      <c r="Z56">
        <v>8432.7734480833005</v>
      </c>
      <c r="AA56">
        <f t="shared" si="0"/>
        <v>0.58047179133151072</v>
      </c>
    </row>
    <row r="57" spans="5:27">
      <c r="L57">
        <v>3.12260623229461</v>
      </c>
      <c r="M57">
        <v>-5.3698986676786701E-5</v>
      </c>
      <c r="O57">
        <f t="shared" si="3"/>
        <v>-1.2408709154976535E-4</v>
      </c>
      <c r="R57" s="2"/>
      <c r="T57">
        <v>4.6432312051923503</v>
      </c>
      <c r="U57">
        <v>0.111355488161535</v>
      </c>
      <c r="V57">
        <f t="shared" si="2"/>
        <v>0.70664781246687047</v>
      </c>
      <c r="X57">
        <v>229.9</v>
      </c>
      <c r="Y57">
        <f>'nm to eV'!$G$14/'NH2 Data'!X57</f>
        <v>5.3929421671147884</v>
      </c>
      <c r="Z57">
        <v>8511.9242034155995</v>
      </c>
      <c r="AA57">
        <f t="shared" si="0"/>
        <v>0.58592015076104398</v>
      </c>
    </row>
    <row r="58" spans="5:27">
      <c r="L58">
        <v>3.1298850191634702</v>
      </c>
      <c r="M58">
        <v>-5.5165408939739003E-5</v>
      </c>
      <c r="O58">
        <f t="shared" si="3"/>
        <v>-1.274756857273206E-4</v>
      </c>
      <c r="R58" s="2"/>
      <c r="T58">
        <v>4.6736083808850797</v>
      </c>
      <c r="U58">
        <v>0.117450893844588</v>
      </c>
      <c r="V58">
        <f t="shared" si="2"/>
        <v>0.7453284842787461</v>
      </c>
      <c r="X58">
        <v>230.6</v>
      </c>
      <c r="Y58">
        <f>'nm to eV'!$G$14/'NH2 Data'!X58</f>
        <v>5.3765715707705546</v>
      </c>
      <c r="Z58">
        <v>8571.1532415388992</v>
      </c>
      <c r="AA58">
        <f t="shared" si="0"/>
        <v>0.58999719446083509</v>
      </c>
    </row>
    <row r="59" spans="5:27">
      <c r="L59">
        <v>3.1371638060323201</v>
      </c>
      <c r="M59">
        <v>2.02191698209064E-4</v>
      </c>
      <c r="O59">
        <f t="shared" si="3"/>
        <v>4.6722259243518332E-4</v>
      </c>
      <c r="R59" s="2"/>
      <c r="T59">
        <v>4.70124107353256</v>
      </c>
      <c r="U59">
        <v>0.123656126657065</v>
      </c>
      <c r="V59">
        <f t="shared" si="2"/>
        <v>0.78470610513227468</v>
      </c>
      <c r="X59">
        <v>231.3</v>
      </c>
      <c r="Y59">
        <f>'nm to eV'!$G$14/'NH2 Data'!X59</f>
        <v>5.3603000614772585</v>
      </c>
      <c r="Z59">
        <v>8609.8719252325009</v>
      </c>
      <c r="AA59">
        <f t="shared" si="0"/>
        <v>0.59266240345998489</v>
      </c>
    </row>
    <row r="60" spans="5:27">
      <c r="L60">
        <v>3.1444425929011799</v>
      </c>
      <c r="M60">
        <v>7.1313511240234106E-5</v>
      </c>
      <c r="O60">
        <f t="shared" si="3"/>
        <v>1.6479056208759863E-4</v>
      </c>
      <c r="R60" s="2"/>
      <c r="T60">
        <v>4.7288808286685802</v>
      </c>
      <c r="U60">
        <v>0.130135927293103</v>
      </c>
      <c r="V60">
        <f t="shared" si="2"/>
        <v>0.82582609858994216</v>
      </c>
      <c r="X60">
        <v>232</v>
      </c>
      <c r="Y60">
        <f>'nm to eV'!$G$14/'NH2 Data'!X60</f>
        <v>5.3441267423262495</v>
      </c>
      <c r="Z60">
        <v>8627.8097242676995</v>
      </c>
      <c r="AA60">
        <f t="shared" si="0"/>
        <v>0.5938971557514594</v>
      </c>
    </row>
    <row r="61" spans="5:27">
      <c r="L61">
        <v>3.1517213797700299</v>
      </c>
      <c r="M61">
        <v>1.99258853683159E-4</v>
      </c>
      <c r="O61">
        <f t="shared" si="3"/>
        <v>4.6044540408007189E-4</v>
      </c>
      <c r="R61" s="2"/>
      <c r="T61">
        <v>4.7565191713069002</v>
      </c>
      <c r="U61">
        <v>0.13656081436442899</v>
      </c>
      <c r="V61">
        <f t="shared" si="2"/>
        <v>0.8665976175267831</v>
      </c>
      <c r="X61">
        <v>232.7</v>
      </c>
      <c r="Y61">
        <f>'nm to eV'!$G$14/'NH2 Data'!X61</f>
        <v>5.3280507272010746</v>
      </c>
      <c r="Z61">
        <v>8625.0024267093995</v>
      </c>
      <c r="AA61">
        <f t="shared" si="0"/>
        <v>0.59370391481447715</v>
      </c>
    </row>
    <row r="62" spans="5:27">
      <c r="L62">
        <v>3.1590001666388901</v>
      </c>
      <c r="M62">
        <v>1.9779243142020701E-4</v>
      </c>
      <c r="O62">
        <f t="shared" si="3"/>
        <v>4.5705680990251735E-4</v>
      </c>
      <c r="R62" s="2"/>
      <c r="T62">
        <v>4.7841462139635498</v>
      </c>
      <c r="U62">
        <v>0.14254639291805701</v>
      </c>
      <c r="V62">
        <f t="shared" si="2"/>
        <v>0.90458134029699944</v>
      </c>
      <c r="X62">
        <v>233.4</v>
      </c>
      <c r="Y62">
        <f>'nm to eV'!$G$14/'NH2 Data'!X62</f>
        <v>5.3120711406156378</v>
      </c>
      <c r="Z62">
        <v>8601.7757990815007</v>
      </c>
      <c r="AA62">
        <f t="shared" si="0"/>
        <v>0.59210510485844536</v>
      </c>
    </row>
    <row r="63" spans="5:27">
      <c r="L63">
        <v>3.16627895350774</v>
      </c>
      <c r="M63">
        <v>1.9632600915725401E-4</v>
      </c>
      <c r="O63">
        <f t="shared" si="3"/>
        <v>4.5366821572496047E-4</v>
      </c>
      <c r="R63" s="2"/>
      <c r="T63">
        <v>4.8145212709097196</v>
      </c>
      <c r="U63">
        <v>0.148559428254041</v>
      </c>
      <c r="V63">
        <f t="shared" si="2"/>
        <v>0.94273930032762887</v>
      </c>
      <c r="X63">
        <v>234.1</v>
      </c>
      <c r="Y63">
        <f>'nm to eV'!$G$14/'NH2 Data'!X63</f>
        <v>5.2961871175552755</v>
      </c>
      <c r="Z63">
        <v>8558.7252654036001</v>
      </c>
      <c r="AA63">
        <f t="shared" si="0"/>
        <v>0.58914171202503907</v>
      </c>
    </row>
    <row r="64" spans="5:27">
      <c r="L64">
        <v>3.1735577403766002</v>
      </c>
      <c r="M64">
        <v>1.9485958689424701E-4</v>
      </c>
      <c r="O64">
        <f t="shared" si="3"/>
        <v>4.5027962154727886E-4</v>
      </c>
      <c r="R64" s="2"/>
      <c r="T64">
        <v>4.8613895499482398</v>
      </c>
      <c r="U64">
        <v>0.15493688997402499</v>
      </c>
      <c r="V64">
        <f t="shared" si="2"/>
        <v>0.98320986399648447</v>
      </c>
      <c r="X64">
        <v>234.8</v>
      </c>
      <c r="Y64">
        <f>'nm to eV'!$G$14/'NH2 Data'!X64</f>
        <v>5.2803978033206551</v>
      </c>
      <c r="Z64">
        <v>8496.6922229679003</v>
      </c>
      <c r="AA64">
        <f t="shared" si="0"/>
        <v>0.58487165407956221</v>
      </c>
    </row>
    <row r="65" spans="12:27">
      <c r="L65">
        <v>3.1808365272454502</v>
      </c>
      <c r="M65">
        <v>3.2280492933717199E-4</v>
      </c>
      <c r="O65">
        <f t="shared" si="3"/>
        <v>7.4593446353975234E-4</v>
      </c>
      <c r="R65" s="2"/>
      <c r="T65">
        <v>4.9218983835503902</v>
      </c>
      <c r="U65">
        <v>0.157582725364703</v>
      </c>
      <c r="V65">
        <f t="shared" si="2"/>
        <v>1</v>
      </c>
      <c r="X65">
        <v>235.5</v>
      </c>
      <c r="Y65">
        <f>'nm to eV'!$G$14/'NH2 Data'!X65</f>
        <v>5.2647023533744797</v>
      </c>
      <c r="Z65">
        <v>8416.7376431790999</v>
      </c>
      <c r="AA65">
        <f t="shared" si="0"/>
        <v>0.57936796321902906</v>
      </c>
    </row>
    <row r="66" spans="12:27">
      <c r="L66">
        <v>3.1881153141143099</v>
      </c>
      <c r="M66">
        <v>4.5075027178009803E-4</v>
      </c>
      <c r="O66">
        <f t="shared" si="3"/>
        <v>1.0415893055322283E-3</v>
      </c>
      <c r="R66" s="2"/>
      <c r="T66">
        <v>4.9740010901721003</v>
      </c>
      <c r="U66">
        <v>0.153844858857589</v>
      </c>
      <c r="V66">
        <f t="shared" si="2"/>
        <v>0.97627997295729441</v>
      </c>
      <c r="X66">
        <v>236.2</v>
      </c>
      <c r="Y66">
        <f>'nm to eV'!$G$14/'NH2 Data'!X66</f>
        <v>5.2490999331908972</v>
      </c>
      <c r="Z66">
        <v>8320.1136193302009</v>
      </c>
      <c r="AA66">
        <f t="shared" si="0"/>
        <v>0.57271682755713393</v>
      </c>
    </row>
    <row r="67" spans="12:27">
      <c r="L67">
        <v>3.1953941009831599</v>
      </c>
      <c r="M67">
        <v>4.4928384951714503E-4</v>
      </c>
      <c r="O67">
        <f t="shared" si="3"/>
        <v>1.0382007113546713E-3</v>
      </c>
      <c r="R67" s="2"/>
      <c r="T67">
        <v>5.0095624855749596</v>
      </c>
      <c r="U67">
        <v>0.147873008695139</v>
      </c>
      <c r="V67">
        <f t="shared" si="2"/>
        <v>0.9383833688172849</v>
      </c>
      <c r="X67">
        <v>236.9</v>
      </c>
      <c r="Y67">
        <f>'nm to eV'!$G$14/'NH2 Data'!X67</f>
        <v>5.2335897181075977</v>
      </c>
      <c r="Z67">
        <v>8208.2335207865999</v>
      </c>
      <c r="AA67">
        <f t="shared" si="0"/>
        <v>0.56501553668103299</v>
      </c>
    </row>
    <row r="68" spans="12:27">
      <c r="L68">
        <v>3.2026728878520201</v>
      </c>
      <c r="M68">
        <v>4.47817427254193E-4</v>
      </c>
      <c r="O68">
        <f t="shared" si="3"/>
        <v>1.0348121171771167E-3</v>
      </c>
      <c r="R68" s="2"/>
      <c r="T68">
        <v>5.0368773662383104</v>
      </c>
      <c r="U68">
        <v>0.14172268944737401</v>
      </c>
      <c r="V68">
        <f t="shared" si="2"/>
        <v>0.89935422248458285</v>
      </c>
      <c r="X68">
        <v>237.6</v>
      </c>
      <c r="Y68">
        <f>'nm to eV'!$G$14/'NH2 Data'!X68</f>
        <v>5.2181708931805133</v>
      </c>
      <c r="Z68">
        <v>8082.6413959867996</v>
      </c>
      <c r="AA68">
        <f t="shared" si="0"/>
        <v>0.55637037550025437</v>
      </c>
    </row>
    <row r="69" spans="12:27">
      <c r="L69">
        <v>3.2099516747208701</v>
      </c>
      <c r="M69">
        <v>5.7576276969711904E-4</v>
      </c>
      <c r="O69">
        <f t="shared" si="3"/>
        <v>1.3304669591695927E-3</v>
      </c>
      <c r="R69" s="2"/>
      <c r="T69">
        <v>5.0614346982526204</v>
      </c>
      <c r="U69">
        <v>0.13517424685544599</v>
      </c>
      <c r="V69">
        <f t="shared" si="2"/>
        <v>0.85779863587588201</v>
      </c>
      <c r="X69">
        <v>238.3</v>
      </c>
      <c r="Y69">
        <f>'nm to eV'!$G$14/'NH2 Data'!X69</f>
        <v>5.2028426530410821</v>
      </c>
      <c r="Z69">
        <v>7944.9812365469998</v>
      </c>
      <c r="AA69">
        <f t="shared" ref="AA69:AA132" si="5">Z69/LARGE($Z$5:$Z$300,1)</f>
        <v>0.5468945085346637</v>
      </c>
    </row>
    <row r="70" spans="12:27">
      <c r="L70">
        <v>3.2172304615897298</v>
      </c>
      <c r="M70">
        <v>7.0370811214004404E-4</v>
      </c>
      <c r="O70">
        <f t="shared" si="3"/>
        <v>1.6261218011620663E-3</v>
      </c>
      <c r="R70" s="2"/>
      <c r="T70">
        <v>5.0832454284751298</v>
      </c>
      <c r="U70">
        <v>0.12865326104587399</v>
      </c>
      <c r="V70">
        <f t="shared" ref="V70:V73" si="6">U70/LARGE($U$5:$U$1000,1)</f>
        <v>0.81641728652759471</v>
      </c>
      <c r="X70">
        <v>239</v>
      </c>
      <c r="Y70">
        <f>'nm to eV'!$G$14/'NH2 Data'!X70</f>
        <v>5.1876042017560247</v>
      </c>
      <c r="Z70">
        <v>7796.9666733722997</v>
      </c>
      <c r="AA70">
        <f t="shared" si="5"/>
        <v>0.53670589393969936</v>
      </c>
    </row>
    <row r="71" spans="12:27">
      <c r="L71">
        <v>3.22450924845859</v>
      </c>
      <c r="M71">
        <v>7.0224168987709202E-4</v>
      </c>
      <c r="O71">
        <f t="shared" si="3"/>
        <v>1.6227332069845117E-3</v>
      </c>
      <c r="R71" s="2"/>
      <c r="T71">
        <v>5.1050437993426998</v>
      </c>
      <c r="U71">
        <v>0.12165178154507</v>
      </c>
      <c r="V71">
        <f t="shared" si="6"/>
        <v>0.77198678512206276</v>
      </c>
      <c r="X71">
        <v>239.7</v>
      </c>
      <c r="Y71">
        <f>'nm to eV'!$G$14/'NH2 Data'!X71</f>
        <v>5.1724547526895703</v>
      </c>
      <c r="Z71">
        <v>7640.3516249953</v>
      </c>
      <c r="AA71">
        <f t="shared" si="5"/>
        <v>0.52592526307838638</v>
      </c>
    </row>
    <row r="72" spans="12:27">
      <c r="L72">
        <v>3.23178803532744</v>
      </c>
      <c r="M72">
        <v>9.5959879702589503E-4</v>
      </c>
      <c r="O72">
        <f t="shared" ref="O72:O135" si="7">M72/LARGE($M$7:$M$1321,1)</f>
        <v>2.2174314851470156E-3</v>
      </c>
      <c r="T72">
        <v>5.1241136954723796</v>
      </c>
      <c r="U72">
        <v>0.115382482907096</v>
      </c>
      <c r="V72">
        <f t="shared" si="6"/>
        <v>0.73220261066090531</v>
      </c>
      <c r="X72">
        <v>240.4</v>
      </c>
      <c r="Y72">
        <f>'nm to eV'!$G$14/'NH2 Data'!X72</f>
        <v>5.1573935283680941</v>
      </c>
      <c r="Z72">
        <v>7476.9023603818996</v>
      </c>
      <c r="AA72">
        <f t="shared" si="5"/>
        <v>0.51467419745850729</v>
      </c>
    </row>
    <row r="73" spans="12:27">
      <c r="L73">
        <v>3.2390668221963002</v>
      </c>
      <c r="M73">
        <v>9.58132374762943E-4</v>
      </c>
      <c r="O73">
        <f t="shared" si="7"/>
        <v>2.2140428909694608E-3</v>
      </c>
      <c r="T73">
        <v>5.1431724093285398</v>
      </c>
      <c r="U73">
        <v>0.108678451881816</v>
      </c>
      <c r="V73">
        <f t="shared" si="6"/>
        <v>0.68965967957652119</v>
      </c>
      <c r="X73">
        <v>241.1</v>
      </c>
      <c r="Y73">
        <f>'nm to eV'!$G$14/'NH2 Data'!X73</f>
        <v>5.1424197603471171</v>
      </c>
      <c r="Z73">
        <v>7308.3713751971</v>
      </c>
      <c r="AA73">
        <f t="shared" si="5"/>
        <v>0.50307333049968728</v>
      </c>
    </row>
    <row r="74" spans="12:27">
      <c r="L74">
        <v>3.2463456090651501</v>
      </c>
      <c r="M74">
        <v>1.08607771720592E-3</v>
      </c>
      <c r="O74">
        <f t="shared" si="7"/>
        <v>2.5096977329620547E-3</v>
      </c>
      <c r="X74">
        <v>241.8</v>
      </c>
      <c r="Y74">
        <f>'nm to eV'!$G$14/'NH2 Data'!X74</f>
        <v>5.1275326890806028</v>
      </c>
      <c r="Z74">
        <v>7136.4734139601997</v>
      </c>
      <c r="AA74">
        <f t="shared" si="5"/>
        <v>0.49124069701323947</v>
      </c>
    </row>
    <row r="75" spans="12:27">
      <c r="L75">
        <v>3.2536243959340099</v>
      </c>
      <c r="M75">
        <v>1.2140230596488499E-3</v>
      </c>
      <c r="O75">
        <f t="shared" si="7"/>
        <v>2.8053525749545394E-3</v>
      </c>
      <c r="X75">
        <v>242.5</v>
      </c>
      <c r="Y75">
        <f>'nm to eV'!$G$14/'NH2 Data'!X75</f>
        <v>5.1127315637925355</v>
      </c>
      <c r="Z75">
        <v>6962.8639024967997</v>
      </c>
      <c r="AA75">
        <f t="shared" si="5"/>
        <v>0.47929024859531671</v>
      </c>
    </row>
    <row r="76" spans="12:27">
      <c r="L76">
        <v>3.2609031828028598</v>
      </c>
      <c r="M76">
        <v>1.4713801667976499E-3</v>
      </c>
      <c r="O76">
        <f t="shared" si="7"/>
        <v>3.4000508531170366E-3</v>
      </c>
      <c r="X76">
        <v>243.2</v>
      </c>
      <c r="Y76">
        <f>'nm to eV'!$G$14/'NH2 Data'!X76</f>
        <v>5.098015642350699</v>
      </c>
      <c r="Z76">
        <v>6789.1199873119003</v>
      </c>
      <c r="AA76">
        <f t="shared" si="5"/>
        <v>0.46733054846804106</v>
      </c>
    </row>
    <row r="77" spans="12:27">
      <c r="L77">
        <v>3.26818196967172</v>
      </c>
      <c r="M77">
        <v>1.4699137445346999E-3</v>
      </c>
      <c r="O77">
        <f t="shared" si="7"/>
        <v>3.3966622589394866E-3</v>
      </c>
      <c r="X77">
        <v>243.9</v>
      </c>
      <c r="Y77">
        <f>'nm to eV'!$G$14/'NH2 Data'!X77</f>
        <v>5.0833841911426401</v>
      </c>
      <c r="Z77">
        <v>6616.7243124847</v>
      </c>
      <c r="AA77">
        <f t="shared" si="5"/>
        <v>0.45546365475853495</v>
      </c>
    </row>
    <row r="78" spans="12:27">
      <c r="L78">
        <v>3.27546075654057</v>
      </c>
      <c r="M78">
        <v>1.5978590869776201E-3</v>
      </c>
      <c r="O78">
        <f t="shared" si="7"/>
        <v>3.6923171009319486E-3</v>
      </c>
      <c r="X78">
        <v>244.6</v>
      </c>
      <c r="Y78">
        <f>'nm to eV'!$G$14/'NH2 Data'!X78</f>
        <v>5.0688364849537608</v>
      </c>
      <c r="Z78">
        <v>6447.051601743</v>
      </c>
      <c r="AA78">
        <f t="shared" si="5"/>
        <v>0.44378419687309945</v>
      </c>
    </row>
    <row r="79" spans="12:27">
      <c r="L79">
        <v>3.2827395434094302</v>
      </c>
      <c r="M79">
        <v>1.85521619412637E-3</v>
      </c>
      <c r="O79">
        <f t="shared" si="7"/>
        <v>4.2870153790943296E-3</v>
      </c>
      <c r="X79">
        <v>245.3</v>
      </c>
      <c r="Y79">
        <f>'nm to eV'!$G$14/'NH2 Data'!X79</f>
        <v>5.0543718068474925</v>
      </c>
      <c r="Z79">
        <v>6281.3580546075</v>
      </c>
      <c r="AA79">
        <f t="shared" si="5"/>
        <v>0.43237864557850408</v>
      </c>
    </row>
    <row r="80" spans="12:27">
      <c r="L80">
        <v>3.2900183302782802</v>
      </c>
      <c r="M80">
        <v>1.9831615365693001E-3</v>
      </c>
      <c r="O80">
        <f t="shared" si="7"/>
        <v>4.5826702210868151E-3</v>
      </c>
      <c r="X80">
        <v>246</v>
      </c>
      <c r="Y80">
        <f>'nm to eV'!$G$14/'NH2 Data'!X80</f>
        <v>5.0399894480475202</v>
      </c>
      <c r="Z80">
        <v>6120.7735117927996</v>
      </c>
      <c r="AA80">
        <f t="shared" si="5"/>
        <v>0.42132477370566396</v>
      </c>
    </row>
    <row r="81" spans="12:27">
      <c r="L81">
        <v>3.2972971171471399</v>
      </c>
      <c r="M81">
        <v>2.2405186437181E-3</v>
      </c>
      <c r="O81">
        <f t="shared" si="7"/>
        <v>5.1773684992493119E-3</v>
      </c>
      <c r="X81">
        <v>246.7</v>
      </c>
      <c r="Y81">
        <f>'nm to eV'!$G$14/'NH2 Data'!X81</f>
        <v>5.0256887078220105</v>
      </c>
      <c r="Z81">
        <v>5966.2962970755998</v>
      </c>
      <c r="AA81">
        <f t="shared" si="5"/>
        <v>0.41069130108851731</v>
      </c>
    </row>
    <row r="82" spans="12:27">
      <c r="L82">
        <v>3.3045759040159899</v>
      </c>
      <c r="M82">
        <v>2.4978757508669E-3</v>
      </c>
      <c r="O82">
        <f t="shared" si="7"/>
        <v>5.7720667774118087E-3</v>
      </c>
      <c r="X82">
        <v>247.4</v>
      </c>
      <c r="Y82">
        <f>'nm to eV'!$G$14/'NH2 Data'!X82</f>
        <v>5.0114688933698055</v>
      </c>
      <c r="Z82">
        <v>5818.7906010434999</v>
      </c>
      <c r="AA82">
        <f t="shared" si="5"/>
        <v>0.40053771447380565</v>
      </c>
    </row>
    <row r="83" spans="12:27">
      <c r="L83">
        <v>3.3118546908848501</v>
      </c>
      <c r="M83">
        <v>2.6258210933098802E-3</v>
      </c>
      <c r="O83">
        <f t="shared" si="7"/>
        <v>6.0677216194044105E-3</v>
      </c>
      <c r="X83">
        <v>248.1</v>
      </c>
      <c r="Y83">
        <f>'nm to eV'!$G$14/'NH2 Data'!X83</f>
        <v>4.9973293197085447</v>
      </c>
      <c r="Z83">
        <v>5678.9862367955002</v>
      </c>
      <c r="AA83">
        <f t="shared" si="5"/>
        <v>0.39091425070466518</v>
      </c>
    </row>
    <row r="84" spans="12:27">
      <c r="L84">
        <v>3.3191334777537</v>
      </c>
      <c r="M84">
        <v>2.8831782004586901E-3</v>
      </c>
      <c r="O84">
        <f t="shared" si="7"/>
        <v>6.6624198975669298E-3</v>
      </c>
      <c r="X84">
        <v>248.8</v>
      </c>
      <c r="Y84">
        <f>'nm to eV'!$G$14/'NH2 Data'!X84</f>
        <v>4.9832693095646698</v>
      </c>
      <c r="Z84">
        <v>5547.4805688495999</v>
      </c>
      <c r="AA84">
        <f t="shared" si="5"/>
        <v>0.38186202949739984</v>
      </c>
    </row>
    <row r="85" spans="12:27">
      <c r="L85">
        <v>3.3264122646225598</v>
      </c>
      <c r="M85">
        <v>3.1405353076074901E-3</v>
      </c>
      <c r="O85">
        <f t="shared" si="7"/>
        <v>7.2571181757294274E-3</v>
      </c>
      <c r="X85">
        <v>249.5</v>
      </c>
      <c r="Y85">
        <f>'nm to eV'!$G$14/'NH2 Data'!X85</f>
        <v>4.9692881932652906</v>
      </c>
      <c r="Z85">
        <v>5424.7423941725001</v>
      </c>
      <c r="AA85">
        <f t="shared" si="5"/>
        <v>0.37341332059300381</v>
      </c>
    </row>
    <row r="86" spans="12:27">
      <c r="L86">
        <v>3.3336910514914102</v>
      </c>
      <c r="M86">
        <v>3.3978924147562901E-3</v>
      </c>
      <c r="O86">
        <f t="shared" si="7"/>
        <v>7.8518164538919234E-3</v>
      </c>
      <c r="X86">
        <v>250.2</v>
      </c>
      <c r="Y86">
        <f>'nm to eV'!$G$14/'NH2 Data'!X86</f>
        <v>4.955385308631854</v>
      </c>
      <c r="Z86">
        <v>5311.1175381628</v>
      </c>
      <c r="AA86">
        <f t="shared" si="5"/>
        <v>0.36559192895787967</v>
      </c>
    </row>
    <row r="87" spans="12:27">
      <c r="L87">
        <v>3.34096983836027</v>
      </c>
      <c r="M87">
        <v>3.6552495219051E-3</v>
      </c>
      <c r="O87">
        <f t="shared" si="7"/>
        <v>8.4465147320544436E-3</v>
      </c>
      <c r="X87">
        <v>250.9</v>
      </c>
      <c r="Y87">
        <f>'nm to eV'!$G$14/'NH2 Data'!X87</f>
        <v>4.9415600008756071</v>
      </c>
      <c r="Z87">
        <v>5206.8359182903996</v>
      </c>
      <c r="AA87">
        <f t="shared" si="5"/>
        <v>0.35841368101099069</v>
      </c>
    </row>
    <row r="88" spans="12:27">
      <c r="L88">
        <v>3.3482486252291199</v>
      </c>
      <c r="M88">
        <v>4.0420183937597796E-3</v>
      </c>
      <c r="O88">
        <f t="shared" si="7"/>
        <v>9.3402564463869742E-3</v>
      </c>
      <c r="X88">
        <v>251.6</v>
      </c>
      <c r="Y88">
        <f>'nm to eV'!$G$14/'NH2 Data'!X88</f>
        <v>4.9278116224947928</v>
      </c>
      <c r="Z88">
        <v>5112.0198235099997</v>
      </c>
      <c r="AA88">
        <f t="shared" si="5"/>
        <v>0.35188699453908662</v>
      </c>
    </row>
    <row r="89" spans="12:27">
      <c r="L89">
        <v>3.3555274120979801</v>
      </c>
      <c r="M89">
        <v>4.42878726561452E-3</v>
      </c>
      <c r="O89">
        <f t="shared" si="7"/>
        <v>1.0233998160719647E-2</v>
      </c>
      <c r="X89">
        <v>252.3</v>
      </c>
      <c r="Y89">
        <f>'nm to eV'!$G$14/'NH2 Data'!X89</f>
        <v>4.9141395331735627</v>
      </c>
      <c r="Z89">
        <v>5026.6931580520004</v>
      </c>
      <c r="AA89">
        <f t="shared" si="5"/>
        <v>0.3460135149950575</v>
      </c>
    </row>
    <row r="90" spans="12:27">
      <c r="L90">
        <v>3.3628061989668301</v>
      </c>
      <c r="M90">
        <v>4.6861443727633199E-3</v>
      </c>
      <c r="O90">
        <f t="shared" si="7"/>
        <v>1.0828696438882143E-2</v>
      </c>
      <c r="X90">
        <v>253</v>
      </c>
      <c r="Y90">
        <f>'nm to eV'!$G$14/'NH2 Data'!X90</f>
        <v>4.9005430996825687</v>
      </c>
      <c r="Z90">
        <v>4950.7914032338003</v>
      </c>
      <c r="AA90">
        <f t="shared" si="5"/>
        <v>0.34078880122137722</v>
      </c>
    </row>
    <row r="91" spans="12:27">
      <c r="L91">
        <v>3.3700849858356898</v>
      </c>
      <c r="M91">
        <v>5.20232500932388E-3</v>
      </c>
      <c r="O91">
        <f t="shared" si="7"/>
        <v>1.202148158938471E-2</v>
      </c>
      <c r="X91">
        <v>253.7</v>
      </c>
      <c r="Y91">
        <f>'nm to eV'!$G$14/'NH2 Data'!X91</f>
        <v>4.8870216957811978</v>
      </c>
      <c r="Z91">
        <v>4884.1720599635</v>
      </c>
      <c r="AA91">
        <f t="shared" si="5"/>
        <v>0.33620304426211378</v>
      </c>
    </row>
    <row r="92" spans="12:27">
      <c r="L92">
        <v>3.3773637727045398</v>
      </c>
      <c r="M92">
        <v>5.45968211647268E-3</v>
      </c>
      <c r="O92">
        <f t="shared" si="7"/>
        <v>1.2616179867547208E-2</v>
      </c>
      <c r="X92">
        <v>254.4</v>
      </c>
      <c r="Y92">
        <f>'nm to eV'!$G$14/'NH2 Data'!X92</f>
        <v>4.8735747021214229</v>
      </c>
      <c r="Z92">
        <v>4826.6253470703004</v>
      </c>
      <c r="AA92">
        <f t="shared" si="5"/>
        <v>0.33224180378482476</v>
      </c>
    </row>
    <row r="93" spans="12:27">
      <c r="L93">
        <v>3.3846425595734</v>
      </c>
      <c r="M93">
        <v>5.9758627530333E-3</v>
      </c>
      <c r="O93">
        <f t="shared" si="7"/>
        <v>1.3808965018049913E-2</v>
      </c>
      <c r="X93">
        <v>255.1</v>
      </c>
      <c r="Y93">
        <f>'nm to eV'!$G$14/'NH2 Data'!X93</f>
        <v>4.860201506153234</v>
      </c>
      <c r="Z93">
        <v>4777.8849459071998</v>
      </c>
      <c r="AA93">
        <f t="shared" si="5"/>
        <v>0.32888674768761728</v>
      </c>
    </row>
    <row r="94" spans="12:27">
      <c r="L94">
        <v>3.39192134644225</v>
      </c>
      <c r="M94">
        <v>6.3626316248879197E-3</v>
      </c>
      <c r="O94">
        <f t="shared" si="7"/>
        <v>1.4702706732382305E-2</v>
      </c>
      <c r="X94">
        <v>255.8</v>
      </c>
      <c r="Y94">
        <f>'nm to eV'!$G$14/'NH2 Data'!X94</f>
        <v>4.846901502031626</v>
      </c>
      <c r="Z94">
        <v>4737.6385992866999</v>
      </c>
      <c r="AA94">
        <f t="shared" si="5"/>
        <v>0.32611638167918849</v>
      </c>
    </row>
    <row r="95" spans="12:27">
      <c r="L95">
        <v>3.3992001333111102</v>
      </c>
      <c r="M95">
        <v>6.8788122614484798E-3</v>
      </c>
      <c r="O95">
        <f t="shared" si="7"/>
        <v>1.5895491882884874E-2</v>
      </c>
      <c r="X95">
        <v>256.5</v>
      </c>
      <c r="Y95">
        <f>'nm to eV'!$G$14/'NH2 Data'!X95</f>
        <v>4.8336740905251068</v>
      </c>
      <c r="Z95">
        <v>4705.5383921716002</v>
      </c>
      <c r="AA95">
        <f t="shared" si="5"/>
        <v>0.323906756952409</v>
      </c>
    </row>
    <row r="96" spans="12:27">
      <c r="L96">
        <v>3.4064789201799699</v>
      </c>
      <c r="M96">
        <v>7.5244046627149699E-3</v>
      </c>
      <c r="O96">
        <f t="shared" si="7"/>
        <v>1.7387320469557592E-2</v>
      </c>
      <c r="X96">
        <v>257.2</v>
      </c>
      <c r="Y96">
        <f>'nm to eV'!$G$14/'NH2 Data'!X96</f>
        <v>4.8205186789256995</v>
      </c>
      <c r="Z96">
        <v>4681.2105621563996</v>
      </c>
      <c r="AA96">
        <f t="shared" si="5"/>
        <v>0.32223214549093998</v>
      </c>
    </row>
    <row r="97" spans="12:27">
      <c r="L97">
        <v>3.4137577070488199</v>
      </c>
      <c r="M97">
        <v>8.0405852992755308E-3</v>
      </c>
      <c r="O97">
        <f t="shared" si="7"/>
        <v>1.8580105620060159E-2</v>
      </c>
      <c r="X97">
        <v>257.89999999999998</v>
      </c>
      <c r="Y97">
        <f>'nm to eV'!$G$14/'NH2 Data'!X97</f>
        <v>4.8074346809604114</v>
      </c>
      <c r="Z97">
        <v>4664.2647091487997</v>
      </c>
      <c r="AA97">
        <f t="shared" si="5"/>
        <v>0.32106567401965935</v>
      </c>
    </row>
    <row r="98" spans="12:27">
      <c r="L98">
        <v>3.4210364939176801</v>
      </c>
      <c r="M98">
        <v>8.5567659358360901E-3</v>
      </c>
      <c r="O98">
        <f t="shared" si="7"/>
        <v>1.9772890770562726E-2</v>
      </c>
      <c r="X98">
        <v>258.60000000000002</v>
      </c>
      <c r="Y98">
        <f>'nm to eV'!$G$14/'NH2 Data'!X98</f>
        <v>4.7944215167041371</v>
      </c>
      <c r="Z98">
        <v>4654.3022953616</v>
      </c>
      <c r="AA98">
        <f t="shared" si="5"/>
        <v>0.32037990910344949</v>
      </c>
    </row>
    <row r="99" spans="12:27">
      <c r="L99">
        <v>3.42831528078653</v>
      </c>
      <c r="M99">
        <v>9.2023583371025897E-3</v>
      </c>
      <c r="O99">
        <f t="shared" si="7"/>
        <v>2.1264719357235465E-2</v>
      </c>
      <c r="X99">
        <v>259.3</v>
      </c>
      <c r="Y99">
        <f>'nm to eV'!$G$14/'NH2 Data'!X99</f>
        <v>4.7814786124939834</v>
      </c>
      <c r="Z99">
        <v>4650.9243483525997</v>
      </c>
      <c r="AA99">
        <f t="shared" si="5"/>
        <v>0.3201473873876215</v>
      </c>
    </row>
    <row r="100" spans="12:27">
      <c r="L100">
        <v>3.4355940676553902</v>
      </c>
      <c r="M100">
        <v>9.7185389736631402E-3</v>
      </c>
      <c r="O100">
        <f t="shared" si="7"/>
        <v>2.2457504507738011E-2</v>
      </c>
      <c r="X100">
        <v>260</v>
      </c>
      <c r="Y100">
        <f>'nm to eV'!$G$14/'NH2 Data'!X100</f>
        <v>4.7686054008449617</v>
      </c>
      <c r="Z100">
        <v>4653.7383010520998</v>
      </c>
      <c r="AA100">
        <f t="shared" si="5"/>
        <v>0.32034108643269332</v>
      </c>
    </row>
    <row r="101" spans="12:27">
      <c r="L101">
        <v>3.4428728545242402</v>
      </c>
      <c r="M101">
        <v>1.06229549043413E-2</v>
      </c>
      <c r="O101">
        <f t="shared" si="7"/>
        <v>2.454741996675059E-2</v>
      </c>
      <c r="X101">
        <v>260.7</v>
      </c>
      <c r="Y101">
        <f>'nm to eV'!$G$14/'NH2 Data'!X101</f>
        <v>4.7558013203670502</v>
      </c>
      <c r="Z101">
        <v>4662.3639231758998</v>
      </c>
      <c r="AA101">
        <f t="shared" si="5"/>
        <v>0.3209348330044916</v>
      </c>
    </row>
    <row r="102" spans="12:27">
      <c r="L102">
        <v>3.4501516413930999</v>
      </c>
      <c r="M102">
        <v>1.12685473056078E-2</v>
      </c>
      <c r="O102">
        <f t="shared" si="7"/>
        <v>2.6039248553423329E-2</v>
      </c>
      <c r="X102">
        <v>261.39999999999998</v>
      </c>
      <c r="Y102">
        <f>'nm to eV'!$G$14/'NH2 Data'!X102</f>
        <v>4.7430658156835888</v>
      </c>
      <c r="Z102">
        <v>4676.4383178788003</v>
      </c>
      <c r="AA102">
        <f t="shared" si="5"/>
        <v>0.32190364701988011</v>
      </c>
    </row>
    <row r="103" spans="12:27">
      <c r="L103">
        <v>3.4574304282619499</v>
      </c>
      <c r="M103">
        <v>1.23023750009919E-2</v>
      </c>
      <c r="O103">
        <f t="shared" si="7"/>
        <v>2.8428207448606083E-2</v>
      </c>
      <c r="X103">
        <v>262.10000000000002</v>
      </c>
      <c r="Y103">
        <f>'nm to eV'!$G$14/'NH2 Data'!X103</f>
        <v>4.7303983373509721</v>
      </c>
      <c r="Z103">
        <v>4695.6199757233999</v>
      </c>
      <c r="AA103">
        <f t="shared" si="5"/>
        <v>0.32322402060258243</v>
      </c>
    </row>
    <row r="104" spans="12:27">
      <c r="L104">
        <v>3.4647092151308101</v>
      </c>
      <c r="M104" s="2">
        <v>1.2947967402258301E-2</v>
      </c>
      <c r="O104">
        <f t="shared" si="7"/>
        <v>2.9920036035278593E-2</v>
      </c>
      <c r="X104">
        <v>262.8</v>
      </c>
      <c r="Y104">
        <f>'nm to eV'!$G$14/'NH2 Data'!X104</f>
        <v>4.7177983417796421</v>
      </c>
      <c r="Z104">
        <v>4719.5918948514</v>
      </c>
      <c r="AA104">
        <f t="shared" si="5"/>
        <v>0.32487413286085109</v>
      </c>
    </row>
    <row r="105" spans="12:27">
      <c r="L105">
        <v>3.4719880019996601</v>
      </c>
      <c r="M105">
        <v>1.3852383332936501E-2</v>
      </c>
      <c r="O105">
        <f t="shared" si="7"/>
        <v>3.2009951494291262E-2</v>
      </c>
      <c r="X105">
        <v>263.5</v>
      </c>
      <c r="Y105">
        <f>'nm to eV'!$G$14/'NH2 Data'!X105</f>
        <v>4.7052652911563184</v>
      </c>
      <c r="Z105">
        <v>4748.0637914944</v>
      </c>
      <c r="AA105">
        <f t="shared" si="5"/>
        <v>0.32683400204845792</v>
      </c>
    </row>
    <row r="106" spans="12:27">
      <c r="L106">
        <v>3.4798733544409202</v>
      </c>
      <c r="M106">
        <v>1.4713539806857599E-2</v>
      </c>
      <c r="O106">
        <f t="shared" si="7"/>
        <v>3.3999903425066036E-2</v>
      </c>
      <c r="X106">
        <v>264.2</v>
      </c>
      <c r="Y106">
        <f>'nm to eV'!$G$14/'NH2 Data'!X106</f>
        <v>4.692798653367487</v>
      </c>
      <c r="Z106">
        <v>4780.7734385535005</v>
      </c>
      <c r="AA106">
        <f t="shared" si="5"/>
        <v>0.32908557770611219</v>
      </c>
    </row>
    <row r="107" spans="12:27">
      <c r="L107">
        <v>3.4865455757373698</v>
      </c>
      <c r="M107">
        <v>1.5920038723704798E-2</v>
      </c>
      <c r="O107">
        <f t="shared" si="7"/>
        <v>3.6787869284657E-2</v>
      </c>
      <c r="X107">
        <v>264.89999999999998</v>
      </c>
      <c r="Y107">
        <f>'nm to eV'!$G$14/'NH2 Data'!X107</f>
        <v>4.6803979019240849</v>
      </c>
      <c r="Z107">
        <v>4817.4871818334996</v>
      </c>
      <c r="AA107">
        <f t="shared" si="5"/>
        <v>0.33161277619655311</v>
      </c>
    </row>
    <row r="108" spans="12:27">
      <c r="L108">
        <v>3.49382436260623</v>
      </c>
      <c r="M108">
        <v>1.69538664190888E-2</v>
      </c>
      <c r="O108">
        <f t="shared" si="7"/>
        <v>3.9176828179839522E-2</v>
      </c>
      <c r="X108">
        <v>265.60000000000002</v>
      </c>
      <c r="Y108">
        <f>'nm to eV'!$G$14/'NH2 Data'!X108</f>
        <v>4.6680625158873861</v>
      </c>
      <c r="Z108">
        <v>4857.9996936053003</v>
      </c>
      <c r="AA108">
        <f t="shared" si="5"/>
        <v>0.33440146374096485</v>
      </c>
    </row>
    <row r="109" spans="12:27">
      <c r="L109">
        <v>3.5011031494750799</v>
      </c>
      <c r="M109">
        <v>1.7987694114472898E-2</v>
      </c>
      <c r="O109">
        <f t="shared" si="7"/>
        <v>4.1565787075022273E-2</v>
      </c>
      <c r="X109">
        <v>266.3</v>
      </c>
      <c r="Y109">
        <f>'nm to eV'!$G$14/'NH2 Data'!X109</f>
        <v>4.6557919797960565</v>
      </c>
      <c r="Z109">
        <v>4902.1330314828001</v>
      </c>
      <c r="AA109">
        <f t="shared" si="5"/>
        <v>0.33743939163656295</v>
      </c>
    </row>
    <row r="110" spans="12:27">
      <c r="L110">
        <v>3.5083819363439401</v>
      </c>
      <c r="M110">
        <v>1.9021521809857101E-2</v>
      </c>
      <c r="O110">
        <f t="shared" si="7"/>
        <v>4.3954745970205267E-2</v>
      </c>
      <c r="X110">
        <v>267</v>
      </c>
      <c r="Y110">
        <f>'nm to eV'!$G$14/'NH2 Data'!X110</f>
        <v>4.6435857835943439</v>
      </c>
      <c r="Z110">
        <v>4949.7350771521997</v>
      </c>
      <c r="AA110">
        <f t="shared" si="5"/>
        <v>0.34071608878618709</v>
      </c>
    </row>
    <row r="111" spans="12:27">
      <c r="L111">
        <v>3.5156607232127901</v>
      </c>
      <c r="M111">
        <v>2.0055349505241099E-2</v>
      </c>
      <c r="O111">
        <f t="shared" si="7"/>
        <v>4.6343704865387782E-2</v>
      </c>
      <c r="X111">
        <v>267.7</v>
      </c>
      <c r="Y111">
        <f>'nm to eV'!$G$14/'NH2 Data'!X111</f>
        <v>4.6314434225614116</v>
      </c>
      <c r="Z111">
        <v>5000.6774343317002</v>
      </c>
      <c r="AA111">
        <f t="shared" si="5"/>
        <v>0.34422271700390061</v>
      </c>
    </row>
    <row r="112" spans="12:27">
      <c r="L112">
        <v>3.5235460756540502</v>
      </c>
      <c r="M112">
        <v>2.1434153037985699E-2</v>
      </c>
      <c r="O112">
        <f t="shared" si="7"/>
        <v>4.9529830540842652E-2</v>
      </c>
      <c r="X112">
        <v>268.39999999999998</v>
      </c>
      <c r="Y112">
        <f>'nm to eV'!$G$14/'NH2 Data'!X112</f>
        <v>4.6193643972417657</v>
      </c>
      <c r="Z112">
        <v>5054.8528685329002</v>
      </c>
      <c r="AA112">
        <f t="shared" si="5"/>
        <v>0.34795189478041028</v>
      </c>
    </row>
    <row r="113" spans="12:27">
      <c r="L113">
        <v>3.5211198133644301</v>
      </c>
      <c r="M113">
        <v>2.05718967473675E-2</v>
      </c>
      <c r="O113">
        <f t="shared" si="7"/>
        <v>4.7537337164434978E-2</v>
      </c>
      <c r="X113">
        <v>269.10000000000002</v>
      </c>
      <c r="Y113">
        <f>'nm to eV'!$G$14/'NH2 Data'!X113</f>
        <v>4.607348213376774</v>
      </c>
      <c r="Z113">
        <v>5112.1723728208999</v>
      </c>
      <c r="AA113">
        <f t="shared" si="5"/>
        <v>0.35189749530402592</v>
      </c>
    </row>
    <row r="114" spans="12:27">
      <c r="L114">
        <v>3.5302182969504998</v>
      </c>
      <c r="M114">
        <v>2.2511240190126999E-2</v>
      </c>
      <c r="O114">
        <f t="shared" si="7"/>
        <v>5.2018752964263532E-2</v>
      </c>
      <c r="X114">
        <v>269.8</v>
      </c>
      <c r="Y114">
        <f>'nm to eV'!$G$14/'NH2 Data'!X114</f>
        <v>4.5953943818372496</v>
      </c>
      <c r="Z114">
        <v>5172.5619439352004</v>
      </c>
      <c r="AA114">
        <f t="shared" si="5"/>
        <v>0.35605442454424252</v>
      </c>
    </row>
    <row r="115" spans="12:27">
      <c r="L115">
        <v>3.53446425595734</v>
      </c>
      <c r="M115">
        <v>2.35025416398854E-2</v>
      </c>
      <c r="O115">
        <f t="shared" si="7"/>
        <v>5.430944262829699E-2</v>
      </c>
      <c r="X115">
        <v>270.5</v>
      </c>
      <c r="Y115">
        <f>'nm to eV'!$G$14/'NH2 Data'!X115</f>
        <v>4.583502418557079</v>
      </c>
      <c r="Z115">
        <v>5235.9591519490004</v>
      </c>
      <c r="AA115">
        <f t="shared" si="5"/>
        <v>0.36041838512349317</v>
      </c>
    </row>
    <row r="116" spans="12:27">
      <c r="L116">
        <v>3.5411364772537901</v>
      </c>
      <c r="M116">
        <v>2.45796287920267E-2</v>
      </c>
      <c r="O116">
        <f t="shared" si="7"/>
        <v>5.6798365051717876E-2</v>
      </c>
      <c r="X116">
        <v>271.2</v>
      </c>
      <c r="Y116">
        <f>'nm to eV'!$G$14/'NH2 Data'!X116</f>
        <v>4.5716718444678834</v>
      </c>
      <c r="Z116">
        <v>5302.3095842287003</v>
      </c>
      <c r="AA116">
        <f t="shared" si="5"/>
        <v>0.36498563153632918</v>
      </c>
    </row>
    <row r="117" spans="12:27">
      <c r="L117">
        <v>3.54477587068821</v>
      </c>
      <c r="M117">
        <v>2.5743601463248202E-2</v>
      </c>
      <c r="O117">
        <f t="shared" si="7"/>
        <v>5.9488061680159542E-2</v>
      </c>
      <c r="X117">
        <v>271.89999999999998</v>
      </c>
      <c r="Y117">
        <f>'nm to eV'!$G$14/'NH2 Data'!X117</f>
        <v>4.559902185434682</v>
      </c>
      <c r="Z117">
        <v>5371.5632409481996</v>
      </c>
      <c r="AA117">
        <f t="shared" si="5"/>
        <v>0.36975272203386439</v>
      </c>
    </row>
    <row r="118" spans="12:27">
      <c r="L118">
        <v>3.5520546575570702</v>
      </c>
      <c r="M118">
        <v>2.6648017393926401E-2</v>
      </c>
      <c r="O118">
        <f t="shared" si="7"/>
        <v>6.1577977139172214E-2</v>
      </c>
      <c r="X118">
        <v>272.60000000000002</v>
      </c>
      <c r="Y118">
        <f>'nm to eV'!$G$14/'NH2 Data'!X118</f>
        <v>4.5481929721925525</v>
      </c>
      <c r="Z118">
        <v>5443.6709549502002</v>
      </c>
      <c r="AA118">
        <f t="shared" si="5"/>
        <v>0.37471627218415038</v>
      </c>
    </row>
    <row r="119" spans="12:27">
      <c r="L119">
        <v>3.5593334444259201</v>
      </c>
      <c r="M119">
        <v>2.8199492148134001E-2</v>
      </c>
      <c r="O119">
        <f t="shared" si="7"/>
        <v>6.5163109779035056E-2</v>
      </c>
      <c r="X119">
        <v>273.3</v>
      </c>
      <c r="Y119">
        <f>'nm to eV'!$G$14/'NH2 Data'!X119</f>
        <v>4.5365437402842659</v>
      </c>
      <c r="Z119">
        <v>5518.5809034585</v>
      </c>
      <c r="AA119">
        <f t="shared" si="5"/>
        <v>0.37987271475513484</v>
      </c>
    </row>
    <row r="120" spans="12:27">
      <c r="L120">
        <v>3.5629728378603498</v>
      </c>
      <c r="M120">
        <v>2.9104641289943702E-2</v>
      </c>
      <c r="O120">
        <f t="shared" si="7"/>
        <v>6.7254719535136565E-2</v>
      </c>
      <c r="X120">
        <v>274</v>
      </c>
      <c r="Y120">
        <f>'nm to eV'!$G$14/'NH2 Data'!X120</f>
        <v>4.5249540299988684</v>
      </c>
      <c r="Z120">
        <v>5596.2352731911997</v>
      </c>
      <c r="AA120">
        <f t="shared" si="5"/>
        <v>0.38521807015700504</v>
      </c>
    </row>
    <row r="121" spans="12:27">
      <c r="L121">
        <v>3.5672187968671798</v>
      </c>
      <c r="M121">
        <v>3.02253545044079E-2</v>
      </c>
      <c r="O121">
        <f t="shared" si="7"/>
        <v>6.9844452635339879E-2</v>
      </c>
      <c r="X121">
        <v>274.7</v>
      </c>
      <c r="Y121">
        <f>'nm to eV'!$G$14/'NH2 Data'!X121</f>
        <v>4.5134233863112119</v>
      </c>
      <c r="Z121">
        <v>5676.5671339290002</v>
      </c>
      <c r="AA121">
        <f t="shared" si="5"/>
        <v>0.39074773123358281</v>
      </c>
    </row>
    <row r="122" spans="12:27">
      <c r="L122">
        <v>3.5738910181636299</v>
      </c>
      <c r="M122">
        <v>3.1820088715372799E-2</v>
      </c>
      <c r="O122">
        <f t="shared" si="7"/>
        <v>7.3529548803441078E-2</v>
      </c>
      <c r="X122">
        <v>275.39999999999998</v>
      </c>
      <c r="Y122">
        <f>'nm to eV'!$G$14/'NH2 Data'!X122</f>
        <v>4.5019513588224038</v>
      </c>
      <c r="Z122">
        <v>5759.4975686996004</v>
      </c>
      <c r="AA122">
        <f t="shared" si="5"/>
        <v>0.39645626571794423</v>
      </c>
    </row>
    <row r="123" spans="12:27">
      <c r="L123">
        <v>3.5720713214464199</v>
      </c>
      <c r="M123">
        <v>3.0914572967997399E-2</v>
      </c>
      <c r="O123">
        <f t="shared" si="7"/>
        <v>7.1437091898795269E-2</v>
      </c>
      <c r="X123">
        <v>276.10000000000002</v>
      </c>
      <c r="Y123">
        <f>'nm to eV'!$G$14/'NH2 Data'!X123</f>
        <v>4.4905375017011586</v>
      </c>
      <c r="Z123">
        <v>5844.9331015835996</v>
      </c>
      <c r="AA123">
        <f t="shared" si="5"/>
        <v>0.40233723917488079</v>
      </c>
    </row>
    <row r="124" spans="12:27">
      <c r="L124">
        <v>3.57753041159806</v>
      </c>
      <c r="M124">
        <v>3.2725237857182503E-2</v>
      </c>
      <c r="O124">
        <f t="shared" si="7"/>
        <v>7.5621158559542587E-2</v>
      </c>
      <c r="X124">
        <v>276.8</v>
      </c>
      <c r="Y124">
        <f>'nm to eV'!$G$14/'NH2 Data'!X124</f>
        <v>4.4791813736260471</v>
      </c>
      <c r="Z124">
        <v>5932.7634568494004</v>
      </c>
      <c r="AA124">
        <f t="shared" si="5"/>
        <v>0.40838306075046343</v>
      </c>
    </row>
    <row r="125" spans="12:27">
      <c r="L125">
        <v>3.58177637060489</v>
      </c>
      <c r="M125">
        <v>3.3845951071646799E-2</v>
      </c>
      <c r="O125">
        <f t="shared" si="7"/>
        <v>7.8210891659746123E-2</v>
      </c>
      <c r="X125">
        <v>277.5</v>
      </c>
      <c r="Y125">
        <f>'nm to eV'!$G$14/'NH2 Data'!X125</f>
        <v>4.4678825377286122</v>
      </c>
      <c r="Z125">
        <v>6022.8596758097001</v>
      </c>
      <c r="AA125">
        <f t="shared" si="5"/>
        <v>0.41458485354545049</v>
      </c>
    </row>
    <row r="126" spans="12:27">
      <c r="L126">
        <v>3.5884485919013498</v>
      </c>
      <c r="M126">
        <v>3.54406852826116E-2</v>
      </c>
      <c r="O126">
        <f t="shared" si="7"/>
        <v>8.18959878278471E-2</v>
      </c>
      <c r="X126">
        <v>278.2</v>
      </c>
      <c r="Y126">
        <f>'nm to eV'!$G$14/'NH2 Data'!X126</f>
        <v>4.4566405615373474</v>
      </c>
      <c r="Z126">
        <v>6115.0726105654003</v>
      </c>
      <c r="AA126">
        <f t="shared" si="5"/>
        <v>0.42093235093182263</v>
      </c>
    </row>
    <row r="127" spans="12:27">
      <c r="L127">
        <v>3.5866288951841301</v>
      </c>
      <c r="M127">
        <v>3.45351695352362E-2</v>
      </c>
      <c r="O127">
        <f t="shared" si="7"/>
        <v>7.9803530923201291E-2</v>
      </c>
      <c r="X127">
        <v>278.89999999999998</v>
      </c>
      <c r="Y127">
        <f>'nm to eV'!$G$14/'NH2 Data'!X127</f>
        <v>4.4454550169225167</v>
      </c>
      <c r="Z127">
        <v>6209.2318067693996</v>
      </c>
      <c r="AA127">
        <f t="shared" si="5"/>
        <v>0.42741381964758585</v>
      </c>
    </row>
    <row r="128" spans="12:27">
      <c r="L128">
        <v>3.5920879853357701</v>
      </c>
      <c r="M128">
        <v>3.6475246189127203E-2</v>
      </c>
      <c r="O128">
        <f t="shared" si="7"/>
        <v>8.4286641020118694E-2</v>
      </c>
      <c r="X128">
        <v>279.60000000000002</v>
      </c>
      <c r="Y128">
        <f>'nm to eV'!$G$14/'NH2 Data'!X128</f>
        <v>4.4343254800418093</v>
      </c>
      <c r="Z128">
        <v>6305.1447807914001</v>
      </c>
      <c r="AA128">
        <f t="shared" si="5"/>
        <v>0.43401601004025409</v>
      </c>
    </row>
    <row r="129" spans="12:27">
      <c r="L129">
        <v>3.5963339443426001</v>
      </c>
      <c r="M129">
        <v>3.7466547638885503E-2</v>
      </c>
      <c r="O129">
        <f t="shared" si="7"/>
        <v>8.6577330684151924E-2</v>
      </c>
      <c r="X129">
        <v>280.3</v>
      </c>
      <c r="Y129">
        <f>'nm to eV'!$G$14/'NH2 Data'!X129</f>
        <v>4.423251531286799</v>
      </c>
      <c r="Z129">
        <v>6402.5966902710998</v>
      </c>
      <c r="AA129">
        <f t="shared" si="5"/>
        <v>0.44072413338930655</v>
      </c>
    </row>
    <row r="130" spans="12:27">
      <c r="L130">
        <v>3.6036127312114599</v>
      </c>
      <c r="M130">
        <v>3.9535669451916701E-2</v>
      </c>
      <c r="O130">
        <f t="shared" si="7"/>
        <v>9.1358637068695084E-2</v>
      </c>
      <c r="X130">
        <v>281</v>
      </c>
      <c r="Y130">
        <f>'nm to eV'!$G$14/'NH2 Data'!X130</f>
        <v>4.412232755230213</v>
      </c>
      <c r="Z130">
        <v>6501.3503910894997</v>
      </c>
      <c r="AA130">
        <f t="shared" si="5"/>
        <v>0.44752186582782028</v>
      </c>
    </row>
    <row r="131" spans="12:27">
      <c r="L131">
        <v>3.6011864689218398</v>
      </c>
      <c r="M131">
        <v>3.8414589631886702E-2</v>
      </c>
      <c r="O131">
        <f t="shared" si="7"/>
        <v>8.8768056819947247E-2</v>
      </c>
      <c r="X131">
        <v>281.7</v>
      </c>
      <c r="Y131">
        <f>'nm to eV'!$G$14/'NH2 Data'!X131</f>
        <v>4.401268740573979</v>
      </c>
      <c r="Z131">
        <v>6601.1468683117</v>
      </c>
      <c r="AA131">
        <f t="shared" si="5"/>
        <v>0.45439137800651064</v>
      </c>
    </row>
    <row r="132" spans="12:27">
      <c r="L132">
        <v>3.6102849525079099</v>
      </c>
      <c r="M132">
        <v>4.1259815427587401E-2</v>
      </c>
      <c r="O132">
        <f t="shared" si="7"/>
        <v>9.5342776672966145E-2</v>
      </c>
      <c r="X132">
        <v>282.39999999999998</v>
      </c>
      <c r="Y132">
        <f>'nm to eV'!$G$14/'NH2 Data'!X132</f>
        <v>4.3903590800980528</v>
      </c>
      <c r="Z132">
        <v>6701.7060237131</v>
      </c>
      <c r="AA132">
        <f t="shared" si="5"/>
        <v>0.46131338930326871</v>
      </c>
    </row>
    <row r="133" spans="12:27">
      <c r="L133">
        <v>3.6084652557907</v>
      </c>
      <c r="M133">
        <v>3.9966064386094402E-2</v>
      </c>
      <c r="O133">
        <f t="shared" si="7"/>
        <v>9.2353189459810331E-2</v>
      </c>
      <c r="X133">
        <v>283.10000000000002</v>
      </c>
      <c r="Y133">
        <f>'nm to eV'!$G$14/'NH2 Data'!X133</f>
        <v>4.3795033706099957</v>
      </c>
      <c r="Z133">
        <v>6802.7277981274001</v>
      </c>
      <c r="AA133">
        <f t="shared" ref="AA133:AA196" si="8">Z133/LARGE($Z$5:$Z$300,1)</f>
        <v>0.4682672450802296</v>
      </c>
    </row>
    <row r="134" spans="12:27">
      <c r="L134">
        <v>3.61392434594234</v>
      </c>
      <c r="M134">
        <v>4.2553199863514801E-2</v>
      </c>
      <c r="O134">
        <f t="shared" si="7"/>
        <v>9.8331516737577895E-2</v>
      </c>
      <c r="X134">
        <v>283.8</v>
      </c>
      <c r="Y134">
        <f>'nm to eV'!$G$14/'NH2 Data'!X134</f>
        <v>4.3687012128953135</v>
      </c>
      <c r="Z134">
        <v>6903.8936030690002</v>
      </c>
      <c r="AA134">
        <f t="shared" si="8"/>
        <v>0.47523101522981098</v>
      </c>
    </row>
    <row r="135" spans="12:27">
      <c r="L135">
        <v>3.6175637393767701</v>
      </c>
      <c r="M135">
        <v>4.3587760770030397E-2</v>
      </c>
      <c r="O135">
        <f t="shared" si="7"/>
        <v>0.10072216992984946</v>
      </c>
      <c r="X135">
        <v>284.5</v>
      </c>
      <c r="Y135">
        <f>'nm to eV'!$G$14/'NH2 Data'!X135</f>
        <v>4.3579522116685059</v>
      </c>
      <c r="Z135">
        <v>7004.8680329033996</v>
      </c>
      <c r="AA135">
        <f t="shared" si="8"/>
        <v>0.48218161203233434</v>
      </c>
    </row>
    <row r="136" spans="12:27">
      <c r="L136">
        <v>3.62120313281119</v>
      </c>
      <c r="M136">
        <v>4.4622321676545999E-2</v>
      </c>
      <c r="O136">
        <f t="shared" ref="O136:O199" si="9">M136/LARGE($M$7:$M$1321,1)</f>
        <v>0.10311282312212106</v>
      </c>
      <c r="X136">
        <v>285.2</v>
      </c>
      <c r="Y136">
        <f>'nm to eV'!$G$14/'NH2 Data'!X136</f>
        <v>4.3472559755248597</v>
      </c>
      <c r="Z136">
        <v>7105.3008262677004</v>
      </c>
      <c r="AA136">
        <f t="shared" si="8"/>
        <v>0.48909492517083136</v>
      </c>
    </row>
    <row r="137" spans="12:27">
      <c r="L137">
        <v>3.6248425262456201</v>
      </c>
      <c r="M137">
        <v>4.5786294347767403E-2</v>
      </c>
      <c r="O137">
        <f t="shared" si="9"/>
        <v>0.1058025197505625</v>
      </c>
      <c r="X137">
        <v>285.89999999999998</v>
      </c>
      <c r="Y137">
        <f>'nm to eV'!$G$14/'NH2 Data'!X137</f>
        <v>4.336612116892935</v>
      </c>
      <c r="Z137">
        <v>7204.8290434700002</v>
      </c>
      <c r="AA137">
        <f t="shared" si="8"/>
        <v>0.49594597161280379</v>
      </c>
    </row>
    <row r="138" spans="12:27">
      <c r="L138">
        <v>3.6284819196800502</v>
      </c>
      <c r="M138">
        <v>4.6950267018988898E-2</v>
      </c>
      <c r="O138">
        <f t="shared" si="9"/>
        <v>0.10849221637900415</v>
      </c>
      <c r="X138">
        <v>286.60000000000002</v>
      </c>
      <c r="Y138">
        <f>'nm to eV'!$G$14/'NH2 Data'!X138</f>
        <v>4.3260202519877522</v>
      </c>
      <c r="Z138">
        <v>7303.0794252177002</v>
      </c>
      <c r="AA138">
        <f t="shared" si="8"/>
        <v>0.50270905797379872</v>
      </c>
    </row>
    <row r="139" spans="12:27">
      <c r="L139">
        <v>3.6321213131144798</v>
      </c>
      <c r="M139">
        <v>4.82436514549162E-2</v>
      </c>
      <c r="O139">
        <f t="shared" si="9"/>
        <v>0.11148095644361568</v>
      </c>
      <c r="X139">
        <v>287.3</v>
      </c>
      <c r="Y139">
        <f>'nm to eV'!$G$14/'NH2 Data'!X139</f>
        <v>4.315480000764671</v>
      </c>
      <c r="Z139">
        <v>7399.6708972057004</v>
      </c>
      <c r="AA139">
        <f t="shared" si="8"/>
        <v>0.50935795292128083</v>
      </c>
    </row>
    <row r="140" spans="12:27">
      <c r="L140">
        <v>3.6357607065489002</v>
      </c>
      <c r="M140">
        <v>4.9278212361431803E-2</v>
      </c>
      <c r="O140">
        <f t="shared" si="9"/>
        <v>0.11387160963588727</v>
      </c>
      <c r="X140">
        <v>288</v>
      </c>
      <c r="Y140">
        <f>'nm to eV'!$G$14/'NH2 Data'!X140</f>
        <v>4.3049909868739231</v>
      </c>
      <c r="Z140">
        <v>7494.2171848222997</v>
      </c>
      <c r="AA140">
        <f t="shared" si="8"/>
        <v>0.5158660671584806</v>
      </c>
    </row>
    <row r="141" spans="12:27">
      <c r="L141">
        <v>3.6394000999833298</v>
      </c>
      <c r="M141">
        <v>5.0312773267947399E-2</v>
      </c>
      <c r="O141">
        <f t="shared" si="9"/>
        <v>0.11626226282815885</v>
      </c>
      <c r="X141">
        <v>288.7</v>
      </c>
      <c r="Y141">
        <f>'nm to eV'!$G$14/'NH2 Data'!X141</f>
        <v>4.2945528376158295</v>
      </c>
      <c r="Z141">
        <v>7586.3295024583003</v>
      </c>
      <c r="AA141">
        <f t="shared" si="8"/>
        <v>0.52220663854357097</v>
      </c>
    </row>
    <row r="142" spans="12:27">
      <c r="L142">
        <v>3.6436460589901598</v>
      </c>
      <c r="M142">
        <v>5.1433486482411597E-2</v>
      </c>
      <c r="O142">
        <f t="shared" si="9"/>
        <v>0.11885199592836215</v>
      </c>
      <c r="X142">
        <v>289.39999999999998</v>
      </c>
      <c r="Y142">
        <f>'nm to eV'!$G$14/'NH2 Data'!X142</f>
        <v>4.2841651838966479</v>
      </c>
      <c r="Z142">
        <v>7675.6192825980997</v>
      </c>
      <c r="AA142">
        <f t="shared" si="8"/>
        <v>0.52835291994724443</v>
      </c>
    </row>
    <row r="143" spans="12:27">
      <c r="L143">
        <v>3.64667888685219</v>
      </c>
      <c r="M143">
        <v>5.2899542139802101E-2</v>
      </c>
      <c r="O143">
        <f t="shared" si="9"/>
        <v>0.12223974295738212</v>
      </c>
      <c r="X143">
        <v>290.10000000000002</v>
      </c>
      <c r="Y143">
        <f>'nm to eV'!$G$14/'NH2 Data'!X143</f>
        <v>4.2738276601850735</v>
      </c>
      <c r="Z143">
        <v>7761.7009109995997</v>
      </c>
      <c r="AA143">
        <f t="shared" si="8"/>
        <v>0.53427836752941671</v>
      </c>
    </row>
    <row r="144" spans="12:27">
      <c r="L144">
        <v>3.65092484585902</v>
      </c>
      <c r="M144">
        <v>5.40202553542663E-2</v>
      </c>
      <c r="O144">
        <f t="shared" si="9"/>
        <v>0.12482947605758543</v>
      </c>
      <c r="X144">
        <v>290.8</v>
      </c>
      <c r="Y144">
        <f>'nm to eV'!$G$14/'NH2 Data'!X144</f>
        <v>4.2635399044693596</v>
      </c>
      <c r="Z144">
        <v>7844.194435763</v>
      </c>
      <c r="AA144">
        <f t="shared" si="8"/>
        <v>0.53995682721856508</v>
      </c>
    </row>
    <row r="145" spans="12:27">
      <c r="L145">
        <v>3.65395767372104</v>
      </c>
      <c r="M145">
        <v>5.5486311011656797E-2</v>
      </c>
      <c r="O145">
        <f t="shared" si="9"/>
        <v>0.12821722308660538</v>
      </c>
      <c r="X145">
        <v>291.5</v>
      </c>
      <c r="Y145">
        <f>'nm to eV'!$G$14/'NH2 Data'!X145</f>
        <v>4.2533015582150595</v>
      </c>
      <c r="Z145">
        <v>7922.7282199288002</v>
      </c>
      <c r="AA145">
        <f t="shared" si="8"/>
        <v>0.54536271730388752</v>
      </c>
    </row>
    <row r="146" spans="12:27">
      <c r="L146">
        <v>3.65820363272787</v>
      </c>
      <c r="M146">
        <v>5.6607024226121003E-2</v>
      </c>
      <c r="O146">
        <f t="shared" si="9"/>
        <v>0.13080695618680871</v>
      </c>
      <c r="X146">
        <v>292.2</v>
      </c>
      <c r="Y146">
        <f>'nm to eV'!$G$14/'NH2 Data'!X146</f>
        <v>4.243112266323374</v>
      </c>
      <c r="Z146">
        <v>7996.9415093624002</v>
      </c>
      <c r="AA146">
        <f t="shared" si="8"/>
        <v>0.55047120519619741</v>
      </c>
    </row>
    <row r="147" spans="12:27">
      <c r="L147">
        <v>3.6618430261623001</v>
      </c>
      <c r="M147">
        <v>5.8159232191460103E-2</v>
      </c>
      <c r="O147">
        <f t="shared" si="9"/>
        <v>0.13439378312376038</v>
      </c>
      <c r="X147">
        <v>292.89999999999998</v>
      </c>
      <c r="Y147">
        <f>'nm to eV'!$G$14/'NH2 Data'!X147</f>
        <v>4.2329716770900987</v>
      </c>
      <c r="Z147">
        <v>8066.4868900395004</v>
      </c>
      <c r="AA147">
        <f t="shared" si="8"/>
        <v>0.55525837657569699</v>
      </c>
    </row>
    <row r="148" spans="12:27">
      <c r="L148">
        <v>3.66487585402432</v>
      </c>
      <c r="M148">
        <v>5.96252878488506E-2</v>
      </c>
      <c r="O148">
        <f t="shared" si="9"/>
        <v>0.13778153015278033</v>
      </c>
      <c r="X148">
        <v>293.60000000000002</v>
      </c>
      <c r="Y148">
        <f>'nm to eV'!$G$14/'NH2 Data'!X148</f>
        <v>4.2228794421651559</v>
      </c>
      <c r="Z148">
        <v>8131.0326113896999</v>
      </c>
      <c r="AA148">
        <f t="shared" si="8"/>
        <v>0.55970139531983876</v>
      </c>
    </row>
    <row r="149" spans="12:27">
      <c r="L149">
        <v>3.6691218130311598</v>
      </c>
      <c r="M149">
        <v>6.0746001063314799E-2</v>
      </c>
      <c r="O149">
        <f t="shared" si="9"/>
        <v>0.14037126325298363</v>
      </c>
      <c r="X149">
        <v>294.3</v>
      </c>
      <c r="Y149">
        <f>'nm to eV'!$G$14/'NH2 Data'!X149</f>
        <v>4.2128352165127074</v>
      </c>
      <c r="Z149">
        <v>8190.2647550432002</v>
      </c>
      <c r="AA149">
        <f t="shared" si="8"/>
        <v>0.56377865278947559</v>
      </c>
    </row>
    <row r="150" spans="12:27">
      <c r="L150">
        <v>3.6666955507415402</v>
      </c>
      <c r="M150">
        <v>5.8848450655049497E-2</v>
      </c>
      <c r="O150">
        <f t="shared" si="9"/>
        <v>0.13598642238721553</v>
      </c>
      <c r="X150">
        <v>295</v>
      </c>
      <c r="Y150">
        <f>'nm to eV'!$G$14/'NH2 Data'!X150</f>
        <v>4.2028386583718298</v>
      </c>
      <c r="Z150">
        <v>8243.8892311071995</v>
      </c>
      <c r="AA150">
        <f t="shared" si="8"/>
        <v>0.56746990524297991</v>
      </c>
    </row>
    <row r="151" spans="12:27">
      <c r="L151">
        <v>3.6721546408931802</v>
      </c>
      <c r="M151">
        <v>6.2212056720705199E-2</v>
      </c>
      <c r="O151">
        <f t="shared" si="9"/>
        <v>0.14375901028200336</v>
      </c>
      <c r="X151">
        <v>295.7</v>
      </c>
      <c r="Y151">
        <f>'nm to eV'!$G$14/'NH2 Data'!X151</f>
        <v>4.1928894292177548</v>
      </c>
      <c r="Z151">
        <v>8291.6335869304003</v>
      </c>
      <c r="AA151">
        <f t="shared" si="8"/>
        <v>0.57075639834294112</v>
      </c>
    </row>
    <row r="152" spans="12:27">
      <c r="L152">
        <v>3.6764005999000098</v>
      </c>
      <c r="M152">
        <v>6.3332769935169494E-2</v>
      </c>
      <c r="O152">
        <f t="shared" si="9"/>
        <v>0.14634874338220688</v>
      </c>
      <c r="X152">
        <v>296.39999999999998</v>
      </c>
      <c r="Y152">
        <f>'nm to eV'!$G$14/'NH2 Data'!X152</f>
        <v>4.1829871937236502</v>
      </c>
      <c r="Z152">
        <v>8333.2486161644993</v>
      </c>
      <c r="AA152">
        <f t="shared" si="8"/>
        <v>0.57362097791626299</v>
      </c>
    </row>
    <row r="153" spans="12:27">
      <c r="L153">
        <v>3.6794334277620302</v>
      </c>
      <c r="M153">
        <v>6.4798825592560005E-2</v>
      </c>
      <c r="O153">
        <f t="shared" si="9"/>
        <v>0.14973649041122686</v>
      </c>
      <c r="X153">
        <v>297.10000000000002</v>
      </c>
      <c r="Y153">
        <f>'nm to eV'!$G$14/'NH2 Data'!X153</f>
        <v>4.1731316197229544</v>
      </c>
      <c r="Z153">
        <v>8368.5097587496002</v>
      </c>
      <c r="AA153">
        <f t="shared" si="8"/>
        <v>0.57604818632246324</v>
      </c>
    </row>
    <row r="154" spans="12:27">
      <c r="L154">
        <v>3.6830728211964598</v>
      </c>
      <c r="M154">
        <v>6.6092210028487294E-2</v>
      </c>
      <c r="O154">
        <f t="shared" si="9"/>
        <v>0.15272523047583836</v>
      </c>
      <c r="X154">
        <v>297.8</v>
      </c>
      <c r="Y154">
        <f>'nm to eV'!$G$14/'NH2 Data'!X154</f>
        <v>4.1633223781722295</v>
      </c>
      <c r="Z154">
        <v>8397.2182852098995</v>
      </c>
      <c r="AA154">
        <f t="shared" si="8"/>
        <v>0.57802434397492397</v>
      </c>
    </row>
    <row r="155" spans="12:27">
      <c r="L155">
        <v>3.6873187802032898</v>
      </c>
      <c r="M155">
        <v>6.7471746772363297E-2</v>
      </c>
      <c r="O155">
        <f t="shared" si="9"/>
        <v>0.15591305044838183</v>
      </c>
      <c r="X155">
        <v>298.5</v>
      </c>
      <c r="Y155">
        <f>'nm to eV'!$G$14/'NH2 Data'!X155</f>
        <v>4.1535591431145393</v>
      </c>
      <c r="Z155">
        <v>8419.2022613198005</v>
      </c>
      <c r="AA155">
        <f t="shared" si="8"/>
        <v>0.57953761574389384</v>
      </c>
    </row>
    <row r="156" spans="12:27">
      <c r="L156">
        <v>3.6909581736377199</v>
      </c>
      <c r="M156">
        <v>6.9023954737702398E-2</v>
      </c>
      <c r="O156">
        <f t="shared" si="9"/>
        <v>0.15949987738533353</v>
      </c>
      <c r="X156">
        <v>299.2</v>
      </c>
      <c r="Y156">
        <f>'nm to eV'!$G$14/'NH2 Data'!X156</f>
        <v>4.1438415916433486</v>
      </c>
      <c r="Z156">
        <v>8434.3172917459997</v>
      </c>
      <c r="AA156">
        <f t="shared" si="8"/>
        <v>0.58057806214525198</v>
      </c>
    </row>
    <row r="157" spans="12:27">
      <c r="L157">
        <v>3.69459756707215</v>
      </c>
      <c r="M157">
        <v>7.0576162703041498E-2</v>
      </c>
      <c r="O157">
        <f t="shared" si="9"/>
        <v>0.1630867043222852</v>
      </c>
      <c r="X157">
        <v>299.89999999999998</v>
      </c>
      <c r="Y157">
        <f>'nm to eV'!$G$14/'NH2 Data'!X157</f>
        <v>4.1341694038669221</v>
      </c>
      <c r="Z157">
        <v>8442.4470436844003</v>
      </c>
      <c r="AA157">
        <f t="shared" si="8"/>
        <v>0.58113767538516847</v>
      </c>
    </row>
    <row r="158" spans="12:27">
      <c r="L158">
        <v>3.6982369605065801</v>
      </c>
      <c r="M158">
        <v>7.2128370668380598E-2</v>
      </c>
      <c r="O158">
        <f t="shared" si="9"/>
        <v>0.1666735312592369</v>
      </c>
      <c r="X158">
        <v>300.60000000000002</v>
      </c>
      <c r="Y158">
        <f>'nm to eV'!$G$14/'NH2 Data'!X158</f>
        <v>4.12454226287322</v>
      </c>
      <c r="Z158">
        <v>8443.5035537549993</v>
      </c>
      <c r="AA158">
        <f t="shared" si="8"/>
        <v>0.58121040048528128</v>
      </c>
    </row>
    <row r="159" spans="12:27">
      <c r="L159">
        <v>3.7018763539410098</v>
      </c>
      <c r="M159">
        <v>7.3680578633719795E-2</v>
      </c>
      <c r="O159">
        <f t="shared" si="9"/>
        <v>0.17026035819618879</v>
      </c>
      <c r="X159">
        <v>301.3</v>
      </c>
      <c r="Y159">
        <f>'nm to eV'!$G$14/'NH2 Data'!X159</f>
        <v>4.1149598546952868</v>
      </c>
      <c r="Z159">
        <v>8437.4273234875</v>
      </c>
      <c r="AA159">
        <f t="shared" si="8"/>
        <v>0.58079214185546835</v>
      </c>
    </row>
    <row r="160" spans="12:27">
      <c r="L160">
        <v>3.7055157473754301</v>
      </c>
      <c r="M160">
        <v>7.5232786599058799E-2</v>
      </c>
      <c r="O160">
        <f t="shared" si="9"/>
        <v>0.17384718513314024</v>
      </c>
      <c r="X160">
        <v>302</v>
      </c>
      <c r="Y160">
        <f>'nm to eV'!$G$14/'NH2 Data'!X160</f>
        <v>4.1054218682771193</v>
      </c>
      <c r="Z160">
        <v>8424.1872106091996</v>
      </c>
      <c r="AA160">
        <f t="shared" si="8"/>
        <v>0.57988075581062626</v>
      </c>
    </row>
    <row r="161" spans="12:27">
      <c r="L161">
        <v>3.7091551408098602</v>
      </c>
      <c r="M161">
        <v>7.6784994564397899E-2</v>
      </c>
      <c r="O161">
        <f t="shared" si="9"/>
        <v>0.17743401207009193</v>
      </c>
      <c r="X161">
        <v>302.7</v>
      </c>
      <c r="Y161">
        <f>'nm to eV'!$G$14/'NH2 Data'!X161</f>
        <v>4.0959279954400065</v>
      </c>
      <c r="Z161">
        <v>8403.7801250242992</v>
      </c>
      <c r="AA161">
        <f t="shared" si="8"/>
        <v>0.57847602964333955</v>
      </c>
    </row>
    <row r="162" spans="12:27">
      <c r="L162">
        <v>3.7127945342442898</v>
      </c>
      <c r="M162">
        <v>7.8337202529736999E-2</v>
      </c>
      <c r="O162">
        <f t="shared" si="9"/>
        <v>0.1810208390070436</v>
      </c>
      <c r="X162">
        <v>303.39999999999998</v>
      </c>
      <c r="Y162">
        <f>'nm to eV'!$G$14/'NH2 Data'!X162</f>
        <v>4.0864779308493411</v>
      </c>
      <c r="Z162">
        <v>8376.2305398470999</v>
      </c>
      <c r="AA162">
        <f t="shared" si="8"/>
        <v>0.57657964796574535</v>
      </c>
    </row>
    <row r="163" spans="12:27">
      <c r="L163">
        <v>3.7164339276787199</v>
      </c>
      <c r="M163">
        <v>7.9889410495076196E-2</v>
      </c>
      <c r="O163">
        <f t="shared" si="9"/>
        <v>0.1846076659439955</v>
      </c>
      <c r="X163">
        <v>304.10000000000002</v>
      </c>
      <c r="Y163">
        <f>'nm to eV'!$G$14/'NH2 Data'!X163</f>
        <v>4.0770713719818801</v>
      </c>
      <c r="Z163">
        <v>8341.5898291167996</v>
      </c>
      <c r="AA163">
        <f t="shared" si="8"/>
        <v>0.57419514712098652</v>
      </c>
    </row>
    <row r="164" spans="12:27">
      <c r="L164">
        <v>3.7200733211131398</v>
      </c>
      <c r="M164">
        <v>8.1441618460415297E-2</v>
      </c>
      <c r="O164">
        <f t="shared" si="9"/>
        <v>0.1881944928809472</v>
      </c>
      <c r="X164">
        <v>304.8</v>
      </c>
      <c r="Y164">
        <f>'nm to eV'!$G$14/'NH2 Data'!X164</f>
        <v>4.0677080190934705</v>
      </c>
      <c r="Z164">
        <v>8299.9354448782997</v>
      </c>
      <c r="AA164">
        <f t="shared" si="8"/>
        <v>0.57132785853739143</v>
      </c>
    </row>
    <row r="165" spans="12:27">
      <c r="L165">
        <v>3.7237127145475699</v>
      </c>
      <c r="M165">
        <v>8.2993826425754397E-2</v>
      </c>
      <c r="O165">
        <f t="shared" si="9"/>
        <v>0.19178131981789887</v>
      </c>
      <c r="X165">
        <v>305.5</v>
      </c>
      <c r="Y165">
        <f>'nm to eV'!$G$14/'NH2 Data'!X165</f>
        <v>4.0583875751872007</v>
      </c>
      <c r="Z165">
        <v>8251.3699471645996</v>
      </c>
      <c r="AA165">
        <f t="shared" si="8"/>
        <v>0.56798484195710064</v>
      </c>
    </row>
    <row r="166" spans="12:27">
      <c r="L166">
        <v>3.727352107982</v>
      </c>
      <c r="M166">
        <v>8.4546034391093497E-2</v>
      </c>
      <c r="O166">
        <f t="shared" si="9"/>
        <v>0.19536814675485054</v>
      </c>
      <c r="X166">
        <v>306.2</v>
      </c>
      <c r="Y166">
        <f>'nm to eV'!$G$14/'NH2 Data'!X166</f>
        <v>4.0491097459820047</v>
      </c>
      <c r="Z166">
        <v>8196.0199010709002</v>
      </c>
      <c r="AA166">
        <f t="shared" si="8"/>
        <v>0.56417480951592391</v>
      </c>
    </row>
    <row r="167" spans="12:27">
      <c r="L167">
        <v>3.7309915014164301</v>
      </c>
      <c r="M167">
        <v>8.6098242356432597E-2</v>
      </c>
      <c r="O167">
        <f t="shared" si="9"/>
        <v>0.19895497369180223</v>
      </c>
      <c r="X167">
        <v>306.89999999999998</v>
      </c>
      <c r="Y167">
        <f>'nm to eV'!$G$14/'NH2 Data'!X167</f>
        <v>4.039874239881688</v>
      </c>
      <c r="Z167">
        <v>8134.0346555671003</v>
      </c>
      <c r="AA167">
        <f t="shared" si="8"/>
        <v>0.55990804168263275</v>
      </c>
    </row>
    <row r="168" spans="12:27">
      <c r="L168">
        <v>3.7340243292784501</v>
      </c>
      <c r="M168">
        <v>8.7564298013823094E-2</v>
      </c>
      <c r="O168">
        <f t="shared" si="9"/>
        <v>0.20234272072082218</v>
      </c>
      <c r="X168">
        <v>307.60000000000002</v>
      </c>
      <c r="Y168">
        <f>'nm to eV'!$G$14/'NH2 Data'!X168</f>
        <v>4.030680767944375</v>
      </c>
      <c r="Z168">
        <v>8065.5850189726998</v>
      </c>
      <c r="AA168">
        <f t="shared" si="8"/>
        <v>0.55519629608498788</v>
      </c>
    </row>
    <row r="169" spans="12:27">
      <c r="L169">
        <v>3.7382702882852801</v>
      </c>
      <c r="M169">
        <v>8.9634030836130404E-2</v>
      </c>
      <c r="O169">
        <f t="shared" si="9"/>
        <v>0.20712543901960573</v>
      </c>
      <c r="X169">
        <v>308.3</v>
      </c>
      <c r="Y169">
        <f>'nm to eV'!$G$14/'NH2 Data'!X169</f>
        <v>4.0215290438523832</v>
      </c>
      <c r="Z169">
        <v>7990.8618461224996</v>
      </c>
      <c r="AA169">
        <f t="shared" si="8"/>
        <v>0.55005271025698388</v>
      </c>
    </row>
    <row r="170" spans="12:27">
      <c r="L170">
        <v>3.73584402599566</v>
      </c>
      <c r="M170">
        <v>8.8599225525904393E-2</v>
      </c>
      <c r="O170">
        <f t="shared" si="9"/>
        <v>0.20473422106163805</v>
      </c>
      <c r="X170">
        <v>309</v>
      </c>
      <c r="Y170">
        <f>'nm to eV'!$G$14/'NH2 Data'!X170</f>
        <v>4.0124187838824916</v>
      </c>
      <c r="Z170">
        <v>7910.0745521917997</v>
      </c>
      <c r="AA170">
        <f t="shared" si="8"/>
        <v>0.54449169933768338</v>
      </c>
    </row>
    <row r="171" spans="12:27">
      <c r="L171">
        <v>3.73584402599566</v>
      </c>
      <c r="M171">
        <v>8.6787460820022005E-2</v>
      </c>
      <c r="O171">
        <f t="shared" si="9"/>
        <v>0.20054761295525741</v>
      </c>
      <c r="X171">
        <v>309.7</v>
      </c>
      <c r="Y171">
        <f>'nm to eV'!$G$14/'NH2 Data'!X171</f>
        <v>4.0033497068766222</v>
      </c>
      <c r="Z171">
        <v>7823.4495679438996</v>
      </c>
      <c r="AA171">
        <f t="shared" si="8"/>
        <v>0.53852884973784365</v>
      </c>
    </row>
    <row r="172" spans="12:27">
      <c r="L172">
        <v>3.7413031161473</v>
      </c>
      <c r="M172">
        <v>9.1186361003324806E-2</v>
      </c>
      <c r="O172">
        <f t="shared" si="9"/>
        <v>0.21071254833940567</v>
      </c>
      <c r="X172">
        <v>310.39999999999998</v>
      </c>
      <c r="Y172">
        <f>'nm to eV'!$G$14/'NH2 Data'!X172</f>
        <v>3.994321534212919</v>
      </c>
      <c r="Z172">
        <v>7731.2287508246</v>
      </c>
      <c r="AA172">
        <f t="shared" si="8"/>
        <v>0.53218080976726168</v>
      </c>
    </row>
    <row r="173" spans="12:27">
      <c r="L173">
        <v>3.7455490751541398</v>
      </c>
      <c r="M173">
        <v>9.32560938256322E-2</v>
      </c>
      <c r="O173">
        <f t="shared" si="9"/>
        <v>0.21549526663818941</v>
      </c>
      <c r="X173">
        <v>311.10000000000002</v>
      </c>
      <c r="Y173">
        <f>'nm to eV'!$G$14/'NH2 Data'!X173</f>
        <v>3.9853339897772093</v>
      </c>
      <c r="Z173">
        <v>7633.6677658634999</v>
      </c>
      <c r="AA173">
        <f t="shared" si="8"/>
        <v>0.52546517818376304</v>
      </c>
    </row>
    <row r="174" spans="12:27">
      <c r="L174">
        <v>3.7431228128645202</v>
      </c>
      <c r="M174">
        <v>9.2221288515406105E-2</v>
      </c>
      <c r="O174">
        <f t="shared" si="9"/>
        <v>0.21310404868022154</v>
      </c>
      <c r="X174">
        <v>311.8</v>
      </c>
      <c r="Y174">
        <f>'nm to eV'!$G$14/'NH2 Data'!X174</f>
        <v>3.9763867999348617</v>
      </c>
      <c r="Z174">
        <v>7531.0344497782999</v>
      </c>
      <c r="AA174">
        <f t="shared" si="8"/>
        <v>0.51840039158596707</v>
      </c>
    </row>
    <row r="175" spans="12:27">
      <c r="L175">
        <v>3.7491884685885601</v>
      </c>
      <c r="M175">
        <v>9.4894576300775205E-2</v>
      </c>
      <c r="O175">
        <f t="shared" si="9"/>
        <v>0.21928145586592107</v>
      </c>
      <c r="X175">
        <v>312.5</v>
      </c>
      <c r="Y175">
        <f>'nm to eV'!$G$14/'NH2 Data'!X175</f>
        <v>3.9674796935030079</v>
      </c>
      <c r="Z175">
        <v>7423.6071710162996</v>
      </c>
      <c r="AA175">
        <f t="shared" si="8"/>
        <v>0.51100561152638635</v>
      </c>
    </row>
    <row r="176" spans="12:27">
      <c r="L176">
        <v>3.7522212964505899</v>
      </c>
      <c r="M176">
        <v>9.6360631958165702E-2</v>
      </c>
      <c r="O176">
        <f t="shared" si="9"/>
        <v>0.22266920289494102</v>
      </c>
      <c r="X176">
        <v>313.2</v>
      </c>
      <c r="Y176">
        <f>'nm to eV'!$G$14/'NH2 Data'!X176</f>
        <v>3.9586124017231481</v>
      </c>
      <c r="Z176">
        <v>7311.6731977325999</v>
      </c>
      <c r="AA176">
        <f t="shared" si="8"/>
        <v>0.50330061217085276</v>
      </c>
    </row>
    <row r="177" spans="12:27">
      <c r="L177">
        <v>3.7564672554574199</v>
      </c>
      <c r="M177">
        <v>9.8430364780473095E-2</v>
      </c>
      <c r="O177">
        <f t="shared" si="9"/>
        <v>0.22745192119372476</v>
      </c>
      <c r="X177">
        <v>313.89999999999998</v>
      </c>
      <c r="Y177">
        <f>'nm to eV'!$G$14/'NH2 Data'!X177</f>
        <v>3.949784658234119</v>
      </c>
      <c r="Z177">
        <v>7195.5270849029002</v>
      </c>
      <c r="AA177">
        <f t="shared" si="8"/>
        <v>0.49530566927507608</v>
      </c>
    </row>
    <row r="178" spans="12:27">
      <c r="L178">
        <v>3.7540409931677998</v>
      </c>
      <c r="M178">
        <v>9.7395559470247001E-2</v>
      </c>
      <c r="O178">
        <f t="shared" si="9"/>
        <v>0.22506070323575689</v>
      </c>
      <c r="X178">
        <v>314.60000000000002</v>
      </c>
      <c r="Y178">
        <f>'nm to eV'!$G$14/'NH2 Data'!X178</f>
        <v>3.9409961990454221</v>
      </c>
      <c r="Z178">
        <v>7075.4690909193996</v>
      </c>
      <c r="AA178">
        <f t="shared" si="8"/>
        <v>0.48704145119067938</v>
      </c>
    </row>
    <row r="179" spans="12:27">
      <c r="L179">
        <v>3.7595000833194399</v>
      </c>
      <c r="M179">
        <v>9.99826949476674E-2</v>
      </c>
      <c r="O179">
        <f t="shared" si="9"/>
        <v>0.23103903051352445</v>
      </c>
      <c r="X179">
        <v>315.3</v>
      </c>
      <c r="Y179">
        <f>'nm to eV'!$G$14/'NH2 Data'!X179</f>
        <v>3.9322467625109097</v>
      </c>
      <c r="Z179">
        <v>6951.8036331289004</v>
      </c>
      <c r="AA179">
        <f t="shared" si="8"/>
        <v>0.47852891255182878</v>
      </c>
    </row>
    <row r="180" spans="12:27">
      <c r="L180">
        <v>3.7637460423262699</v>
      </c>
      <c r="M180">
        <v>0.102052427769974</v>
      </c>
      <c r="O180">
        <f t="shared" si="9"/>
        <v>0.23582174881230636</v>
      </c>
      <c r="X180">
        <v>316</v>
      </c>
      <c r="Y180">
        <f>'nm to eV'!$G$14/'NH2 Data'!X180</f>
        <v>3.9235360893028162</v>
      </c>
      <c r="Z180">
        <v>6824.8377908618004</v>
      </c>
      <c r="AA180">
        <f t="shared" si="8"/>
        <v>0.46978919123090929</v>
      </c>
    </row>
    <row r="181" spans="12:27">
      <c r="L181">
        <v>3.76131978003666</v>
      </c>
      <c r="M181">
        <v>0.101017622459748</v>
      </c>
      <c r="O181">
        <f t="shared" si="9"/>
        <v>0.23343053085433874</v>
      </c>
      <c r="X181">
        <v>316.7</v>
      </c>
      <c r="Y181">
        <f>'nm to eV'!$G$14/'NH2 Data'!X181</f>
        <v>3.9148639223861381</v>
      </c>
      <c r="Z181">
        <v>6694.8798635718003</v>
      </c>
      <c r="AA181">
        <f t="shared" si="8"/>
        <v>0.46084350908775829</v>
      </c>
    </row>
    <row r="182" spans="12:27">
      <c r="L182">
        <v>3.7673854357607</v>
      </c>
      <c r="M182">
        <v>0.10369091024511699</v>
      </c>
      <c r="O182">
        <f t="shared" si="9"/>
        <v>0.23960793804003799</v>
      </c>
      <c r="X182">
        <v>317.39999999999998</v>
      </c>
      <c r="Y182">
        <f>'nm to eV'!$G$14/'NH2 Data'!X182</f>
        <v>3.9062300069933524</v>
      </c>
      <c r="Z182">
        <v>6562.2379907791001</v>
      </c>
      <c r="AA182">
        <f t="shared" si="8"/>
        <v>0.45171307697315605</v>
      </c>
    </row>
    <row r="183" spans="12:27">
      <c r="L183">
        <v>3.7704182636227199</v>
      </c>
      <c r="M183">
        <v>0.105156965902508</v>
      </c>
      <c r="O183">
        <f t="shared" si="9"/>
        <v>0.24299568506905914</v>
      </c>
      <c r="X183">
        <v>318.10000000000002</v>
      </c>
      <c r="Y183">
        <f>'nm to eV'!$G$14/'NH2 Data'!X183</f>
        <v>3.8976340905994649</v>
      </c>
      <c r="Z183">
        <v>6427.2188395861003</v>
      </c>
      <c r="AA183">
        <f t="shared" si="8"/>
        <v>0.44241900438368376</v>
      </c>
    </row>
    <row r="184" spans="12:27">
      <c r="L184">
        <v>3.7746642226295601</v>
      </c>
      <c r="M184">
        <v>0.10722669872481499</v>
      </c>
      <c r="O184">
        <f t="shared" si="9"/>
        <v>0.24777840336784196</v>
      </c>
      <c r="X184">
        <v>318.8</v>
      </c>
      <c r="Y184">
        <f>'nm to eV'!$G$14/'NH2 Data'!X184</f>
        <v>3.8890759228973959</v>
      </c>
      <c r="Z184">
        <v>6290.1263646271</v>
      </c>
      <c r="AA184">
        <f t="shared" si="8"/>
        <v>0.43298221410259197</v>
      </c>
    </row>
    <row r="185" spans="12:27">
      <c r="L185">
        <v>3.7722379603399401</v>
      </c>
      <c r="M185">
        <v>0.106191893414589</v>
      </c>
      <c r="O185">
        <f t="shared" si="9"/>
        <v>0.24538718540987431</v>
      </c>
      <c r="X185">
        <v>319.5</v>
      </c>
      <c r="Y185">
        <f>'nm to eV'!$G$14/'NH2 Data'!X185</f>
        <v>3.8805552557736775</v>
      </c>
      <c r="Z185">
        <v>6151.2606444331004</v>
      </c>
      <c r="AA185">
        <f t="shared" si="8"/>
        <v>0.42342336210071913</v>
      </c>
    </row>
    <row r="186" spans="12:27">
      <c r="L186">
        <v>3.7776970504915801</v>
      </c>
      <c r="M186">
        <v>0.10877902889200999</v>
      </c>
      <c r="O186">
        <f t="shared" si="9"/>
        <v>0.25136551268764329</v>
      </c>
      <c r="X186">
        <v>320.2</v>
      </c>
      <c r="Y186">
        <f>'nm to eV'!$G$14/'NH2 Data'!X186</f>
        <v>3.8720718432844783</v>
      </c>
      <c r="Z186">
        <v>6010.9167973342001</v>
      </c>
      <c r="AA186">
        <f t="shared" si="8"/>
        <v>0.41376276291239744</v>
      </c>
    </row>
    <row r="187" spans="12:27">
      <c r="L187">
        <v>3.7813364439260102</v>
      </c>
      <c r="M187">
        <v>0.11084888391617199</v>
      </c>
      <c r="O187">
        <f t="shared" si="9"/>
        <v>0.25614851336927363</v>
      </c>
      <c r="X187">
        <v>320.89999999999998</v>
      </c>
      <c r="Y187">
        <f>'nm to eV'!$G$14/'NH2 Data'!X187</f>
        <v>3.8636254416319415</v>
      </c>
      <c r="Z187">
        <v>5869.3839792108001</v>
      </c>
      <c r="AA187">
        <f t="shared" si="8"/>
        <v>0.40402032064543952</v>
      </c>
    </row>
    <row r="188" spans="12:27">
      <c r="L188">
        <v>3.7795167472087901</v>
      </c>
      <c r="M188">
        <v>0.109813956404091</v>
      </c>
      <c r="O188">
        <f t="shared" si="9"/>
        <v>0.25375701302845849</v>
      </c>
      <c r="X188">
        <v>321.60000000000002</v>
      </c>
      <c r="Y188">
        <f>'nm to eV'!$G$14/'NH2 Data'!X188</f>
        <v>3.8552158091408266</v>
      </c>
      <c r="Z188">
        <v>5726.9444646252996</v>
      </c>
      <c r="AA188">
        <f t="shared" si="8"/>
        <v>0.39421546573063931</v>
      </c>
    </row>
    <row r="189" spans="12:27">
      <c r="L189">
        <v>3.7855824029328402</v>
      </c>
      <c r="M189">
        <v>0.11291861673848</v>
      </c>
      <c r="O189">
        <f t="shared" si="9"/>
        <v>0.26093123166805882</v>
      </c>
      <c r="X189">
        <v>322.3</v>
      </c>
      <c r="Y189">
        <f>'nm to eV'!$G$14/'NH2 Data'!X189</f>
        <v>3.8468427062354635</v>
      </c>
      <c r="Z189">
        <v>5583.8728121369004</v>
      </c>
      <c r="AA189">
        <f t="shared" si="8"/>
        <v>0.38436709746603515</v>
      </c>
    </row>
    <row r="190" spans="12:27">
      <c r="L190">
        <v>3.7831561406432201</v>
      </c>
      <c r="M190">
        <v>0.111883811428254</v>
      </c>
      <c r="O190">
        <f t="shared" si="9"/>
        <v>0.25854001371009117</v>
      </c>
      <c r="X190">
        <v>323</v>
      </c>
      <c r="Y190">
        <f>'nm to eV'!$G$14/'NH2 Data'!X190</f>
        <v>3.8385058954169966</v>
      </c>
      <c r="Z190">
        <v>5440.4351139201999</v>
      </c>
      <c r="AA190">
        <f t="shared" si="8"/>
        <v>0.37449353236424271</v>
      </c>
    </row>
    <row r="191" spans="12:27">
      <c r="L191">
        <v>3.7886152307948602</v>
      </c>
      <c r="M191">
        <v>0.114470946905674</v>
      </c>
      <c r="O191">
        <f t="shared" si="9"/>
        <v>0.26451834098785781</v>
      </c>
      <c r="X191">
        <v>323.7</v>
      </c>
      <c r="Y191">
        <f>'nm to eV'!$G$14/'NH2 Data'!X191</f>
        <v>3.830205141240933</v>
      </c>
      <c r="Z191">
        <v>5296.8883291791999</v>
      </c>
      <c r="AA191">
        <f t="shared" si="8"/>
        <v>0.36461245826786393</v>
      </c>
    </row>
    <row r="192" spans="12:27">
      <c r="L192">
        <v>3.7922546242292898</v>
      </c>
      <c r="M192">
        <v>0.116540801929837</v>
      </c>
      <c r="O192">
        <f t="shared" si="9"/>
        <v>0.26930134166949049</v>
      </c>
      <c r="X192">
        <v>324.39999999999998</v>
      </c>
      <c r="Y192">
        <f>'nm to eV'!$G$14/'NH2 Data'!X192</f>
        <v>3.8219402102949753</v>
      </c>
      <c r="Z192">
        <v>5153.4797002674004</v>
      </c>
      <c r="AA192">
        <f t="shared" si="8"/>
        <v>0.35474089415798626</v>
      </c>
    </row>
    <row r="193" spans="12:27">
      <c r="L193">
        <v>3.7904349275120799</v>
      </c>
      <c r="M193">
        <v>0.11550587441775501</v>
      </c>
      <c r="O193">
        <f t="shared" si="9"/>
        <v>0.26690984132867301</v>
      </c>
      <c r="X193">
        <v>325.10000000000002</v>
      </c>
      <c r="Y193">
        <f>'nm to eV'!$G$14/'NH2 Data'!X193</f>
        <v>3.813710871177145</v>
      </c>
      <c r="Z193">
        <v>5010.4462499049996</v>
      </c>
      <c r="AA193">
        <f t="shared" si="8"/>
        <v>0.34489515554502009</v>
      </c>
    </row>
    <row r="194" spans="12:27">
      <c r="L194">
        <v>3.7965005832361198</v>
      </c>
      <c r="M194">
        <v>0.118610534752144</v>
      </c>
      <c r="O194">
        <f t="shared" si="9"/>
        <v>0.27408405996827334</v>
      </c>
      <c r="X194">
        <v>325.8</v>
      </c>
      <c r="Y194">
        <f>'nm to eV'!$G$14/'NH2 Data'!X194</f>
        <v>3.8055168944741862</v>
      </c>
      <c r="Z194">
        <v>4868.0143574107997</v>
      </c>
      <c r="AA194">
        <f t="shared" si="8"/>
        <v>0.33509082529852957</v>
      </c>
    </row>
    <row r="195" spans="12:27">
      <c r="L195">
        <v>3.7940743209465002</v>
      </c>
      <c r="M195">
        <v>0.11757572944191801</v>
      </c>
      <c r="O195">
        <f t="shared" si="9"/>
        <v>0.27169284201030575</v>
      </c>
      <c r="X195">
        <v>326.5</v>
      </c>
      <c r="Y195">
        <f>'nm to eV'!$G$14/'NH2 Data'!X195</f>
        <v>3.7973580527402446</v>
      </c>
      <c r="Z195">
        <v>4726.3994114530997</v>
      </c>
      <c r="AA195">
        <f t="shared" si="8"/>
        <v>0.32534272974426498</v>
      </c>
    </row>
    <row r="196" spans="12:27">
      <c r="L196">
        <v>3.79953341109815</v>
      </c>
      <c r="M196">
        <v>0.120162864919338</v>
      </c>
      <c r="O196">
        <f t="shared" si="9"/>
        <v>0.27767116928807234</v>
      </c>
      <c r="X196">
        <v>327.2</v>
      </c>
      <c r="Y196">
        <f>'nm to eV'!$G$14/'NH2 Data'!X196</f>
        <v>3.7892341204758249</v>
      </c>
      <c r="Z196">
        <v>4585.8055364601996</v>
      </c>
      <c r="AA196">
        <f t="shared" si="8"/>
        <v>0.31566491983157052</v>
      </c>
    </row>
    <row r="197" spans="12:27">
      <c r="L197">
        <v>3.8031728045325699</v>
      </c>
      <c r="M197">
        <v>0.122232719943501</v>
      </c>
      <c r="O197">
        <f t="shared" si="9"/>
        <v>0.28245416996970507</v>
      </c>
      <c r="X197">
        <v>327.9</v>
      </c>
      <c r="Y197">
        <f>'nm to eV'!$G$14/'NH2 Data'!X197</f>
        <v>3.7811448741070142</v>
      </c>
      <c r="Z197">
        <v>4446.4253895211004</v>
      </c>
      <c r="AA197">
        <f t="shared" ref="AA197:AA260" si="10">Z197/LARGE($Z$5:$Z$300,1)</f>
        <v>0.3060706571529998</v>
      </c>
    </row>
    <row r="198" spans="12:27">
      <c r="L198">
        <v>3.8031728045325699</v>
      </c>
      <c r="M198">
        <v>0.12132683759056</v>
      </c>
      <c r="O198">
        <f t="shared" si="9"/>
        <v>0.28036086591651516</v>
      </c>
      <c r="X198">
        <v>328.6</v>
      </c>
      <c r="Y198">
        <f>'nm to eV'!$G$14/'NH2 Data'!X198</f>
        <v>3.7730900919649719</v>
      </c>
      <c r="Z198">
        <v>4308.4400243444998</v>
      </c>
      <c r="AA198">
        <f t="shared" si="10"/>
        <v>0.29657240457990364</v>
      </c>
    </row>
    <row r="199" spans="12:27">
      <c r="L199">
        <v>3.80135310781536</v>
      </c>
      <c r="M199">
        <v>0.119386027725537</v>
      </c>
      <c r="O199">
        <f t="shared" si="9"/>
        <v>0.27587606152250777</v>
      </c>
      <c r="X199">
        <v>329.3</v>
      </c>
      <c r="Y199">
        <f>'nm to eV'!$G$14/'NH2 Data'!X199</f>
        <v>3.7650695542656845</v>
      </c>
      <c r="Z199">
        <v>4172.0188186359001</v>
      </c>
      <c r="AA199">
        <f t="shared" si="10"/>
        <v>0.28718182126341785</v>
      </c>
    </row>
    <row r="200" spans="12:27">
      <c r="L200">
        <v>3.8074187635393999</v>
      </c>
      <c r="M200">
        <v>0.12430245276580799</v>
      </c>
      <c r="O200">
        <f t="shared" ref="O200:O263" si="11">M200/LARGE($M$7:$M$1321,1)</f>
        <v>0.28723688826848787</v>
      </c>
      <c r="X200">
        <v>330</v>
      </c>
      <c r="Y200">
        <f>'nm to eV'!$G$14/'NH2 Data'!X200</f>
        <v>3.7570830430899695</v>
      </c>
      <c r="Z200">
        <v>4037.3194610815999</v>
      </c>
      <c r="AA200">
        <f t="shared" si="10"/>
        <v>0.27790976173850318</v>
      </c>
    </row>
    <row r="201" spans="12:27">
      <c r="L201">
        <v>3.80499250124979</v>
      </c>
      <c r="M201">
        <v>0.123267647455582</v>
      </c>
      <c r="O201">
        <f t="shared" si="11"/>
        <v>0.28484567031052022</v>
      </c>
      <c r="X201">
        <v>330.7</v>
      </c>
      <c r="Y201">
        <f>'nm to eV'!$G$14/'NH2 Data'!X201</f>
        <v>3.7491303423637437</v>
      </c>
      <c r="Z201">
        <v>3904.4879940088999</v>
      </c>
      <c r="AA201">
        <f t="shared" si="10"/>
        <v>0.26876627886046994</v>
      </c>
    </row>
    <row r="202" spans="12:27">
      <c r="L202">
        <v>3.8104515914014301</v>
      </c>
      <c r="M202">
        <v>0.12585478293300301</v>
      </c>
      <c r="O202">
        <f t="shared" si="11"/>
        <v>0.2908239975882892</v>
      </c>
      <c r="X202">
        <v>331.4</v>
      </c>
      <c r="Y202">
        <f>'nm to eV'!$G$14/'NH2 Data'!X202</f>
        <v>3.7412112378385336</v>
      </c>
      <c r="Z202">
        <v>3773.6589077075</v>
      </c>
      <c r="AA202">
        <f t="shared" si="10"/>
        <v>0.25976063029761198</v>
      </c>
    </row>
    <row r="203" spans="12:27">
      <c r="L203">
        <v>3.8140909848358602</v>
      </c>
      <c r="M203">
        <v>0.12792463795716499</v>
      </c>
      <c r="O203">
        <f t="shared" si="11"/>
        <v>0.29560699826991954</v>
      </c>
      <c r="X203">
        <v>332.1</v>
      </c>
      <c r="Y203">
        <f>'nm to eV'!$G$14/'NH2 Data'!X203</f>
        <v>3.7333255170722368</v>
      </c>
      <c r="Z203">
        <v>3644.9552823538002</v>
      </c>
      <c r="AA203">
        <f t="shared" si="10"/>
        <v>0.25090128830059644</v>
      </c>
    </row>
    <row r="204" spans="12:27">
      <c r="L204">
        <v>3.8140909848358602</v>
      </c>
      <c r="M204">
        <v>0.12701875560422399</v>
      </c>
      <c r="O204">
        <f t="shared" si="11"/>
        <v>0.29351369421672968</v>
      </c>
      <c r="X204">
        <v>332.8</v>
      </c>
      <c r="Y204">
        <f>'nm to eV'!$G$14/'NH2 Data'!X204</f>
        <v>3.7254729694101258</v>
      </c>
      <c r="Z204">
        <v>3518.4889734694002</v>
      </c>
      <c r="AA204">
        <f t="shared" si="10"/>
        <v>0.24219595246854023</v>
      </c>
    </row>
    <row r="205" spans="12:27">
      <c r="L205">
        <v>3.8183369438426902</v>
      </c>
      <c r="M205">
        <v>0.12999437077947301</v>
      </c>
      <c r="O205">
        <f t="shared" si="11"/>
        <v>0.30038971656870472</v>
      </c>
      <c r="X205">
        <v>333.5</v>
      </c>
      <c r="Y205">
        <f>'nm to eV'!$G$14/'NH2 Data'!X205</f>
        <v>3.7176533859660865</v>
      </c>
      <c r="Z205">
        <v>3394.3608368669002</v>
      </c>
      <c r="AA205">
        <f t="shared" si="10"/>
        <v>0.23365156523320277</v>
      </c>
    </row>
    <row r="206" spans="12:27">
      <c r="L206">
        <v>3.8159106815530701</v>
      </c>
      <c r="M206">
        <v>0.128959565469247</v>
      </c>
      <c r="O206">
        <f t="shared" si="11"/>
        <v>0.29799849861073707</v>
      </c>
      <c r="X206">
        <v>334.2</v>
      </c>
      <c r="Y206">
        <f>'nm to eV'!$G$14/'NH2 Data'!X206</f>
        <v>3.7098665596040994</v>
      </c>
      <c r="Z206">
        <v>3272.6609890875002</v>
      </c>
      <c r="AA206">
        <f t="shared" si="10"/>
        <v>0.22527432978626483</v>
      </c>
    </row>
    <row r="207" spans="12:27">
      <c r="L207">
        <v>3.8213697717047101</v>
      </c>
      <c r="M207">
        <v>0.13154670094666701</v>
      </c>
      <c r="O207">
        <f t="shared" si="11"/>
        <v>0.30397682588850378</v>
      </c>
      <c r="X207">
        <v>334.9</v>
      </c>
      <c r="Y207">
        <f>'nm to eV'!$G$14/'NH2 Data'!X207</f>
        <v>3.7021122849199464</v>
      </c>
      <c r="Z207">
        <v>3153.4690994124999</v>
      </c>
      <c r="AA207">
        <f t="shared" si="10"/>
        <v>0.2170697301800035</v>
      </c>
    </row>
    <row r="208" spans="12:27">
      <c r="L208">
        <v>3.8250091651391398</v>
      </c>
      <c r="M208">
        <v>0.13361655597083</v>
      </c>
      <c r="O208">
        <f t="shared" si="11"/>
        <v>0.3087598265701364</v>
      </c>
      <c r="X208">
        <v>335.6</v>
      </c>
      <c r="Y208">
        <f>'nm to eV'!$G$14/'NH2 Data'!X208</f>
        <v>3.6943903582231519</v>
      </c>
      <c r="Z208">
        <v>3036.8547096267998</v>
      </c>
      <c r="AA208">
        <f t="shared" si="10"/>
        <v>0.20904255333828223</v>
      </c>
    </row>
    <row r="209" spans="12:27">
      <c r="L209">
        <v>3.8231894684219201</v>
      </c>
      <c r="M209">
        <v>0.13258162845874799</v>
      </c>
      <c r="O209">
        <f t="shared" si="11"/>
        <v>0.30636832622931892</v>
      </c>
      <c r="X209">
        <v>336.3</v>
      </c>
      <c r="Y209">
        <f>'nm to eV'!$G$14/'NH2 Data'!X209</f>
        <v>3.686700577519149</v>
      </c>
      <c r="Z209">
        <v>2922.8775778361</v>
      </c>
      <c r="AA209">
        <f t="shared" si="10"/>
        <v>0.20119691272328233</v>
      </c>
    </row>
    <row r="210" spans="12:27">
      <c r="L210">
        <v>3.8286485585735699</v>
      </c>
      <c r="M210">
        <v>0.13568641099499201</v>
      </c>
      <c r="O210">
        <f t="shared" si="11"/>
        <v>0.31354282725176685</v>
      </c>
      <c r="X210">
        <v>337</v>
      </c>
      <c r="Y210">
        <f>'nm to eV'!$G$14/'NH2 Data'!X210</f>
        <v>3.6790427424916614</v>
      </c>
      <c r="Z210">
        <v>2811.5880427727998</v>
      </c>
      <c r="AA210">
        <f t="shared" si="10"/>
        <v>0.19353627341257867</v>
      </c>
    </row>
    <row r="211" spans="12:27">
      <c r="L211">
        <v>3.8286485585735699</v>
      </c>
      <c r="M211">
        <v>0.13478052864205101</v>
      </c>
      <c r="O211">
        <f t="shared" si="11"/>
        <v>0.31144952319857694</v>
      </c>
      <c r="X211">
        <v>337.7</v>
      </c>
      <c r="Y211">
        <f>'nm to eV'!$G$14/'NH2 Data'!X211</f>
        <v>3.6714166544853124</v>
      </c>
      <c r="Z211">
        <v>2703.0274051775</v>
      </c>
      <c r="AA211">
        <f t="shared" si="10"/>
        <v>0.18606347835161829</v>
      </c>
    </row>
    <row r="212" spans="12:27">
      <c r="L212">
        <v>3.8322879520079902</v>
      </c>
      <c r="M212">
        <v>0.137756266019155</v>
      </c>
      <c r="O212">
        <f t="shared" si="11"/>
        <v>0.31832582793339953</v>
      </c>
      <c r="X212">
        <v>338.4</v>
      </c>
      <c r="Y212">
        <f>'nm to eV'!$G$14/'NH2 Data'!X212</f>
        <v>3.6638221164884457</v>
      </c>
      <c r="Z212">
        <v>2597.2283230055</v>
      </c>
      <c r="AA212">
        <f t="shared" si="10"/>
        <v>0.17878077555784536</v>
      </c>
    </row>
    <row r="213" spans="12:27">
      <c r="L213">
        <v>3.8322879520079902</v>
      </c>
      <c r="M213">
        <v>0.13685038366621399</v>
      </c>
      <c r="O213">
        <f t="shared" si="11"/>
        <v>0.31623252388020962</v>
      </c>
      <c r="X213">
        <v>339.1</v>
      </c>
      <c r="Y213">
        <f>'nm to eV'!$G$14/'NH2 Data'!X213</f>
        <v>3.6562589331161601</v>
      </c>
      <c r="Z213">
        <v>2494.2152173803001</v>
      </c>
      <c r="AA213">
        <f t="shared" si="10"/>
        <v>0.17168984606459861</v>
      </c>
    </row>
    <row r="214" spans="12:27">
      <c r="L214">
        <v>3.83653391101483</v>
      </c>
      <c r="M214">
        <v>0.13982599884146199</v>
      </c>
      <c r="O214">
        <f t="shared" si="11"/>
        <v>0.32310854623218233</v>
      </c>
      <c r="X214">
        <v>339.8</v>
      </c>
      <c r="Y214">
        <f>'nm to eV'!$G$14/'NH2 Data'!X214</f>
        <v>3.6487269105935547</v>
      </c>
      <c r="Z214">
        <v>2394.0046863939001</v>
      </c>
      <c r="AA214">
        <f t="shared" si="10"/>
        <v>0.16479183240514486</v>
      </c>
    </row>
    <row r="215" spans="12:27">
      <c r="L215">
        <v>3.8341076487252099</v>
      </c>
      <c r="M215">
        <v>0.13879119353123601</v>
      </c>
      <c r="O215">
        <f t="shared" si="11"/>
        <v>0.32071732827421473</v>
      </c>
      <c r="X215">
        <v>340.5</v>
      </c>
      <c r="Y215">
        <f>'nm to eV'!$G$14/'NH2 Data'!X215</f>
        <v>3.6412258567391773</v>
      </c>
      <c r="Z215">
        <v>2296.6059240389</v>
      </c>
      <c r="AA215">
        <f t="shared" si="10"/>
        <v>0.15808736744996105</v>
      </c>
    </row>
    <row r="216" spans="12:27">
      <c r="L216">
        <v>3.83956673887685</v>
      </c>
      <c r="M216">
        <v>0.14137832900865699</v>
      </c>
      <c r="O216">
        <f t="shared" si="11"/>
        <v>0.32669565555198365</v>
      </c>
      <c r="X216">
        <v>341.2</v>
      </c>
      <c r="Y216">
        <f>'nm to eV'!$G$14/'NH2 Data'!X216</f>
        <v>3.633755580948681</v>
      </c>
      <c r="Z216">
        <v>2202.0211417462001</v>
      </c>
      <c r="AA216">
        <f t="shared" si="10"/>
        <v>0.15157660342337337</v>
      </c>
    </row>
    <row r="217" spans="12:27">
      <c r="L217">
        <v>3.8432061323112801</v>
      </c>
      <c r="M217">
        <v>0.143448184032819</v>
      </c>
      <c r="O217">
        <f t="shared" si="11"/>
        <v>0.33147865623361406</v>
      </c>
      <c r="X217">
        <v>341.9</v>
      </c>
      <c r="Y217">
        <f>'nm to eV'!$G$14/'NH2 Data'!X217</f>
        <v>3.6263158941786782</v>
      </c>
      <c r="Z217">
        <v>2110.2459901873999</v>
      </c>
      <c r="AA217">
        <f t="shared" si="10"/>
        <v>0.14525924093841699</v>
      </c>
    </row>
    <row r="218" spans="12:27">
      <c r="L218">
        <v>3.8413864355940599</v>
      </c>
      <c r="M218">
        <v>0.142413256520738</v>
      </c>
      <c r="O218">
        <f t="shared" si="11"/>
        <v>0.32908715589279885</v>
      </c>
      <c r="X218">
        <v>342.6</v>
      </c>
      <c r="Y218">
        <f>'nm to eV'!$G$14/'NH2 Data'!X218</f>
        <v>3.6189066089307933</v>
      </c>
      <c r="Z218">
        <v>2021.2699791929001</v>
      </c>
      <c r="AA218">
        <f t="shared" si="10"/>
        <v>0.13913455790198981</v>
      </c>
    </row>
    <row r="219" spans="12:27">
      <c r="L219">
        <v>3.8468455257456999</v>
      </c>
      <c r="M219">
        <v>0.14551803905698199</v>
      </c>
      <c r="O219">
        <f t="shared" si="11"/>
        <v>0.33626165691524673</v>
      </c>
      <c r="X219">
        <v>343.3</v>
      </c>
      <c r="Y219">
        <f>'nm to eV'!$G$14/'NH2 Data'!X219</f>
        <v>3.6115275392359156</v>
      </c>
      <c r="Z219">
        <v>1935.0768938212</v>
      </c>
      <c r="AA219">
        <f t="shared" si="10"/>
        <v>0.13320143815507279</v>
      </c>
    </row>
    <row r="220" spans="12:27">
      <c r="L220">
        <v>3.8468455257456999</v>
      </c>
      <c r="M220">
        <v>0.14461215670404101</v>
      </c>
      <c r="O220">
        <f t="shared" si="11"/>
        <v>0.33416835286205687</v>
      </c>
      <c r="X220">
        <v>344</v>
      </c>
      <c r="Y220">
        <f>'nm to eV'!$G$14/'NH2 Data'!X220</f>
        <v>3.6041785006386333</v>
      </c>
      <c r="Z220">
        <v>1851.6452048004001</v>
      </c>
      <c r="AA220">
        <f t="shared" si="10"/>
        <v>0.12745839972556003</v>
      </c>
    </row>
    <row r="221" spans="12:27">
      <c r="L221">
        <v>3.8510914847525402</v>
      </c>
      <c r="M221">
        <v>0.14758777187928901</v>
      </c>
      <c r="O221">
        <f t="shared" si="11"/>
        <v>0.34104437521402958</v>
      </c>
      <c r="X221">
        <v>344.7</v>
      </c>
      <c r="Y221">
        <f>'nm to eV'!$G$14/'NH2 Data'!X221</f>
        <v>3.596859310181868</v>
      </c>
      <c r="Z221">
        <v>1770.9484717403</v>
      </c>
      <c r="AA221">
        <f t="shared" si="10"/>
        <v>0.12190362258345099</v>
      </c>
    </row>
    <row r="222" spans="12:27">
      <c r="L222">
        <v>3.8486652224629201</v>
      </c>
      <c r="M222">
        <v>0.146552966569063</v>
      </c>
      <c r="O222">
        <f t="shared" si="11"/>
        <v>0.33865315725606193</v>
      </c>
      <c r="X222">
        <v>345.4</v>
      </c>
      <c r="Y222">
        <f>'nm to eV'!$G$14/'NH2 Data'!X222</f>
        <v>3.5895697863916909</v>
      </c>
      <c r="Z222">
        <v>1692.9557376902001</v>
      </c>
      <c r="AA222">
        <f t="shared" si="10"/>
        <v>0.11653497580032252</v>
      </c>
    </row>
    <row r="223" spans="12:27">
      <c r="L223">
        <v>3.8541243126145601</v>
      </c>
      <c r="M223">
        <v>0.14914010204648401</v>
      </c>
      <c r="O223">
        <f t="shared" si="11"/>
        <v>0.34463148453383091</v>
      </c>
      <c r="X223">
        <v>346.1</v>
      </c>
      <c r="Y223">
        <f>'nm to eV'!$G$14/'NH2 Data'!X223</f>
        <v>3.5823097492623224</v>
      </c>
      <c r="Z223">
        <v>1617.6319137845001</v>
      </c>
      <c r="AA223">
        <f t="shared" si="10"/>
        <v>0.11135004402649205</v>
      </c>
    </row>
    <row r="224" spans="12:27">
      <c r="L224">
        <v>3.8577637060489902</v>
      </c>
      <c r="M224">
        <v>0.15120995707064699</v>
      </c>
      <c r="O224">
        <f t="shared" si="11"/>
        <v>0.34941448521546359</v>
      </c>
      <c r="X224">
        <v>346.8</v>
      </c>
      <c r="Y224">
        <f>'nm to eV'!$G$14/'NH2 Data'!X224</f>
        <v>3.5750790202413203</v>
      </c>
      <c r="Z224">
        <v>1544.9381528803999</v>
      </c>
      <c r="AA224">
        <f t="shared" si="10"/>
        <v>0.10634615321044998</v>
      </c>
    </row>
    <row r="225" spans="12:27">
      <c r="L225">
        <v>3.8559440093317701</v>
      </c>
      <c r="M225">
        <v>0.15017502955856499</v>
      </c>
      <c r="O225">
        <f t="shared" si="11"/>
        <v>0.34702298487464606</v>
      </c>
      <c r="X225">
        <v>347.5</v>
      </c>
      <c r="Y225">
        <f>'nm to eV'!$G$14/'NH2 Data'!X225</f>
        <v>3.5678774222149352</v>
      </c>
      <c r="Z225">
        <v>1474.8322112467999</v>
      </c>
      <c r="AA225">
        <f t="shared" si="10"/>
        <v>0.10152039549579352</v>
      </c>
    </row>
    <row r="226" spans="12:27">
      <c r="L226">
        <v>3.8614030994834101</v>
      </c>
      <c r="M226">
        <v>0.15327981209480901</v>
      </c>
      <c r="O226">
        <f t="shared" si="11"/>
        <v>0.35419748589709399</v>
      </c>
      <c r="X226">
        <v>348.2</v>
      </c>
      <c r="Y226">
        <f>'nm to eV'!$G$14/'NH2 Data'!X226</f>
        <v>3.560704779493653</v>
      </c>
      <c r="Z226">
        <v>1407.2687975092999</v>
      </c>
      <c r="AA226">
        <f t="shared" si="10"/>
        <v>9.6869653240931594E-2</v>
      </c>
    </row>
    <row r="227" spans="12:27">
      <c r="L227">
        <v>3.8614030994834101</v>
      </c>
      <c r="M227">
        <v>0.152373929741868</v>
      </c>
      <c r="O227">
        <f t="shared" si="11"/>
        <v>0.35210418184390413</v>
      </c>
      <c r="X227">
        <v>348.9</v>
      </c>
      <c r="Y227">
        <f>'nm to eV'!$G$14/'NH2 Data'!X227</f>
        <v>3.5535609177979075</v>
      </c>
      <c r="Z227">
        <v>1342.1999081975</v>
      </c>
      <c r="AA227">
        <f t="shared" si="10"/>
        <v>9.2390622116556118E-2</v>
      </c>
    </row>
    <row r="228" spans="12:27">
      <c r="L228">
        <v>3.8650424929178402</v>
      </c>
      <c r="M228">
        <v>0.155349667118972</v>
      </c>
      <c r="O228">
        <f t="shared" si="11"/>
        <v>0.35898048657872667</v>
      </c>
      <c r="X228">
        <v>349.6</v>
      </c>
      <c r="Y228">
        <f>'nm to eV'!$G$14/'NH2 Data'!X228</f>
        <v>3.5464456642439641</v>
      </c>
      <c r="Z228">
        <v>1279.5751493662999</v>
      </c>
      <c r="AA228">
        <f t="shared" si="10"/>
        <v>8.8079833244513892E-2</v>
      </c>
    </row>
    <row r="229" spans="12:27">
      <c r="L229">
        <v>3.8650424929178402</v>
      </c>
      <c r="M229">
        <v>0.15444378476603099</v>
      </c>
      <c r="O229">
        <f t="shared" si="11"/>
        <v>0.35688718252553675</v>
      </c>
      <c r="X229">
        <v>350.3</v>
      </c>
      <c r="Y229">
        <f>'nm to eV'!$G$14/'NH2 Data'!X229</f>
        <v>3.5393588473299737</v>
      </c>
      <c r="Z229">
        <v>1219.3420438911</v>
      </c>
      <c r="AA229">
        <f t="shared" si="10"/>
        <v>8.3933674350538626E-2</v>
      </c>
    </row>
    <row r="230" spans="12:27">
      <c r="L230">
        <v>3.8686818863522698</v>
      </c>
      <c r="M230">
        <v>0.15741952214313401</v>
      </c>
      <c r="O230">
        <f t="shared" si="11"/>
        <v>0.36376348726035707</v>
      </c>
      <c r="X230">
        <v>351</v>
      </c>
      <c r="Y230">
        <f>'nm to eV'!$G$14/'NH2 Data'!X230</f>
        <v>3.5323002969221933</v>
      </c>
      <c r="Z230">
        <v>1161.4463241446001</v>
      </c>
      <c r="AA230">
        <f t="shared" si="10"/>
        <v>7.9948409910721788E-2</v>
      </c>
    </row>
    <row r="231" spans="12:27">
      <c r="L231">
        <v>3.8686818863522698</v>
      </c>
      <c r="M231">
        <v>0.156513639790193</v>
      </c>
      <c r="O231">
        <f t="shared" si="11"/>
        <v>0.36167018320716721</v>
      </c>
      <c r="X231">
        <v>351.7</v>
      </c>
      <c r="Y231">
        <f>'nm to eV'!$G$14/'NH2 Data'!X231</f>
        <v>3.5252698442413704</v>
      </c>
      <c r="Z231">
        <v>1105.8322098716001</v>
      </c>
      <c r="AA231">
        <f t="shared" si="10"/>
        <v>7.6120200279084976E-2</v>
      </c>
    </row>
    <row r="232" spans="12:27">
      <c r="L232">
        <v>3.8729278453590998</v>
      </c>
      <c r="M232">
        <v>0.159489254965442</v>
      </c>
      <c r="O232">
        <f t="shared" si="11"/>
        <v>0.36854620555914219</v>
      </c>
      <c r="X232">
        <v>352.4</v>
      </c>
      <c r="Y232">
        <f>'nm to eV'!$G$14/'NH2 Data'!X232</f>
        <v>3.5182673218492906</v>
      </c>
      <c r="Z232">
        <v>1052.4426711722999</v>
      </c>
      <c r="AA232">
        <f t="shared" si="10"/>
        <v>7.2445119790092383E-2</v>
      </c>
    </row>
    <row r="233" spans="12:27">
      <c r="L233">
        <v>3.8705015830694798</v>
      </c>
      <c r="M233">
        <v>0.15845444965521599</v>
      </c>
      <c r="O233">
        <f t="shared" si="11"/>
        <v>0.36615498760117454</v>
      </c>
      <c r="X233">
        <v>353.1</v>
      </c>
      <c r="Y233">
        <f>'nm to eV'!$G$14/'NH2 Data'!X233</f>
        <v>3.511292563635485</v>
      </c>
      <c r="Z233">
        <v>1001.2196765942</v>
      </c>
      <c r="AA233">
        <f t="shared" si="10"/>
        <v>6.8919173836110639E-2</v>
      </c>
    </row>
    <row r="234" spans="12:27">
      <c r="L234">
        <v>3.8759606732211198</v>
      </c>
      <c r="M234">
        <v>0.161041585132636</v>
      </c>
      <c r="O234">
        <f t="shared" si="11"/>
        <v>0.37213331487894119</v>
      </c>
      <c r="X234">
        <v>353.8</v>
      </c>
      <c r="Y234">
        <f>'nm to eV'!$G$14/'NH2 Data'!X234</f>
        <v>3.5043454048040981</v>
      </c>
      <c r="Z234">
        <v>952.10442641149996</v>
      </c>
      <c r="AA234">
        <f t="shared" si="10"/>
        <v>6.5538314925246949E-2</v>
      </c>
    </row>
    <row r="235" spans="12:27">
      <c r="L235">
        <v>3.88020663222796</v>
      </c>
      <c r="M235">
        <v>0.16311131795494399</v>
      </c>
      <c r="O235">
        <f t="shared" si="11"/>
        <v>0.37691603317772632</v>
      </c>
      <c r="X235">
        <v>354.5</v>
      </c>
      <c r="Y235">
        <f>'nm to eV'!$G$14/'NH2 Data'!X235</f>
        <v>3.4974256818609026</v>
      </c>
      <c r="Z235">
        <v>905.03757124389995</v>
      </c>
      <c r="AA235">
        <f t="shared" si="10"/>
        <v>6.2298457730021649E-2</v>
      </c>
    </row>
    <row r="236" spans="12:27">
      <c r="L236">
        <v>3.87778036993834</v>
      </c>
      <c r="M236">
        <v>0.16207651264471701</v>
      </c>
      <c r="O236">
        <f t="shared" si="11"/>
        <v>0.37452481521975639</v>
      </c>
      <c r="X236">
        <v>355.2</v>
      </c>
      <c r="Y236">
        <f>'nm to eV'!$G$14/'NH2 Data'!X236</f>
        <v>3.4905332326004785</v>
      </c>
      <c r="Z236">
        <v>859.95941623090005</v>
      </c>
      <c r="AA236">
        <f t="shared" si="10"/>
        <v>5.9195493141750509E-2</v>
      </c>
    </row>
    <row r="237" spans="12:27">
      <c r="L237">
        <v>3.87778036993834</v>
      </c>
      <c r="M237">
        <v>0.16026474793883499</v>
      </c>
      <c r="O237">
        <f t="shared" si="11"/>
        <v>0.37033820711337662</v>
      </c>
      <c r="X237">
        <v>355.9</v>
      </c>
      <c r="Y237">
        <f>'nm to eV'!$G$14/'NH2 Data'!X237</f>
        <v>3.4836678960935377</v>
      </c>
      <c r="Z237">
        <v>816.81011103430001</v>
      </c>
      <c r="AA237">
        <f t="shared" si="10"/>
        <v>5.6225301349408043E-2</v>
      </c>
    </row>
    <row r="238" spans="12:27">
      <c r="L238">
        <v>3.88323946008998</v>
      </c>
      <c r="M238">
        <v>0.16466364812213799</v>
      </c>
      <c r="O238">
        <f t="shared" si="11"/>
        <v>0.38050314249752532</v>
      </c>
      <c r="X238">
        <v>356.6</v>
      </c>
      <c r="Y238">
        <f>'nm to eV'!$G$14/'NH2 Data'!X238</f>
        <v>3.4768295126743967</v>
      </c>
      <c r="Z238">
        <v>775.52982599239999</v>
      </c>
      <c r="AA238">
        <f t="shared" si="10"/>
        <v>5.3383763965240152E-2</v>
      </c>
    </row>
    <row r="239" spans="12:27">
      <c r="L239">
        <v>3.8868788535244101</v>
      </c>
      <c r="M239">
        <v>0.166733503146301</v>
      </c>
      <c r="O239">
        <f t="shared" si="11"/>
        <v>0.38528614317915805</v>
      </c>
      <c r="X239">
        <v>357.3</v>
      </c>
      <c r="Y239">
        <f>'nm to eV'!$G$14/'NH2 Data'!X239</f>
        <v>3.4700179239286029</v>
      </c>
      <c r="Z239">
        <v>736.05891479369996</v>
      </c>
      <c r="AA239">
        <f t="shared" si="10"/>
        <v>5.0666775222443554E-2</v>
      </c>
    </row>
    <row r="240" spans="12:27">
      <c r="L240">
        <v>3.8850591568071899</v>
      </c>
      <c r="M240">
        <v>0.165698575634219</v>
      </c>
      <c r="O240">
        <f t="shared" si="11"/>
        <v>0.38289464283834052</v>
      </c>
      <c r="X240">
        <v>358</v>
      </c>
      <c r="Y240">
        <f>'nm to eV'!$G$14/'NH2 Data'!X240</f>
        <v>3.4632329726806983</v>
      </c>
      <c r="Z240">
        <v>698.33806407220004</v>
      </c>
      <c r="AA240">
        <f t="shared" si="10"/>
        <v>4.8070252272590763E-2</v>
      </c>
    </row>
    <row r="241" spans="12:27">
      <c r="L241">
        <v>3.8905182469588402</v>
      </c>
      <c r="M241">
        <v>0.16880335817046299</v>
      </c>
      <c r="O241">
        <f t="shared" si="11"/>
        <v>0.39006914386078839</v>
      </c>
      <c r="X241">
        <v>358.7</v>
      </c>
      <c r="Y241">
        <f>'nm to eV'!$G$14/'NH2 Data'!X241</f>
        <v>3.4564745029821298</v>
      </c>
      <c r="Z241">
        <v>662.30843036160002</v>
      </c>
      <c r="AA241">
        <f t="shared" si="10"/>
        <v>4.5590144612902145E-2</v>
      </c>
    </row>
    <row r="242" spans="12:27">
      <c r="L242">
        <v>3.8905182469588402</v>
      </c>
      <c r="M242">
        <v>0.16789747581752201</v>
      </c>
      <c r="O242">
        <f t="shared" si="11"/>
        <v>0.38797583980759859</v>
      </c>
      <c r="X242">
        <v>359.4</v>
      </c>
      <c r="Y242">
        <f>'nm to eV'!$G$14/'NH2 Data'!X242</f>
        <v>3.4497423600993042</v>
      </c>
      <c r="Z242">
        <v>627.91176486879999</v>
      </c>
      <c r="AA242">
        <f t="shared" si="10"/>
        <v>4.3222442675056941E-2</v>
      </c>
    </row>
    <row r="243" spans="12:27">
      <c r="L243">
        <v>3.8947642059656702</v>
      </c>
      <c r="M243">
        <v>0.17087309099277101</v>
      </c>
      <c r="O243">
        <f t="shared" si="11"/>
        <v>0.39485186215957357</v>
      </c>
      <c r="X243">
        <v>360.1</v>
      </c>
      <c r="Y243">
        <f>'nm to eV'!$G$14/'NH2 Data'!X243</f>
        <v>3.4430363905017769</v>
      </c>
      <c r="Z243">
        <v>595.09052654840002</v>
      </c>
      <c r="AA243">
        <f t="shared" si="10"/>
        <v>4.0963185608700999E-2</v>
      </c>
    </row>
    <row r="244" spans="12:27">
      <c r="L244">
        <v>3.8923379436760501</v>
      </c>
      <c r="M244">
        <v>0.169838285682545</v>
      </c>
      <c r="O244">
        <f t="shared" si="11"/>
        <v>0.39246064420160592</v>
      </c>
      <c r="X244">
        <v>360.8</v>
      </c>
      <c r="Y244">
        <f>'nm to eV'!$G$14/'NH2 Data'!X244</f>
        <v>3.4363564418505819</v>
      </c>
      <c r="Z244">
        <v>563.78798397699995</v>
      </c>
      <c r="AA244">
        <f t="shared" si="10"/>
        <v>3.8808468293986292E-2</v>
      </c>
    </row>
    <row r="245" spans="12:27">
      <c r="L245">
        <v>3.8984035994000998</v>
      </c>
      <c r="M245">
        <v>0.17251157346791399</v>
      </c>
      <c r="O245">
        <f t="shared" si="11"/>
        <v>0.39863805138730518</v>
      </c>
      <c r="X245">
        <v>361.5</v>
      </c>
      <c r="Y245">
        <f>'nm to eV'!$G$14/'NH2 Data'!X245</f>
        <v>3.4297023629866943</v>
      </c>
      <c r="Z245">
        <v>533.94830653439999</v>
      </c>
      <c r="AA245">
        <f t="shared" si="10"/>
        <v>3.6754447618048726E-2</v>
      </c>
    </row>
    <row r="246" spans="12:27">
      <c r="L246">
        <v>3.9020429928345202</v>
      </c>
      <c r="M246">
        <v>0.17501280104109601</v>
      </c>
      <c r="O246">
        <f t="shared" si="11"/>
        <v>0.40441786352283671</v>
      </c>
      <c r="X246">
        <v>362.2</v>
      </c>
      <c r="Y246">
        <f>'nm to eV'!$G$14/'NH2 Data'!X246</f>
        <v>3.4230740039196301</v>
      </c>
      <c r="Z246">
        <v>505.51664541180003</v>
      </c>
      <c r="AA246">
        <f t="shared" si="10"/>
        <v>3.4797348051225044E-2</v>
      </c>
    </row>
    <row r="247" spans="12:27">
      <c r="L247">
        <v>3.8996167305449001</v>
      </c>
      <c r="M247">
        <v>0.17397799573087</v>
      </c>
      <c r="O247">
        <f t="shared" si="11"/>
        <v>0.402026645564869</v>
      </c>
      <c r="X247">
        <v>362.9</v>
      </c>
      <c r="Y247">
        <f>'nm to eV'!$G$14/'NH2 Data'!X247</f>
        <v>3.4164712158161752</v>
      </c>
      <c r="Z247">
        <v>478.43920496380002</v>
      </c>
      <c r="AA247">
        <f t="shared" si="10"/>
        <v>3.2933466558583334E-2</v>
      </c>
    </row>
    <row r="248" spans="12:27">
      <c r="L248">
        <v>3.9056823862689498</v>
      </c>
      <c r="M248">
        <v>0.17656500900643499</v>
      </c>
      <c r="O248">
        <f t="shared" si="11"/>
        <v>0.4080046904597881</v>
      </c>
      <c r="X248">
        <v>363.6</v>
      </c>
      <c r="Y248">
        <f>'nm to eV'!$G$14/'NH2 Data'!X248</f>
        <v>3.409893850989246</v>
      </c>
      <c r="Z248">
        <v>452.66330492819998</v>
      </c>
      <c r="AA248">
        <f t="shared" si="10"/>
        <v>3.1159176882836443E-2</v>
      </c>
    </row>
    <row r="249" spans="12:27">
      <c r="L249">
        <v>3.9087152141309698</v>
      </c>
      <c r="M249">
        <v>0.17811733917362901</v>
      </c>
      <c r="O249">
        <f t="shared" si="11"/>
        <v>0.41159179977958715</v>
      </c>
      <c r="X249">
        <v>364.3</v>
      </c>
      <c r="Y249">
        <f>'nm to eV'!$G$14/'NH2 Data'!X249</f>
        <v>3.4033417628868787</v>
      </c>
      <c r="Z249">
        <v>428.13743402990002</v>
      </c>
      <c r="AA249">
        <f t="shared" si="10"/>
        <v>2.9470933234178074E-2</v>
      </c>
    </row>
    <row r="250" spans="12:27">
      <c r="L250">
        <v>3.91296117313781</v>
      </c>
      <c r="M250">
        <v>0.180187071995937</v>
      </c>
      <c r="O250">
        <f t="shared" si="11"/>
        <v>0.41637451807837228</v>
      </c>
      <c r="X250">
        <v>365</v>
      </c>
      <c r="Y250">
        <f>'nm to eV'!$G$14/'NH2 Data'!X250</f>
        <v>3.3968148060813421</v>
      </c>
      <c r="Z250">
        <v>404.81129548360002</v>
      </c>
      <c r="AA250">
        <f t="shared" si="10"/>
        <v>2.7865273422471012E-2</v>
      </c>
    </row>
    <row r="251" spans="12:27">
      <c r="L251">
        <v>3.9105349108481899</v>
      </c>
      <c r="M251">
        <v>0.17915226668571099</v>
      </c>
      <c r="O251">
        <f t="shared" si="11"/>
        <v>0.41398330012040463</v>
      </c>
      <c r="X251">
        <v>365.7</v>
      </c>
      <c r="Y251">
        <f>'nm to eV'!$G$14/'NH2 Data'!X251</f>
        <v>3.390312836258381</v>
      </c>
      <c r="Z251">
        <v>382.63584490020003</v>
      </c>
      <c r="AA251">
        <f t="shared" si="10"/>
        <v>2.6338821466542404E-2</v>
      </c>
    </row>
    <row r="252" spans="12:27">
      <c r="L252">
        <v>3.91599400099983</v>
      </c>
      <c r="M252">
        <v>0.181739402163131</v>
      </c>
      <c r="O252">
        <f t="shared" si="11"/>
        <v>0.41996162739817128</v>
      </c>
      <c r="X252">
        <v>366.4</v>
      </c>
      <c r="Y252">
        <f>'nm to eV'!$G$14/'NH2 Data'!X252</f>
        <v>3.3838357102065775</v>
      </c>
      <c r="Z252">
        <v>361.56332109300001</v>
      </c>
      <c r="AA252">
        <f t="shared" si="10"/>
        <v>2.4888289714735227E-2</v>
      </c>
    </row>
    <row r="253" spans="12:27">
      <c r="L253">
        <v>3.92023996000666</v>
      </c>
      <c r="M253">
        <v>0.18380913498543799</v>
      </c>
      <c r="O253">
        <f t="shared" si="11"/>
        <v>0.42474434569695407</v>
      </c>
      <c r="X253">
        <v>367.1</v>
      </c>
      <c r="Y253">
        <f>'nm to eV'!$G$14/'NH2 Data'!X253</f>
        <v>3.3773832858068369</v>
      </c>
      <c r="Z253">
        <v>341.54727026839998</v>
      </c>
      <c r="AA253">
        <f t="shared" si="10"/>
        <v>2.3510480510080384E-2</v>
      </c>
    </row>
    <row r="254" spans="12:27">
      <c r="L254">
        <v>3.9178136977170399</v>
      </c>
      <c r="M254">
        <v>0.18277432967521201</v>
      </c>
      <c r="O254">
        <f t="shared" si="11"/>
        <v>0.42235312773898648</v>
      </c>
      <c r="X254">
        <v>367.8</v>
      </c>
      <c r="Y254">
        <f>'nm to eV'!$G$14/'NH2 Data'!X254</f>
        <v>3.3709554220219955</v>
      </c>
      <c r="Z254">
        <v>322.54256407240001</v>
      </c>
      <c r="AA254">
        <f t="shared" si="10"/>
        <v>2.2202287432531432E-2</v>
      </c>
    </row>
    <row r="255" spans="12:27">
      <c r="L255">
        <v>3.9232727878686799</v>
      </c>
      <c r="M255">
        <v>0.18536146515263299</v>
      </c>
      <c r="O255">
        <f t="shared" si="11"/>
        <v>0.4283314550167554</v>
      </c>
      <c r="X255">
        <v>368.5</v>
      </c>
      <c r="Y255">
        <f>'nm to eV'!$G$14/'NH2 Data'!X255</f>
        <v>3.3645519788865399</v>
      </c>
      <c r="Z255">
        <v>304.50541195049999</v>
      </c>
      <c r="AA255">
        <f t="shared" si="10"/>
        <v>2.0960696149760993E-2</v>
      </c>
    </row>
    <row r="256" spans="12:27">
      <c r="L256">
        <v>3.9275187468755202</v>
      </c>
      <c r="M256">
        <v>0.18743119797494001</v>
      </c>
      <c r="O256">
        <f t="shared" si="11"/>
        <v>0.43311417331553825</v>
      </c>
      <c r="X256">
        <v>369.2</v>
      </c>
      <c r="Y256">
        <f>'nm to eV'!$G$14/'NH2 Data'!X256</f>
        <v>3.3581728174964516</v>
      </c>
      <c r="Z256">
        <v>287.39336826229999</v>
      </c>
      <c r="AA256">
        <f t="shared" si="10"/>
        <v>1.9782784906895782E-2</v>
      </c>
    </row>
    <row r="257" spans="12:27">
      <c r="L257">
        <v>3.9250924845859001</v>
      </c>
      <c r="M257">
        <v>0.186396392664714</v>
      </c>
      <c r="O257">
        <f t="shared" si="11"/>
        <v>0.4307229553575706</v>
      </c>
      <c r="X257">
        <v>369.9</v>
      </c>
      <c r="Y257">
        <f>'nm to eV'!$G$14/'NH2 Data'!X257</f>
        <v>3.3518177999991621</v>
      </c>
      <c r="Z257">
        <v>271.16533457679998</v>
      </c>
      <c r="AA257">
        <f t="shared" si="10"/>
        <v>1.86657246845141E-2</v>
      </c>
    </row>
    <row r="258" spans="12:27">
      <c r="L258">
        <v>3.9305515747375401</v>
      </c>
      <c r="M258">
        <v>0.18898352814213501</v>
      </c>
      <c r="O258">
        <f t="shared" si="11"/>
        <v>0.43670128263533958</v>
      </c>
      <c r="X258">
        <v>370.6</v>
      </c>
      <c r="Y258">
        <f>'nm to eV'!$G$14/'NH2 Data'!X258</f>
        <v>3.3454867895836209</v>
      </c>
      <c r="Z258">
        <v>255.78155755660001</v>
      </c>
      <c r="AA258">
        <f t="shared" si="10"/>
        <v>1.7606779053004257E-2</v>
      </c>
    </row>
    <row r="259" spans="12:27">
      <c r="L259">
        <v>3.9347975337443701</v>
      </c>
      <c r="M259">
        <v>0.191053260964442</v>
      </c>
      <c r="O259">
        <f t="shared" si="11"/>
        <v>0.44148400093412238</v>
      </c>
      <c r="X259">
        <v>371.3</v>
      </c>
      <c r="Y259">
        <f>'nm to eV'!$G$14/'NH2 Data'!X259</f>
        <v>3.3391796504704816</v>
      </c>
      <c r="Z259">
        <v>241.20362282170001</v>
      </c>
      <c r="AA259">
        <f t="shared" si="10"/>
        <v>1.6603303750177923E-2</v>
      </c>
    </row>
    <row r="260" spans="12:27">
      <c r="L260">
        <v>3.9323712714547501</v>
      </c>
      <c r="M260">
        <v>0.19001845565421599</v>
      </c>
      <c r="O260">
        <f t="shared" si="11"/>
        <v>0.43909278297615473</v>
      </c>
      <c r="X260">
        <v>372</v>
      </c>
      <c r="Y260">
        <f>'nm to eV'!$G$14/'NH2 Data'!X260</f>
        <v>3.3328962479023923</v>
      </c>
      <c r="Z260">
        <v>227.39444516699999</v>
      </c>
      <c r="AA260">
        <f t="shared" si="10"/>
        <v>1.5652746007889622E-2</v>
      </c>
    </row>
    <row r="261" spans="12:27">
      <c r="L261">
        <v>3.9378303616063901</v>
      </c>
      <c r="M261">
        <v>0.192605591131636</v>
      </c>
      <c r="O261">
        <f t="shared" si="11"/>
        <v>0.44507111025392138</v>
      </c>
      <c r="X261">
        <v>372.7</v>
      </c>
      <c r="Y261">
        <f>'nm to eV'!$G$14/'NH2 Data'!X261</f>
        <v>3.3266364481343973</v>
      </c>
      <c r="Z261">
        <v>214.31825548800001</v>
      </c>
      <c r="AA261">
        <f t="shared" ref="AA261:AA300" si="12">Z261/LARGE($Z$5:$Z$300,1)</f>
        <v>1.475264365206445E-2</v>
      </c>
    </row>
    <row r="262" spans="12:27">
      <c r="L262">
        <v>3.9396500583236098</v>
      </c>
      <c r="M262">
        <v>0.194675812761365</v>
      </c>
      <c r="O262">
        <f t="shared" si="11"/>
        <v>0.44985495808409909</v>
      </c>
      <c r="X262">
        <v>373.4</v>
      </c>
      <c r="Y262">
        <f>'nm to eV'!$G$14/'NH2 Data'!X262</f>
        <v>3.3204001184244509</v>
      </c>
      <c r="Z262">
        <v>201.9405847509</v>
      </c>
      <c r="AA262">
        <f t="shared" si="12"/>
        <v>1.3900623999276419E-2</v>
      </c>
    </row>
    <row r="263" spans="12:27">
      <c r="L263">
        <v>3.9396500583236098</v>
      </c>
      <c r="M263">
        <v>0.19364051864371801</v>
      </c>
      <c r="O263">
        <f t="shared" si="11"/>
        <v>0.44746261059473891</v>
      </c>
      <c r="X263">
        <v>374.1</v>
      </c>
      <c r="Y263">
        <f>'nm to eV'!$G$14/'NH2 Data'!X263</f>
        <v>3.3141871270240304</v>
      </c>
      <c r="Z263">
        <v>190.2282453281</v>
      </c>
      <c r="AA263">
        <f t="shared" si="12"/>
        <v>1.3094402571973559E-2</v>
      </c>
    </row>
    <row r="264" spans="12:27">
      <c r="L264">
        <v>3.9821096483919298</v>
      </c>
      <c r="M264">
        <v>0.21235353314130101</v>
      </c>
      <c r="O264">
        <f t="shared" ref="O264:O327" si="13">M264/LARGE($M$7:$M$1321,1)</f>
        <v>0.49070446089463393</v>
      </c>
      <c r="X264">
        <v>374.8</v>
      </c>
      <c r="Y264">
        <f>'nm to eV'!$G$14/'NH2 Data'!X264</f>
        <v>3.307997343168863</v>
      </c>
      <c r="Z264">
        <v>179.14930999660001</v>
      </c>
      <c r="AA264">
        <f t="shared" si="12"/>
        <v>1.2331781652828212E-2</v>
      </c>
    </row>
    <row r="265" spans="12:27">
      <c r="L265">
        <v>3.9796833861023102</v>
      </c>
      <c r="M265">
        <v>0.211491276850683</v>
      </c>
      <c r="O265">
        <f t="shared" si="13"/>
        <v>0.48871196751822671</v>
      </c>
      <c r="X265">
        <v>375.5</v>
      </c>
      <c r="Y265">
        <f>'nm to eV'!$G$14/'NH2 Data'!X265</f>
        <v>3.301830637069747</v>
      </c>
      <c r="Z265">
        <v>168.67308888630001</v>
      </c>
      <c r="AA265">
        <f t="shared" si="12"/>
        <v>1.1610648697968263E-2</v>
      </c>
    </row>
    <row r="266" spans="12:27">
      <c r="L266">
        <v>3.9857490418263599</v>
      </c>
      <c r="M266">
        <v>0.21390574110664001</v>
      </c>
      <c r="O266">
        <f t="shared" si="13"/>
        <v>0.49429128783158538</v>
      </c>
      <c r="X266">
        <v>376.2</v>
      </c>
      <c r="Y266">
        <f>'nm to eV'!$G$14/'NH2 Data'!X266</f>
        <v>3.295686879903482</v>
      </c>
      <c r="Z266">
        <v>158.7701046402</v>
      </c>
      <c r="AA266">
        <f t="shared" si="12"/>
        <v>1.0928974627124112E-2</v>
      </c>
    </row>
    <row r="267" spans="12:27">
      <c r="L267">
        <v>3.9887818696883799</v>
      </c>
      <c r="M267">
        <v>0.21537179676403101</v>
      </c>
      <c r="O267">
        <f t="shared" si="13"/>
        <v>0.4976790348606065</v>
      </c>
      <c r="X267">
        <v>376.9</v>
      </c>
      <c r="Y267">
        <f>'nm to eV'!$G$14/'NH2 Data'!X267</f>
        <v>3.2895659438039</v>
      </c>
      <c r="Z267">
        <v>149.41206603730001</v>
      </c>
      <c r="AA267">
        <f t="shared" si="12"/>
        <v>1.0284812007955273E-2</v>
      </c>
    </row>
    <row r="268" spans="12:27">
      <c r="L268">
        <v>3.99242126312281</v>
      </c>
      <c r="M268">
        <v>0.21666518119995801</v>
      </c>
      <c r="O268">
        <f t="shared" si="13"/>
        <v>0.5006677749252173</v>
      </c>
      <c r="X268">
        <v>377.6</v>
      </c>
      <c r="Y268">
        <f>'nm to eV'!$G$14/'NH2 Data'!X268</f>
        <v>3.2834677018529921</v>
      </c>
      <c r="Z268">
        <v>140.57184030939999</v>
      </c>
      <c r="AA268">
        <f t="shared" si="12"/>
        <v>9.6762931504712751E-3</v>
      </c>
    </row>
    <row r="269" spans="12:27">
      <c r="L269">
        <v>3.99666722212964</v>
      </c>
      <c r="M269">
        <v>0.21804471794383401</v>
      </c>
      <c r="O269">
        <f t="shared" si="13"/>
        <v>0.50385559489776077</v>
      </c>
      <c r="X269">
        <v>378.3</v>
      </c>
      <c r="Y269">
        <f>'nm to eV'!$G$14/'NH2 Data'!X269</f>
        <v>3.2773920280721383</v>
      </c>
      <c r="Z269">
        <v>132.2234243675</v>
      </c>
      <c r="AA269">
        <f t="shared" si="12"/>
        <v>9.1016281263946851E-3</v>
      </c>
    </row>
    <row r="270" spans="12:27">
      <c r="L270">
        <v>3.99970004999166</v>
      </c>
      <c r="M270">
        <v>0.21951077360122501</v>
      </c>
      <c r="O270">
        <f t="shared" si="13"/>
        <v>0.50724334192678189</v>
      </c>
      <c r="X270">
        <v>379</v>
      </c>
      <c r="Y270">
        <f>'nm to eV'!$G$14/'NH2 Data'!X270</f>
        <v>3.27133879741343</v>
      </c>
      <c r="Z270">
        <v>124.3419151378</v>
      </c>
      <c r="AA270">
        <f t="shared" si="12"/>
        <v>8.5591027272331963E-3</v>
      </c>
    </row>
    <row r="271" spans="12:27">
      <c r="L271">
        <v>4.00333944342609</v>
      </c>
      <c r="M271">
        <v>0.22054533450774</v>
      </c>
      <c r="O271">
        <f t="shared" si="13"/>
        <v>0.50963399511905205</v>
      </c>
      <c r="X271">
        <v>379.7</v>
      </c>
      <c r="Y271">
        <f>'nm to eV'!$G$14/'NH2 Data'!X271</f>
        <v>3.2653078857510929</v>
      </c>
      <c r="Z271">
        <v>116.90347919289999</v>
      </c>
      <c r="AA271">
        <f t="shared" si="12"/>
        <v>8.0470763738367101E-3</v>
      </c>
    </row>
    <row r="272" spans="12:27">
      <c r="L272">
        <v>4.0069788368605197</v>
      </c>
      <c r="M272">
        <v>0.221838718943668</v>
      </c>
      <c r="O272">
        <f t="shared" si="13"/>
        <v>0.51262273518366519</v>
      </c>
      <c r="X272">
        <v>380.4</v>
      </c>
      <c r="Y272">
        <f>'nm to eV'!$G$14/'NH2 Data'!X272</f>
        <v>3.2592991698730023</v>
      </c>
      <c r="Z272">
        <v>109.8853218485</v>
      </c>
      <c r="AA272">
        <f t="shared" si="12"/>
        <v>7.5639799891619609E-3</v>
      </c>
    </row>
    <row r="273" spans="12:27">
      <c r="L273">
        <v>4.0106182302949502</v>
      </c>
      <c r="M273">
        <v>0.22313210337959499</v>
      </c>
      <c r="O273">
        <f t="shared" si="13"/>
        <v>0.515611475248276</v>
      </c>
      <c r="X273">
        <v>381.1</v>
      </c>
      <c r="Y273">
        <f>'nm to eV'!$G$14/'NH2 Data'!X273</f>
        <v>3.2533125274722905</v>
      </c>
      <c r="Z273">
        <v>103.26565588139999</v>
      </c>
      <c r="AA273">
        <f t="shared" si="12"/>
        <v>7.1083138449692506E-3</v>
      </c>
    </row>
    <row r="274" spans="12:27">
      <c r="L274">
        <v>4.0142576237293701</v>
      </c>
      <c r="M274">
        <v>0.22442548781552199</v>
      </c>
      <c r="O274">
        <f t="shared" si="13"/>
        <v>0.5186002153128868</v>
      </c>
      <c r="X274">
        <v>381.8</v>
      </c>
      <c r="Y274">
        <f>'nm to eV'!$G$14/'NH2 Data'!X274</f>
        <v>3.2473478371390514</v>
      </c>
      <c r="Z274">
        <v>97.0236700146</v>
      </c>
      <c r="AA274">
        <f t="shared" si="12"/>
        <v>6.6786453924874744E-3</v>
      </c>
    </row>
    <row r="275" spans="12:27">
      <c r="L275">
        <v>4.0178970171637998</v>
      </c>
      <c r="M275">
        <v>0.22571887225144999</v>
      </c>
      <c r="O275">
        <f t="shared" si="13"/>
        <v>0.52158895537749994</v>
      </c>
      <c r="X275">
        <v>382.5</v>
      </c>
      <c r="Y275">
        <f>'nm to eV'!$G$14/'NH2 Data'!X275</f>
        <v>3.2414049783521306</v>
      </c>
      <c r="Z275">
        <v>91.139497297700004</v>
      </c>
      <c r="AA275">
        <f t="shared" si="12"/>
        <v>6.2736070858720773E-3</v>
      </c>
    </row>
    <row r="276" spans="12:27">
      <c r="L276">
        <v>4.0215364105982303</v>
      </c>
      <c r="M276">
        <v>0.22701225668737701</v>
      </c>
      <c r="O276">
        <f t="shared" si="13"/>
        <v>0.52457769544211086</v>
      </c>
      <c r="X276">
        <v>383.2</v>
      </c>
      <c r="Y276">
        <f>'nm to eV'!$G$14/'NH2 Data'!X276</f>
        <v>3.235483831471007</v>
      </c>
      <c r="Z276">
        <v>85.594183503300002</v>
      </c>
      <c r="AA276">
        <f t="shared" si="12"/>
        <v>5.8918942067643938E-3</v>
      </c>
    </row>
    <row r="277" spans="12:27">
      <c r="L277">
        <v>4.0257823696050599</v>
      </c>
      <c r="M277">
        <v>0.22839179343125299</v>
      </c>
      <c r="O277">
        <f t="shared" si="13"/>
        <v>0.52776551541465422</v>
      </c>
      <c r="X277">
        <v>383.9</v>
      </c>
      <c r="Y277">
        <f>'nm to eV'!$G$14/'NH2 Data'!X277</f>
        <v>3.2295842777277675</v>
      </c>
      <c r="Z277">
        <v>80.369655645600005</v>
      </c>
      <c r="AA277">
        <f t="shared" si="12"/>
        <v>5.5322626972626413E-3</v>
      </c>
    </row>
    <row r="278" spans="12:27">
      <c r="L278">
        <v>4.0294217630394904</v>
      </c>
      <c r="M278">
        <v>0.22994400139659199</v>
      </c>
      <c r="O278">
        <f t="shared" si="13"/>
        <v>0.53135234235160578</v>
      </c>
      <c r="X278">
        <v>384.6</v>
      </c>
      <c r="Y278">
        <f>'nm to eV'!$G$14/'NH2 Data'!X278</f>
        <v>3.2237061992191625</v>
      </c>
      <c r="Z278">
        <v>75.4486907199</v>
      </c>
      <c r="AA278">
        <f t="shared" si="12"/>
        <v>5.1935270080986128E-3</v>
      </c>
    </row>
    <row r="279" spans="12:27">
      <c r="L279">
        <v>4.03609398433594</v>
      </c>
      <c r="M279">
        <v>0.231538735607557</v>
      </c>
      <c r="O279">
        <f t="shared" si="13"/>
        <v>0.5350374385197072</v>
      </c>
      <c r="X279">
        <v>385.3</v>
      </c>
      <c r="Y279">
        <f>'nm to eV'!$G$14/'NH2 Data'!X279</f>
        <v>3.2178494788987537</v>
      </c>
      <c r="Z279">
        <v>70.814884747099995</v>
      </c>
      <c r="AA279">
        <f t="shared" si="12"/>
        <v>4.8745579678091166E-3</v>
      </c>
    </row>
    <row r="280" spans="12:27">
      <c r="L280">
        <v>4.0342742876187296</v>
      </c>
      <c r="M280">
        <v>0.23063321986018201</v>
      </c>
      <c r="O280">
        <f t="shared" si="13"/>
        <v>0.53294498161506232</v>
      </c>
      <c r="X280">
        <v>386</v>
      </c>
      <c r="Y280">
        <f>'nm to eV'!$G$14/'NH2 Data'!X280</f>
        <v>3.2120140005691447</v>
      </c>
      <c r="Z280">
        <v>66.452622202300006</v>
      </c>
      <c r="AA280">
        <f t="shared" si="12"/>
        <v>4.5742806783470192E-3</v>
      </c>
    </row>
    <row r="281" spans="12:27">
      <c r="L281">
        <v>4.0403399433427696</v>
      </c>
      <c r="M281">
        <v>0.23253003705731501</v>
      </c>
      <c r="O281">
        <f t="shared" si="13"/>
        <v>0.53732812818373976</v>
      </c>
      <c r="X281">
        <v>386.7</v>
      </c>
      <c r="Y281">
        <f>'nm to eV'!$G$14/'NH2 Data'!X281</f>
        <v>3.206199648874295</v>
      </c>
      <c r="Z281">
        <v>62.347045895400001</v>
      </c>
      <c r="AA281">
        <f t="shared" si="12"/>
        <v>4.2916724418057975E-3</v>
      </c>
    </row>
    <row r="282" spans="12:27">
      <c r="L282">
        <v>4.0470121646392201</v>
      </c>
      <c r="M282">
        <v>0.23412477126827999</v>
      </c>
      <c r="O282">
        <f t="shared" si="13"/>
        <v>0.54101322435184118</v>
      </c>
      <c r="X282">
        <v>387.4</v>
      </c>
      <c r="Y282">
        <f>'nm to eV'!$G$14/'NH2 Data'!X282</f>
        <v>3.2004063092919206</v>
      </c>
      <c r="Z282">
        <v>58.484027362699997</v>
      </c>
      <c r="AA282">
        <f t="shared" si="12"/>
        <v>4.025760722318911E-3</v>
      </c>
    </row>
    <row r="283" spans="12:27">
      <c r="L283">
        <v>4.0451924679220097</v>
      </c>
      <c r="M283">
        <v>0.233219255520905</v>
      </c>
      <c r="O283">
        <f t="shared" si="13"/>
        <v>0.5389207674471963</v>
      </c>
      <c r="X283">
        <v>388.1</v>
      </c>
      <c r="Y283">
        <f>'nm to eV'!$G$14/'NH2 Data'!X283</f>
        <v>3.1946338681259725</v>
      </c>
      <c r="Z283">
        <v>54.850137822999997</v>
      </c>
      <c r="AA283">
        <f t="shared" si="12"/>
        <v>3.7756211468166255E-3</v>
      </c>
    </row>
    <row r="284" spans="12:27">
      <c r="L284">
        <v>4.0506515580736497</v>
      </c>
      <c r="M284">
        <v>0.23515933217479601</v>
      </c>
      <c r="O284">
        <f t="shared" si="13"/>
        <v>0.54340387754411368</v>
      </c>
      <c r="X284">
        <v>388.8</v>
      </c>
      <c r="Y284">
        <f>'nm to eV'!$G$14/'NH2 Data'!X284</f>
        <v>3.1888822124992022</v>
      </c>
      <c r="Z284">
        <v>51.432619742200004</v>
      </c>
      <c r="AA284">
        <f t="shared" si="12"/>
        <v>3.5403755476690882E-3</v>
      </c>
    </row>
    <row r="285" spans="12:27">
      <c r="L285">
        <v>4.0548975170804802</v>
      </c>
      <c r="M285">
        <v>0.23615063362455399</v>
      </c>
      <c r="O285">
        <f t="shared" si="13"/>
        <v>0.54569456720814613</v>
      </c>
      <c r="X285">
        <v>389.5</v>
      </c>
      <c r="Y285">
        <f>'nm to eV'!$G$14/'NH2 Data'!X285</f>
        <v>3.1831512303458021</v>
      </c>
      <c r="Z285">
        <v>48.219359044500003</v>
      </c>
      <c r="AA285">
        <f t="shared" si="12"/>
        <v>3.3191900498382404E-3</v>
      </c>
    </row>
    <row r="286" spans="12:27">
      <c r="L286">
        <v>4.0615697383769298</v>
      </c>
      <c r="M286">
        <v>0.237745367835519</v>
      </c>
      <c r="O286">
        <f t="shared" si="13"/>
        <v>0.54937966337624766</v>
      </c>
      <c r="X286">
        <v>390.2</v>
      </c>
      <c r="Y286">
        <f>'nm to eV'!$G$14/'NH2 Data'!X286</f>
        <v>3.1774408104041258</v>
      </c>
      <c r="Z286">
        <v>45.1988580035</v>
      </c>
      <c r="AA286">
        <f t="shared" si="12"/>
        <v>3.1112732048308037E-3</v>
      </c>
    </row>
    <row r="287" spans="12:27">
      <c r="L287">
        <v>4.0597500416597203</v>
      </c>
      <c r="M287">
        <v>0.23683985208814401</v>
      </c>
      <c r="O287">
        <f t="shared" si="13"/>
        <v>0.54728720647160278</v>
      </c>
      <c r="X287">
        <v>390.9</v>
      </c>
      <c r="Y287">
        <f>'nm to eV'!$G$14/'NH2 Data'!X287</f>
        <v>3.1717508422094909</v>
      </c>
      <c r="Z287">
        <v>42.3602088381</v>
      </c>
      <c r="AA287">
        <f t="shared" si="12"/>
        <v>2.9158741731663213E-3</v>
      </c>
    </row>
    <row r="288" spans="12:27">
      <c r="L288">
        <v>4.0652091318113603</v>
      </c>
      <c r="M288">
        <v>0.23877992874203499</v>
      </c>
      <c r="O288">
        <f t="shared" si="13"/>
        <v>0.55177031656852016</v>
      </c>
      <c r="X288">
        <v>391.6</v>
      </c>
      <c r="Y288">
        <f>'nm to eV'!$G$14/'NH2 Data'!X288</f>
        <v>3.1660812160870528</v>
      </c>
      <c r="Z288">
        <v>39.693068034600003</v>
      </c>
      <c r="AA288">
        <f t="shared" si="12"/>
        <v>2.7322809568333362E-3</v>
      </c>
    </row>
    <row r="289" spans="12:27">
      <c r="L289">
        <v>4.06884852524579</v>
      </c>
      <c r="M289">
        <v>0.23968507788384399</v>
      </c>
      <c r="O289">
        <f t="shared" si="13"/>
        <v>0.55386192632462006</v>
      </c>
      <c r="X289">
        <v>392.3</v>
      </c>
      <c r="Y289">
        <f>'nm to eV'!$G$14/'NH2 Data'!X289</f>
        <v>3.1604318231447612</v>
      </c>
      <c r="Z289">
        <v>37.187631412400002</v>
      </c>
      <c r="AA289">
        <f t="shared" si="12"/>
        <v>2.5598186829314373E-3</v>
      </c>
    </row>
    <row r="290" spans="12:27">
      <c r="L290">
        <v>4.0724879186802196</v>
      </c>
      <c r="M290">
        <v>0.24071963879036001</v>
      </c>
      <c r="O290">
        <f t="shared" si="13"/>
        <v>0.55625257951689255</v>
      </c>
      <c r="X290">
        <v>393</v>
      </c>
      <c r="Y290">
        <f>'nm to eV'!$G$14/'NH2 Data'!X290</f>
        <v>3.1548025552663868</v>
      </c>
      <c r="Z290">
        <v>34.834609943099998</v>
      </c>
      <c r="AA290">
        <f t="shared" si="12"/>
        <v>2.3978479391737564E-3</v>
      </c>
    </row>
    <row r="291" spans="12:27">
      <c r="L291">
        <v>4.0797667055490701</v>
      </c>
      <c r="M291">
        <v>0.241494642956332</v>
      </c>
      <c r="O291">
        <f t="shared" si="13"/>
        <v>0.55804345153973445</v>
      </c>
      <c r="X291">
        <v>393.7</v>
      </c>
      <c r="Y291">
        <f>'nm to eV'!$G$14/'NH2 Data'!X291</f>
        <v>3.1491933051046228</v>
      </c>
      <c r="Z291">
        <v>32.625206333100003</v>
      </c>
      <c r="AA291">
        <f t="shared" si="12"/>
        <v>2.2457631619451561E-3</v>
      </c>
    </row>
    <row r="292" spans="12:27">
      <c r="L292">
        <v>4.0870454924179302</v>
      </c>
      <c r="M292">
        <v>0.24252847065171601</v>
      </c>
      <c r="O292">
        <f t="shared" si="13"/>
        <v>0.56043241043491698</v>
      </c>
      <c r="X292">
        <v>394.4</v>
      </c>
      <c r="Y292">
        <f>'nm to eV'!$G$14/'NH2 Data'!X292</f>
        <v>3.1436039660742647</v>
      </c>
      <c r="Z292">
        <v>30.551092371599999</v>
      </c>
      <c r="AA292">
        <f t="shared" si="12"/>
        <v>2.1029910770468886E-3</v>
      </c>
    </row>
    <row r="293" spans="12:27">
      <c r="L293">
        <v>4.0943242792867798</v>
      </c>
      <c r="M293">
        <v>0.2435622983471</v>
      </c>
      <c r="O293">
        <f t="shared" si="13"/>
        <v>0.56282136933009952</v>
      </c>
      <c r="X293">
        <v>395.1</v>
      </c>
      <c r="Y293">
        <f>'nm to eV'!$G$14/'NH2 Data'!X293</f>
        <v>3.1380344323454565</v>
      </c>
      <c r="Z293">
        <v>28.604387047399999</v>
      </c>
      <c r="AA293">
        <f t="shared" si="12"/>
        <v>1.9689891933617762E-3</v>
      </c>
    </row>
    <row r="294" spans="12:27">
      <c r="L294">
        <v>4.10160306615564</v>
      </c>
      <c r="M294">
        <v>0.24459612604248401</v>
      </c>
      <c r="O294">
        <f t="shared" si="13"/>
        <v>0.56521032822528205</v>
      </c>
      <c r="X294">
        <v>395.8</v>
      </c>
      <c r="Y294">
        <f>'nm to eV'!$G$14/'NH2 Data'!X294</f>
        <v>3.1324845988370131</v>
      </c>
      <c r="Z294">
        <v>26.777635430099998</v>
      </c>
      <c r="AA294">
        <f t="shared" si="12"/>
        <v>1.8432443491370235E-3</v>
      </c>
    </row>
    <row r="295" spans="12:27">
      <c r="L295">
        <v>4.1088818530244904</v>
      </c>
      <c r="M295">
        <v>0.245629953737869</v>
      </c>
      <c r="O295">
        <f t="shared" si="13"/>
        <v>0.56759928712046681</v>
      </c>
      <c r="X295">
        <v>396.5</v>
      </c>
      <c r="Y295">
        <f>'nm to eV'!$G$14/'NH2 Data'!X295</f>
        <v>3.1269543612098105</v>
      </c>
      <c r="Z295">
        <v>25.063788312500002</v>
      </c>
      <c r="AA295">
        <f t="shared" si="12"/>
        <v>1.7252713106644037E-3</v>
      </c>
    </row>
    <row r="296" spans="12:27">
      <c r="L296">
        <v>4.1161606398933497</v>
      </c>
      <c r="M296">
        <v>0.24640495790384101</v>
      </c>
      <c r="O296">
        <f t="shared" si="13"/>
        <v>0.56939015914330882</v>
      </c>
      <c r="X296">
        <v>397.2</v>
      </c>
      <c r="Y296">
        <f>'nm to eV'!$G$14/'NH2 Data'!X296</f>
        <v>3.1214436158602465</v>
      </c>
      <c r="Z296">
        <v>23.456182607100001</v>
      </c>
      <c r="AA296">
        <f t="shared" si="12"/>
        <v>1.6146114228690785E-3</v>
      </c>
    </row>
    <row r="297" spans="12:27">
      <c r="L297">
        <v>4.1234394267622001</v>
      </c>
      <c r="M297">
        <v>0.246403491481578</v>
      </c>
      <c r="O297">
        <f t="shared" si="13"/>
        <v>0.56938677054913112</v>
      </c>
      <c r="X297">
        <v>397.9</v>
      </c>
      <c r="Y297">
        <f>'nm to eV'!$G$14/'NH2 Data'!X297</f>
        <v>3.1159522599137723</v>
      </c>
      <c r="Z297">
        <v>21.948522486600002</v>
      </c>
      <c r="AA297">
        <f t="shared" si="12"/>
        <v>1.5108313111118214E-3</v>
      </c>
    </row>
    <row r="298" spans="12:27">
      <c r="L298">
        <v>4.1307182136310603</v>
      </c>
      <c r="M298">
        <v>0.24653143682402101</v>
      </c>
      <c r="O298">
        <f t="shared" si="13"/>
        <v>0.56968242539112379</v>
      </c>
      <c r="X298">
        <v>398.6</v>
      </c>
      <c r="Y298">
        <f>'nm to eV'!$G$14/'NH2 Data'!X298</f>
        <v>3.1104801912184894</v>
      </c>
      <c r="Z298">
        <v>20.534861258900001</v>
      </c>
      <c r="AA298">
        <f t="shared" si="12"/>
        <v>1.4135216335507059E-3</v>
      </c>
    </row>
    <row r="299" spans="12:27">
      <c r="L299">
        <v>4.1379970004999098</v>
      </c>
      <c r="M299">
        <v>0.24665938216646399</v>
      </c>
      <c r="O299">
        <f t="shared" si="13"/>
        <v>0.56997808023311636</v>
      </c>
      <c r="X299">
        <v>399.3</v>
      </c>
      <c r="Y299">
        <f>'nm to eV'!$G$14/'NH2 Data'!X299</f>
        <v>3.1050273083388178</v>
      </c>
      <c r="Z299">
        <v>19.2095839624</v>
      </c>
      <c r="AA299">
        <f t="shared" si="12"/>
        <v>1.3222958830848032E-3</v>
      </c>
    </row>
    <row r="300" spans="12:27">
      <c r="L300">
        <v>4.14527578736877</v>
      </c>
      <c r="M300">
        <v>0.24665791574420101</v>
      </c>
      <c r="O300">
        <f t="shared" si="13"/>
        <v>0.56997469163893877</v>
      </c>
      <c r="X300">
        <v>400</v>
      </c>
      <c r="Y300">
        <f>'nm to eV'!$G$14/'NH2 Data'!X300</f>
        <v>3.0995935105492247</v>
      </c>
      <c r="Z300">
        <v>17.9673906694</v>
      </c>
      <c r="AA300">
        <f t="shared" si="12"/>
        <v>1.2367892380400951E-3</v>
      </c>
    </row>
    <row r="301" spans="12:27">
      <c r="L301">
        <v>4.1525545742376204</v>
      </c>
      <c r="M301">
        <v>0.246656449321938</v>
      </c>
      <c r="O301">
        <f t="shared" si="13"/>
        <v>0.56997130304476107</v>
      </c>
    </row>
    <row r="302" spans="12:27">
      <c r="L302">
        <v>4.1598333611064797</v>
      </c>
      <c r="M302">
        <v>0.246654982899675</v>
      </c>
      <c r="O302">
        <f t="shared" si="13"/>
        <v>0.56996791445058337</v>
      </c>
    </row>
    <row r="303" spans="12:27">
      <c r="L303">
        <v>4.1671121479753301</v>
      </c>
      <c r="M303">
        <v>0.24574763412447101</v>
      </c>
      <c r="O303">
        <f t="shared" si="13"/>
        <v>0.56787122180321581</v>
      </c>
    </row>
    <row r="304" spans="12:27">
      <c r="L304">
        <v>4.1743909348441903</v>
      </c>
      <c r="M304">
        <v>0.245099108878678</v>
      </c>
      <c r="O304">
        <f t="shared" si="13"/>
        <v>0.56637261602818656</v>
      </c>
    </row>
    <row r="305" spans="12:15">
      <c r="L305">
        <v>4.1816697217130399</v>
      </c>
      <c r="M305">
        <v>0.24445058363288599</v>
      </c>
      <c r="O305">
        <f t="shared" si="13"/>
        <v>0.56487401025315964</v>
      </c>
    </row>
    <row r="306" spans="12:15">
      <c r="L306">
        <v>4.1889485085819</v>
      </c>
      <c r="M306">
        <v>0.24354323485768201</v>
      </c>
      <c r="O306">
        <f t="shared" si="13"/>
        <v>0.56277731760579219</v>
      </c>
    </row>
    <row r="307" spans="12:15">
      <c r="L307">
        <v>4.1962272954507496</v>
      </c>
      <c r="M307">
        <v>0.24289470961189</v>
      </c>
      <c r="O307">
        <f t="shared" si="13"/>
        <v>0.56127871183076528</v>
      </c>
    </row>
    <row r="308" spans="12:15">
      <c r="L308">
        <v>4.2035060823196098</v>
      </c>
      <c r="M308">
        <v>0.24198736083668501</v>
      </c>
      <c r="O308">
        <f t="shared" si="13"/>
        <v>0.55918201918339538</v>
      </c>
    </row>
    <row r="309" spans="12:15">
      <c r="L309">
        <v>4.2035060823196098</v>
      </c>
      <c r="M309">
        <v>0.24121089024844999</v>
      </c>
      <c r="O309">
        <f t="shared" si="13"/>
        <v>0.55738775856637579</v>
      </c>
    </row>
    <row r="310" spans="12:15">
      <c r="L310">
        <v>4.2107848691884602</v>
      </c>
      <c r="M310">
        <v>0.240432953237952</v>
      </c>
      <c r="O310">
        <f t="shared" si="13"/>
        <v>0.55559010935517861</v>
      </c>
    </row>
    <row r="311" spans="12:15">
      <c r="L311">
        <v>4.2107848691884602</v>
      </c>
      <c r="M311">
        <v>0.23965648264971701</v>
      </c>
      <c r="O311">
        <f t="shared" si="13"/>
        <v>0.55379584873815901</v>
      </c>
    </row>
    <row r="312" spans="12:15">
      <c r="L312">
        <v>4.21624395934011</v>
      </c>
      <c r="M312">
        <v>0.23965538283301899</v>
      </c>
      <c r="O312">
        <f t="shared" si="13"/>
        <v>0.55379330729252396</v>
      </c>
    </row>
    <row r="313" spans="12:15">
      <c r="L313">
        <v>4.2180636560573204</v>
      </c>
      <c r="M313">
        <v>0.23874913387451199</v>
      </c>
      <c r="O313">
        <f t="shared" si="13"/>
        <v>0.55169915609078912</v>
      </c>
    </row>
    <row r="314" spans="12:15">
      <c r="L314">
        <v>4.2223096150641499</v>
      </c>
      <c r="M314">
        <v>0.23775612159878101</v>
      </c>
      <c r="O314">
        <f t="shared" si="13"/>
        <v>0.54940451306688387</v>
      </c>
    </row>
    <row r="315" spans="12:15">
      <c r="L315">
        <v>4.2289818363606004</v>
      </c>
      <c r="M315">
        <v>0.23680575777053001</v>
      </c>
      <c r="O315">
        <f t="shared" si="13"/>
        <v>0.54720842165697381</v>
      </c>
    </row>
    <row r="316" spans="12:15">
      <c r="L316">
        <v>4.2326212297950301</v>
      </c>
      <c r="M316">
        <v>0.23564031867704499</v>
      </c>
      <c r="O316">
        <f t="shared" si="13"/>
        <v>0.54451533643435324</v>
      </c>
    </row>
    <row r="317" spans="12:15">
      <c r="L317">
        <v>4.2399000166638796</v>
      </c>
      <c r="M317">
        <v>0.234732969901841</v>
      </c>
      <c r="O317">
        <f t="shared" si="13"/>
        <v>0.54241864378698579</v>
      </c>
    </row>
    <row r="318" spans="12:15">
      <c r="L318">
        <v>4.2399000166638796</v>
      </c>
      <c r="M318">
        <v>0.23395649931360599</v>
      </c>
      <c r="O318">
        <f t="shared" si="13"/>
        <v>0.54062438316996619</v>
      </c>
    </row>
    <row r="319" spans="12:15">
      <c r="L319">
        <v>4.2453591068155303</v>
      </c>
      <c r="M319">
        <v>0.23343775243808501</v>
      </c>
      <c r="O319">
        <f t="shared" si="13"/>
        <v>0.5394256679796523</v>
      </c>
    </row>
    <row r="320" spans="12:15">
      <c r="L320">
        <v>4.2471788035327398</v>
      </c>
      <c r="M320">
        <v>0.23253150347957799</v>
      </c>
      <c r="O320">
        <f t="shared" si="13"/>
        <v>0.53733151677791735</v>
      </c>
    </row>
    <row r="321" spans="12:15">
      <c r="L321">
        <v>4.2508181969671703</v>
      </c>
      <c r="M321">
        <v>0.23149547615079999</v>
      </c>
      <c r="O321">
        <f t="shared" si="13"/>
        <v>0.53493747499146949</v>
      </c>
    </row>
    <row r="322" spans="12:15">
      <c r="L322">
        <v>4.2544575904016</v>
      </c>
      <c r="M322">
        <v>0.23045944882202099</v>
      </c>
      <c r="O322">
        <f t="shared" si="13"/>
        <v>0.53254343320501929</v>
      </c>
    </row>
    <row r="323" spans="12:15">
      <c r="L323">
        <v>4.2580969838360199</v>
      </c>
      <c r="M323">
        <v>0.22942342149324299</v>
      </c>
      <c r="O323">
        <f t="shared" si="13"/>
        <v>0.53014939141857143</v>
      </c>
    </row>
    <row r="324" spans="12:15">
      <c r="L324">
        <v>4.2617363772704504</v>
      </c>
      <c r="M324">
        <v>0.22838739416446399</v>
      </c>
      <c r="O324">
        <f t="shared" si="13"/>
        <v>0.52775534963212134</v>
      </c>
    </row>
    <row r="325" spans="12:15">
      <c r="L325">
        <v>4.2653757707048801</v>
      </c>
      <c r="M325">
        <v>0.22735136683568599</v>
      </c>
      <c r="O325">
        <f t="shared" si="13"/>
        <v>0.52536130784567348</v>
      </c>
    </row>
    <row r="326" spans="12:15">
      <c r="L326">
        <v>4.2690151641393097</v>
      </c>
      <c r="M326">
        <v>0.22631533950690699</v>
      </c>
      <c r="O326">
        <f t="shared" si="13"/>
        <v>0.52296726605922328</v>
      </c>
    </row>
    <row r="327" spans="12:15">
      <c r="L327">
        <v>4.2726545575737296</v>
      </c>
      <c r="M327">
        <v>0.22527931217812899</v>
      </c>
      <c r="O327">
        <f t="shared" si="13"/>
        <v>0.52057322427277541</v>
      </c>
    </row>
    <row r="328" spans="12:15">
      <c r="L328">
        <v>4.2762939510081601</v>
      </c>
      <c r="M328">
        <v>0.22424328484934999</v>
      </c>
      <c r="O328">
        <f t="shared" ref="O328:O391" si="14">M328/LARGE($M$7:$M$1321,1)</f>
        <v>0.51817918248632522</v>
      </c>
    </row>
    <row r="329" spans="12:15">
      <c r="L329">
        <v>4.2799333444425898</v>
      </c>
      <c r="M329">
        <v>0.223207257520571</v>
      </c>
      <c r="O329">
        <f t="shared" si="14"/>
        <v>0.51578514069987502</v>
      </c>
    </row>
    <row r="330" spans="12:15">
      <c r="L330">
        <v>4.2835727378770203</v>
      </c>
      <c r="M330">
        <v>0.22204181842708701</v>
      </c>
      <c r="O330">
        <f t="shared" si="14"/>
        <v>0.51309205547725689</v>
      </c>
    </row>
    <row r="331" spans="12:15">
      <c r="L331">
        <v>4.2872121313114402</v>
      </c>
      <c r="M331">
        <v>0.22100579109830901</v>
      </c>
      <c r="O331">
        <f t="shared" si="14"/>
        <v>0.51069801369080903</v>
      </c>
    </row>
    <row r="332" spans="12:15">
      <c r="L332">
        <v>4.2908515247458698</v>
      </c>
      <c r="M332">
        <v>0.21996976376953001</v>
      </c>
      <c r="O332">
        <f t="shared" si="14"/>
        <v>0.50830397190435883</v>
      </c>
    </row>
    <row r="333" spans="12:15">
      <c r="L333">
        <v>4.2944909181803004</v>
      </c>
      <c r="M333">
        <v>0.21867491291134</v>
      </c>
      <c r="O333">
        <f t="shared" si="14"/>
        <v>0.50531184324557032</v>
      </c>
    </row>
    <row r="334" spans="12:15">
      <c r="L334">
        <v>4.29813031161473</v>
      </c>
      <c r="M334">
        <v>0.217380062053149</v>
      </c>
      <c r="O334">
        <f t="shared" si="14"/>
        <v>0.50231971458677949</v>
      </c>
    </row>
    <row r="335" spans="12:15">
      <c r="L335">
        <v>4.3017697050491499</v>
      </c>
      <c r="M335">
        <v>0.216344034724371</v>
      </c>
      <c r="O335">
        <f t="shared" si="14"/>
        <v>0.49992567280033168</v>
      </c>
    </row>
    <row r="336" spans="12:15">
      <c r="L336">
        <v>4.3054090984835804</v>
      </c>
      <c r="M336">
        <v>0.21504918386618099</v>
      </c>
      <c r="O336">
        <f t="shared" si="14"/>
        <v>0.49693354414154317</v>
      </c>
    </row>
    <row r="337" spans="12:15">
      <c r="L337">
        <v>4.3090484919180101</v>
      </c>
      <c r="M337">
        <v>0.21375433300798999</v>
      </c>
      <c r="O337">
        <f t="shared" si="14"/>
        <v>0.49394141548275233</v>
      </c>
    </row>
    <row r="338" spans="12:15">
      <c r="L338">
        <v>4.3126878853524397</v>
      </c>
      <c r="M338">
        <v>0.21271830567921199</v>
      </c>
      <c r="O338">
        <f t="shared" si="14"/>
        <v>0.49154737369630447</v>
      </c>
    </row>
    <row r="339" spans="12:15">
      <c r="L339">
        <v>4.3163272787868596</v>
      </c>
      <c r="M339">
        <v>0.21142345482102101</v>
      </c>
      <c r="O339">
        <f t="shared" si="14"/>
        <v>0.48855524503751374</v>
      </c>
    </row>
    <row r="340" spans="12:15">
      <c r="L340">
        <v>4.3145075820696501</v>
      </c>
      <c r="M340">
        <v>0.21090617436776399</v>
      </c>
      <c r="O340">
        <f t="shared" si="14"/>
        <v>0.48735991844137977</v>
      </c>
    </row>
    <row r="341" spans="12:15">
      <c r="L341">
        <v>4.3199666722212902</v>
      </c>
      <c r="M341">
        <v>0.21012860396283101</v>
      </c>
      <c r="O341">
        <f t="shared" si="14"/>
        <v>0.48556311637872523</v>
      </c>
    </row>
    <row r="342" spans="12:15">
      <c r="L342">
        <v>4.3236060656557198</v>
      </c>
      <c r="M342">
        <v>0.208833753104641</v>
      </c>
      <c r="O342">
        <f t="shared" si="14"/>
        <v>0.48257098771993673</v>
      </c>
    </row>
    <row r="343" spans="12:15">
      <c r="L343">
        <v>4.3272454590901503</v>
      </c>
      <c r="M343">
        <v>0.207538902246451</v>
      </c>
      <c r="O343">
        <f t="shared" si="14"/>
        <v>0.47957885906114822</v>
      </c>
    </row>
    <row r="344" spans="12:15">
      <c r="L344">
        <v>4.3308848525245702</v>
      </c>
      <c r="M344">
        <v>0.20624405138825999</v>
      </c>
      <c r="O344">
        <f t="shared" si="14"/>
        <v>0.47658673040235744</v>
      </c>
    </row>
    <row r="345" spans="12:15">
      <c r="L345">
        <v>4.3345242459589999</v>
      </c>
      <c r="M345">
        <v>0.20494920053007001</v>
      </c>
      <c r="O345">
        <f t="shared" si="14"/>
        <v>0.47359460174356899</v>
      </c>
    </row>
    <row r="346" spans="12:15">
      <c r="L346">
        <v>4.3381636393934304</v>
      </c>
      <c r="M346">
        <v>0.20365434967188001</v>
      </c>
      <c r="O346">
        <f t="shared" si="14"/>
        <v>0.47060247308478048</v>
      </c>
    </row>
    <row r="347" spans="12:15">
      <c r="L347">
        <v>4.33634394267622</v>
      </c>
      <c r="M347">
        <v>0.20313706921862201</v>
      </c>
      <c r="O347">
        <f t="shared" si="14"/>
        <v>0.46940714648864423</v>
      </c>
    </row>
    <row r="348" spans="12:15">
      <c r="L348">
        <v>4.3418030328278601</v>
      </c>
      <c r="M348">
        <v>0.202359498813689</v>
      </c>
      <c r="O348">
        <f t="shared" si="14"/>
        <v>0.4676103444259897</v>
      </c>
    </row>
    <row r="349" spans="12:15">
      <c r="L349">
        <v>4.3454424262622897</v>
      </c>
      <c r="M349">
        <v>0.201064647955499</v>
      </c>
      <c r="O349">
        <f t="shared" si="14"/>
        <v>0.46461821576720119</v>
      </c>
    </row>
    <row r="350" spans="12:15">
      <c r="L350">
        <v>4.3436227295450696</v>
      </c>
      <c r="M350">
        <v>0.200547367502241</v>
      </c>
      <c r="O350">
        <f t="shared" si="14"/>
        <v>0.46342288917106494</v>
      </c>
    </row>
    <row r="351" spans="12:15">
      <c r="L351">
        <v>4.3490818196967096</v>
      </c>
      <c r="M351">
        <v>0.19976979709730899</v>
      </c>
      <c r="O351">
        <f t="shared" si="14"/>
        <v>0.46162608710841269</v>
      </c>
    </row>
    <row r="352" spans="12:15">
      <c r="L352">
        <v>4.3527212131311401</v>
      </c>
      <c r="M352">
        <v>0.19847494623911799</v>
      </c>
      <c r="O352">
        <f t="shared" si="14"/>
        <v>0.45863395844962185</v>
      </c>
    </row>
    <row r="353" spans="12:15">
      <c r="L353">
        <v>4.3509015164139297</v>
      </c>
      <c r="M353">
        <v>0.19795766578586099</v>
      </c>
      <c r="O353">
        <f t="shared" si="14"/>
        <v>0.45743863185348793</v>
      </c>
    </row>
    <row r="354" spans="12:15">
      <c r="L354">
        <v>4.3563606065655698</v>
      </c>
      <c r="M354">
        <v>0.19692127185151601</v>
      </c>
      <c r="O354">
        <f t="shared" si="14"/>
        <v>0.45504374291849281</v>
      </c>
    </row>
    <row r="355" spans="12:15">
      <c r="L355">
        <v>4.3545409098483496</v>
      </c>
      <c r="M355">
        <v>0.19640399139825901</v>
      </c>
      <c r="O355">
        <f t="shared" si="14"/>
        <v>0.45384841632235884</v>
      </c>
    </row>
    <row r="356" spans="12:15">
      <c r="L356">
        <v>4.3599999999999897</v>
      </c>
      <c r="M356">
        <v>0.195626420993326</v>
      </c>
      <c r="O356">
        <f t="shared" si="14"/>
        <v>0.4520516142597043</v>
      </c>
    </row>
    <row r="357" spans="12:15">
      <c r="L357">
        <v>4.3636393934344202</v>
      </c>
      <c r="M357">
        <v>0.19433157013513599</v>
      </c>
      <c r="O357">
        <f t="shared" si="14"/>
        <v>0.4490594856009158</v>
      </c>
    </row>
    <row r="358" spans="12:15">
      <c r="L358">
        <v>4.3618196967172098</v>
      </c>
      <c r="M358">
        <v>0.193814289681878</v>
      </c>
      <c r="O358">
        <f t="shared" si="14"/>
        <v>0.44786415900477955</v>
      </c>
    </row>
    <row r="359" spans="12:15">
      <c r="L359">
        <v>4.3672787868688498</v>
      </c>
      <c r="M359">
        <v>0.19277789574753401</v>
      </c>
      <c r="O359">
        <f t="shared" si="14"/>
        <v>0.4454692700697867</v>
      </c>
    </row>
    <row r="360" spans="12:15">
      <c r="L360">
        <v>4.3709181803032804</v>
      </c>
      <c r="M360">
        <v>0.19148304488934301</v>
      </c>
      <c r="O360">
        <f t="shared" si="14"/>
        <v>0.44247714141099592</v>
      </c>
    </row>
    <row r="361" spans="12:15">
      <c r="L361">
        <v>4.37455757373771</v>
      </c>
      <c r="M361">
        <v>0.190188194031153</v>
      </c>
      <c r="O361">
        <f t="shared" si="14"/>
        <v>0.43948501275220742</v>
      </c>
    </row>
    <row r="362" spans="12:15">
      <c r="L362">
        <v>4.3727378770204899</v>
      </c>
      <c r="M362">
        <v>0.18967091357789501</v>
      </c>
      <c r="O362">
        <f t="shared" si="14"/>
        <v>0.43828968615607117</v>
      </c>
    </row>
    <row r="363" spans="12:15">
      <c r="L363">
        <v>4.3781969671721299</v>
      </c>
      <c r="M363">
        <v>0.188893343172963</v>
      </c>
      <c r="O363">
        <f t="shared" si="14"/>
        <v>0.43649288409341891</v>
      </c>
    </row>
    <row r="364" spans="12:15">
      <c r="L364">
        <v>4.3818363606065596</v>
      </c>
      <c r="M364">
        <v>0.18759849231477199</v>
      </c>
      <c r="O364">
        <f t="shared" si="14"/>
        <v>0.43350075543462807</v>
      </c>
    </row>
    <row r="365" spans="12:15">
      <c r="L365">
        <v>4.3800166638893501</v>
      </c>
      <c r="M365">
        <v>0.187081211861515</v>
      </c>
      <c r="O365">
        <f t="shared" si="14"/>
        <v>0.43230542883849415</v>
      </c>
    </row>
    <row r="366" spans="12:15">
      <c r="L366">
        <v>4.3854757540409901</v>
      </c>
      <c r="M366">
        <v>0.18604481792717001</v>
      </c>
      <c r="O366">
        <f t="shared" si="14"/>
        <v>0.42991053990349903</v>
      </c>
    </row>
    <row r="367" spans="12:15">
      <c r="L367">
        <v>4.3836560573237797</v>
      </c>
      <c r="M367">
        <v>0.18552753747391301</v>
      </c>
      <c r="O367">
        <f t="shared" si="14"/>
        <v>0.42871521330736506</v>
      </c>
    </row>
    <row r="368" spans="12:15">
      <c r="L368">
        <v>4.3891151474754198</v>
      </c>
      <c r="M368">
        <v>0.18474996706898</v>
      </c>
      <c r="O368">
        <f t="shared" si="14"/>
        <v>0.42691841124471053</v>
      </c>
    </row>
    <row r="369" spans="12:15">
      <c r="L369">
        <v>4.3927545409098396</v>
      </c>
      <c r="M369">
        <v>0.18345511621079</v>
      </c>
      <c r="O369">
        <f t="shared" si="14"/>
        <v>0.42392628258592202</v>
      </c>
    </row>
    <row r="370" spans="12:15">
      <c r="L370">
        <v>4.3909348441926301</v>
      </c>
      <c r="M370">
        <v>0.182937835757532</v>
      </c>
      <c r="O370">
        <f t="shared" si="14"/>
        <v>0.42273095598978577</v>
      </c>
    </row>
    <row r="371" spans="12:15">
      <c r="L371">
        <v>4.3963939343442702</v>
      </c>
      <c r="M371">
        <v>0.18190144182318799</v>
      </c>
      <c r="O371">
        <f t="shared" si="14"/>
        <v>0.42033606705479287</v>
      </c>
    </row>
    <row r="372" spans="12:15">
      <c r="L372">
        <v>4.3945742376270598</v>
      </c>
      <c r="M372">
        <v>0.18138416136992999</v>
      </c>
      <c r="O372">
        <f t="shared" si="14"/>
        <v>0.41914074045865662</v>
      </c>
    </row>
    <row r="373" spans="12:15">
      <c r="L373">
        <v>4.4000333277786998</v>
      </c>
      <c r="M373">
        <v>0.18060659096499701</v>
      </c>
      <c r="O373">
        <f t="shared" si="14"/>
        <v>0.41734393839600215</v>
      </c>
    </row>
    <row r="374" spans="12:15">
      <c r="L374">
        <v>4.4000333277786998</v>
      </c>
      <c r="M374">
        <v>0.179700708612056</v>
      </c>
      <c r="O374">
        <f t="shared" si="14"/>
        <v>0.41525063434281223</v>
      </c>
    </row>
    <row r="375" spans="12:15">
      <c r="L375">
        <v>4.4036727212131304</v>
      </c>
      <c r="M375">
        <v>0.17892350481268901</v>
      </c>
      <c r="O375">
        <f t="shared" si="14"/>
        <v>0.41345467942870268</v>
      </c>
    </row>
    <row r="376" spans="12:15">
      <c r="L376">
        <v>4.4073121146475502</v>
      </c>
      <c r="M376">
        <v>0.17775806571920499</v>
      </c>
      <c r="O376">
        <f t="shared" si="14"/>
        <v>0.41076159420608449</v>
      </c>
    </row>
    <row r="377" spans="12:15">
      <c r="L377">
        <v>4.4054924179303399</v>
      </c>
      <c r="M377">
        <v>0.177240785265947</v>
      </c>
      <c r="O377">
        <f t="shared" si="14"/>
        <v>0.40956626760994824</v>
      </c>
    </row>
    <row r="378" spans="12:15">
      <c r="L378">
        <v>4.4109515080819799</v>
      </c>
      <c r="M378">
        <v>0.17646321486101499</v>
      </c>
      <c r="O378">
        <f t="shared" si="14"/>
        <v>0.40776946554729598</v>
      </c>
    </row>
    <row r="379" spans="12:15">
      <c r="L379">
        <v>4.4109515080819799</v>
      </c>
      <c r="M379">
        <v>0.17555733250807401</v>
      </c>
      <c r="O379">
        <f t="shared" si="14"/>
        <v>0.40567616149410612</v>
      </c>
    </row>
    <row r="380" spans="12:15">
      <c r="L380">
        <v>4.4145909015164104</v>
      </c>
      <c r="M380">
        <v>0.17478012870870699</v>
      </c>
      <c r="O380">
        <f t="shared" si="14"/>
        <v>0.40388020657999657</v>
      </c>
    </row>
    <row r="381" spans="12:15">
      <c r="L381">
        <v>4.4182302949508401</v>
      </c>
      <c r="M381">
        <v>0.173614689615222</v>
      </c>
      <c r="O381">
        <f t="shared" si="14"/>
        <v>0.40118712135737611</v>
      </c>
    </row>
    <row r="382" spans="12:15">
      <c r="L382">
        <v>4.4164105982336199</v>
      </c>
      <c r="M382">
        <v>0.173097409161965</v>
      </c>
      <c r="O382">
        <f t="shared" si="14"/>
        <v>0.39999179476124214</v>
      </c>
    </row>
    <row r="383" spans="12:15">
      <c r="L383">
        <v>4.42186968838526</v>
      </c>
      <c r="M383">
        <v>0.172319838757032</v>
      </c>
      <c r="O383">
        <f t="shared" si="14"/>
        <v>0.3981949926985876</v>
      </c>
    </row>
    <row r="384" spans="12:15">
      <c r="L384">
        <v>4.4255090818196896</v>
      </c>
      <c r="M384">
        <v>0.17102498789884199</v>
      </c>
      <c r="O384">
        <f t="shared" si="14"/>
        <v>0.3952028640397991</v>
      </c>
    </row>
    <row r="385" spans="12:15">
      <c r="L385">
        <v>4.4236893851024801</v>
      </c>
      <c r="M385">
        <v>0.17050770744558399</v>
      </c>
      <c r="O385">
        <f t="shared" si="14"/>
        <v>0.39400753744366285</v>
      </c>
    </row>
    <row r="386" spans="12:15">
      <c r="L386">
        <v>4.4291484752541201</v>
      </c>
      <c r="M386">
        <v>0.16947131351124001</v>
      </c>
      <c r="O386">
        <f t="shared" si="14"/>
        <v>0.39161264850867</v>
      </c>
    </row>
    <row r="387" spans="12:15">
      <c r="L387">
        <v>4.4327878686885498</v>
      </c>
      <c r="M387">
        <v>0.168176462653049</v>
      </c>
      <c r="O387">
        <f t="shared" si="14"/>
        <v>0.38862051984987922</v>
      </c>
    </row>
    <row r="388" spans="12:15">
      <c r="L388">
        <v>4.4364272621229697</v>
      </c>
      <c r="M388">
        <v>0.166881611794859</v>
      </c>
      <c r="O388">
        <f t="shared" si="14"/>
        <v>0.38562839119109071</v>
      </c>
    </row>
    <row r="389" spans="12:15">
      <c r="L389">
        <v>4.4346075654057602</v>
      </c>
      <c r="M389">
        <v>0.166364331341601</v>
      </c>
      <c r="O389">
        <f t="shared" si="14"/>
        <v>0.38443306459495447</v>
      </c>
    </row>
    <row r="390" spans="12:15">
      <c r="L390">
        <v>4.4400666555574002</v>
      </c>
      <c r="M390">
        <v>0.16558676093666899</v>
      </c>
      <c r="O390">
        <f t="shared" si="14"/>
        <v>0.38263626253230221</v>
      </c>
    </row>
    <row r="391" spans="12:15">
      <c r="L391">
        <v>4.4437060489918299</v>
      </c>
      <c r="M391">
        <v>0.16429191007847899</v>
      </c>
      <c r="O391">
        <f t="shared" si="14"/>
        <v>0.3796441338735137</v>
      </c>
    </row>
    <row r="392" spans="12:15">
      <c r="L392">
        <v>4.4418863522746204</v>
      </c>
      <c r="M392">
        <v>0.16377462962522099</v>
      </c>
      <c r="O392">
        <f t="shared" ref="O392:O455" si="15">M392/LARGE($M$7:$M$1321,1)</f>
        <v>0.37844880727737745</v>
      </c>
    </row>
    <row r="393" spans="12:15">
      <c r="L393">
        <v>4.4473454424262604</v>
      </c>
      <c r="M393">
        <v>0.162738235690876</v>
      </c>
      <c r="O393">
        <f t="shared" si="15"/>
        <v>0.37605391834238233</v>
      </c>
    </row>
    <row r="394" spans="12:15">
      <c r="L394">
        <v>4.4509848358606803</v>
      </c>
      <c r="M394">
        <v>0.161443384832686</v>
      </c>
      <c r="O394">
        <f t="shared" si="15"/>
        <v>0.37306178968359383</v>
      </c>
    </row>
    <row r="395" spans="12:15">
      <c r="L395">
        <v>4.4546242292951099</v>
      </c>
      <c r="M395">
        <v>0.16014853397449599</v>
      </c>
      <c r="O395">
        <f t="shared" si="15"/>
        <v>0.37006966102480532</v>
      </c>
    </row>
    <row r="396" spans="12:15">
      <c r="L396">
        <v>4.4528045325779004</v>
      </c>
      <c r="M396">
        <v>0.159631253521238</v>
      </c>
      <c r="O396">
        <f t="shared" si="15"/>
        <v>0.36887433442866907</v>
      </c>
    </row>
    <row r="397" spans="12:15">
      <c r="L397">
        <v>4.4582636227295396</v>
      </c>
      <c r="M397">
        <v>0.15885368311630599</v>
      </c>
      <c r="O397">
        <f t="shared" si="15"/>
        <v>0.36707753236601681</v>
      </c>
    </row>
    <row r="398" spans="12:15">
      <c r="L398">
        <v>4.4619030161639701</v>
      </c>
      <c r="M398">
        <v>0.15755883225811501</v>
      </c>
      <c r="O398">
        <f t="shared" si="15"/>
        <v>0.36408540370722609</v>
      </c>
    </row>
    <row r="399" spans="12:15">
      <c r="L399">
        <v>4.4655424095983998</v>
      </c>
      <c r="M399">
        <v>0.15626398139992501</v>
      </c>
      <c r="O399">
        <f t="shared" si="15"/>
        <v>0.36109327504843758</v>
      </c>
    </row>
    <row r="400" spans="12:15">
      <c r="L400">
        <v>4.4691818030328196</v>
      </c>
      <c r="M400">
        <v>0.154969130541735</v>
      </c>
      <c r="O400">
        <f t="shared" si="15"/>
        <v>0.35810114638964907</v>
      </c>
    </row>
    <row r="401" spans="12:15">
      <c r="L401">
        <v>4.4728211964672502</v>
      </c>
      <c r="M401">
        <v>0.153674279683544</v>
      </c>
      <c r="O401">
        <f t="shared" si="15"/>
        <v>0.35510901773085823</v>
      </c>
    </row>
    <row r="402" spans="12:15">
      <c r="L402">
        <v>4.4764605899016798</v>
      </c>
      <c r="M402">
        <v>0.152638252354766</v>
      </c>
      <c r="O402">
        <f t="shared" si="15"/>
        <v>0.35271497594441037</v>
      </c>
    </row>
    <row r="403" spans="12:15">
      <c r="L403">
        <v>4.4800999833361104</v>
      </c>
      <c r="M403">
        <v>0.15134340149657599</v>
      </c>
      <c r="O403">
        <f t="shared" si="15"/>
        <v>0.34972284728562186</v>
      </c>
    </row>
    <row r="404" spans="12:15">
      <c r="L404">
        <v>4.4782802866188902</v>
      </c>
      <c r="M404">
        <v>0.150826121043318</v>
      </c>
      <c r="O404">
        <f t="shared" si="15"/>
        <v>0.34852752068948561</v>
      </c>
    </row>
    <row r="405" spans="12:15">
      <c r="L405">
        <v>4.4837393767705302</v>
      </c>
      <c r="M405">
        <v>0.15004855063838499</v>
      </c>
      <c r="O405">
        <f t="shared" si="15"/>
        <v>0.34673071862683108</v>
      </c>
    </row>
    <row r="406" spans="12:15">
      <c r="L406">
        <v>4.4873787702049599</v>
      </c>
      <c r="M406">
        <v>0.14875369978019501</v>
      </c>
      <c r="O406">
        <f t="shared" si="15"/>
        <v>0.34373858996804263</v>
      </c>
    </row>
    <row r="407" spans="12:15">
      <c r="L407">
        <v>4.4855590734877504</v>
      </c>
      <c r="M407">
        <v>0.14823641932693701</v>
      </c>
      <c r="O407">
        <f t="shared" si="15"/>
        <v>0.34254326337190638</v>
      </c>
    </row>
    <row r="408" spans="12:15">
      <c r="L408">
        <v>4.4910181636393904</v>
      </c>
      <c r="M408">
        <v>0.147458848922005</v>
      </c>
      <c r="O408">
        <f t="shared" si="15"/>
        <v>0.34074646130925412</v>
      </c>
    </row>
    <row r="409" spans="12:15">
      <c r="L409">
        <v>4.4946575570738201</v>
      </c>
      <c r="M409">
        <v>0.146163998063814</v>
      </c>
      <c r="O409">
        <f t="shared" si="15"/>
        <v>0.33775433265046334</v>
      </c>
    </row>
    <row r="410" spans="12:15">
      <c r="L410">
        <v>4.49829695050824</v>
      </c>
      <c r="M410">
        <v>0.14486914720562399</v>
      </c>
      <c r="O410">
        <f t="shared" si="15"/>
        <v>0.33476220399167483</v>
      </c>
    </row>
    <row r="411" spans="12:15">
      <c r="L411">
        <v>4.5019363439426696</v>
      </c>
      <c r="M411">
        <v>0.14383311987684499</v>
      </c>
      <c r="O411">
        <f t="shared" si="15"/>
        <v>0.33236816220522464</v>
      </c>
    </row>
    <row r="412" spans="12:15">
      <c r="L412">
        <v>4.5055757373771002</v>
      </c>
      <c r="M412">
        <v>0.14253826901865499</v>
      </c>
      <c r="O412">
        <f t="shared" si="15"/>
        <v>0.32937603354643613</v>
      </c>
    </row>
    <row r="413" spans="12:15">
      <c r="L413">
        <v>4.5092151308115298</v>
      </c>
      <c r="M413">
        <v>0.141372829925171</v>
      </c>
      <c r="O413">
        <f t="shared" si="15"/>
        <v>0.326682948323818</v>
      </c>
    </row>
    <row r="414" spans="12:15">
      <c r="L414">
        <v>4.5128545242459497</v>
      </c>
      <c r="M414">
        <v>0.14020739083168601</v>
      </c>
      <c r="O414">
        <f t="shared" si="15"/>
        <v>0.32398986310119754</v>
      </c>
    </row>
    <row r="415" spans="12:15">
      <c r="L415">
        <v>4.5164939176803802</v>
      </c>
      <c r="M415">
        <v>0.13891253997349601</v>
      </c>
      <c r="O415">
        <f t="shared" si="15"/>
        <v>0.32099773444240903</v>
      </c>
    </row>
    <row r="416" spans="12:15">
      <c r="L416">
        <v>4.5201333111148099</v>
      </c>
      <c r="M416">
        <v>0.138005924409423</v>
      </c>
      <c r="O416">
        <f t="shared" si="15"/>
        <v>0.31890273609212916</v>
      </c>
    </row>
    <row r="417" spans="12:15">
      <c r="L417">
        <v>4.5237727045492404</v>
      </c>
      <c r="M417">
        <v>0.13684048531593901</v>
      </c>
      <c r="O417">
        <f t="shared" si="15"/>
        <v>0.31620965086951097</v>
      </c>
    </row>
    <row r="418" spans="12:15">
      <c r="L418">
        <v>4.5274120979836603</v>
      </c>
      <c r="M418">
        <v>0.13567504622245499</v>
      </c>
      <c r="O418">
        <f t="shared" si="15"/>
        <v>0.31351656564689279</v>
      </c>
    </row>
    <row r="419" spans="12:15">
      <c r="L419">
        <v>4.5310514914180899</v>
      </c>
      <c r="M419">
        <v>0.13450960712897</v>
      </c>
      <c r="O419">
        <f t="shared" si="15"/>
        <v>0.31082348042427232</v>
      </c>
    </row>
    <row r="420" spans="12:15">
      <c r="L420">
        <v>4.5346908848525196</v>
      </c>
      <c r="M420">
        <v>0.133473579800192</v>
      </c>
      <c r="O420">
        <f t="shared" si="15"/>
        <v>0.30842943863782446</v>
      </c>
    </row>
    <row r="421" spans="12:15">
      <c r="L421">
        <v>4.5383302782869501</v>
      </c>
      <c r="M421">
        <v>0.13243755247141301</v>
      </c>
      <c r="O421">
        <f t="shared" si="15"/>
        <v>0.30603539685137426</v>
      </c>
    </row>
    <row r="422" spans="12:15">
      <c r="L422">
        <v>4.5419696717213798</v>
      </c>
      <c r="M422">
        <v>0.13140152514263401</v>
      </c>
      <c r="O422">
        <f t="shared" si="15"/>
        <v>0.30364135506492412</v>
      </c>
    </row>
    <row r="423" spans="12:15">
      <c r="L423">
        <v>4.5456090651557997</v>
      </c>
      <c r="M423">
        <v>0.13036549781385601</v>
      </c>
      <c r="O423">
        <f t="shared" si="15"/>
        <v>0.30124731327847626</v>
      </c>
    </row>
    <row r="424" spans="12:15">
      <c r="L424">
        <v>4.5492484585902302</v>
      </c>
      <c r="M424">
        <v>0.12932947048507701</v>
      </c>
      <c r="O424">
        <f t="shared" si="15"/>
        <v>0.29885327149202606</v>
      </c>
    </row>
    <row r="425" spans="12:15">
      <c r="L425">
        <v>4.5528878520246598</v>
      </c>
      <c r="M425">
        <v>0.12829344315629901</v>
      </c>
      <c r="O425">
        <f t="shared" si="15"/>
        <v>0.2964592297055782</v>
      </c>
    </row>
    <row r="426" spans="12:15">
      <c r="L426">
        <v>4.5565272454590904</v>
      </c>
      <c r="M426">
        <v>0.12725741582752001</v>
      </c>
      <c r="O426">
        <f t="shared" si="15"/>
        <v>0.294065187919128</v>
      </c>
    </row>
    <row r="427" spans="12:15">
      <c r="L427">
        <v>4.5601666388935103</v>
      </c>
      <c r="M427">
        <v>0.12622138849874201</v>
      </c>
      <c r="O427">
        <f t="shared" si="15"/>
        <v>0.29167114613268014</v>
      </c>
    </row>
    <row r="428" spans="12:15">
      <c r="L428">
        <v>4.5638060323279399</v>
      </c>
      <c r="M428">
        <v>0.12518536116996301</v>
      </c>
      <c r="O428">
        <f t="shared" si="15"/>
        <v>0.28927710434623</v>
      </c>
    </row>
    <row r="429" spans="12:15">
      <c r="L429">
        <v>4.5656257290451503</v>
      </c>
      <c r="M429">
        <v>0.12414970044675</v>
      </c>
      <c r="O429">
        <f t="shared" si="15"/>
        <v>0.28688390970832478</v>
      </c>
    </row>
    <row r="430" spans="12:15">
      <c r="L430">
        <v>4.5710848191968001</v>
      </c>
      <c r="M430">
        <v>0.12285448298299401</v>
      </c>
      <c r="O430">
        <f t="shared" si="15"/>
        <v>0.28389093390099129</v>
      </c>
    </row>
    <row r="431" spans="12:15">
      <c r="L431">
        <v>4.57472421263122</v>
      </c>
      <c r="M431">
        <v>0.121947867418922</v>
      </c>
      <c r="O431">
        <f t="shared" si="15"/>
        <v>0.28179593555071375</v>
      </c>
    </row>
    <row r="432" spans="12:15">
      <c r="L432">
        <v>4.5783636060656496</v>
      </c>
      <c r="M432">
        <v>0.121041251854849</v>
      </c>
      <c r="O432">
        <f t="shared" si="15"/>
        <v>0.27970093720043387</v>
      </c>
    </row>
    <row r="433" spans="12:15">
      <c r="L433">
        <v>4.5820029995000802</v>
      </c>
      <c r="M433">
        <v>0.120005224526071</v>
      </c>
      <c r="O433">
        <f t="shared" si="15"/>
        <v>0.27730689541398601</v>
      </c>
    </row>
    <row r="434" spans="12:15">
      <c r="L434">
        <v>4.5856423929345098</v>
      </c>
      <c r="M434">
        <v>0.119098608961998</v>
      </c>
      <c r="O434">
        <f t="shared" si="15"/>
        <v>0.27521189706370619</v>
      </c>
    </row>
    <row r="435" spans="12:15">
      <c r="L435">
        <v>4.5898883519413403</v>
      </c>
      <c r="M435">
        <v>0.118105596686266</v>
      </c>
      <c r="O435">
        <f t="shared" si="15"/>
        <v>0.2729172540397985</v>
      </c>
    </row>
    <row r="436" spans="12:15">
      <c r="L436">
        <v>4.5947408765205804</v>
      </c>
      <c r="M436">
        <v>0.117414422992993</v>
      </c>
      <c r="O436">
        <f t="shared" si="15"/>
        <v>0.27132009665077406</v>
      </c>
    </row>
    <row r="437" spans="12:15">
      <c r="L437">
        <v>4.5965605732377899</v>
      </c>
      <c r="M437">
        <v>0.116508174034486</v>
      </c>
      <c r="O437">
        <f t="shared" si="15"/>
        <v>0.26922594544903922</v>
      </c>
    </row>
    <row r="438" spans="12:15">
      <c r="L438">
        <v>4.6001999666722204</v>
      </c>
      <c r="M438">
        <v>0.115730970235119</v>
      </c>
      <c r="O438">
        <f t="shared" si="15"/>
        <v>0.26742999053492961</v>
      </c>
    </row>
    <row r="439" spans="12:15">
      <c r="L439">
        <v>4.6038393601066403</v>
      </c>
      <c r="M439">
        <v>0.114824354671046</v>
      </c>
      <c r="O439">
        <f t="shared" si="15"/>
        <v>0.26533499218464979</v>
      </c>
    </row>
    <row r="440" spans="12:15">
      <c r="L440">
        <v>4.6074787535410699</v>
      </c>
      <c r="M440">
        <v>0.113917739106974</v>
      </c>
      <c r="O440">
        <f t="shared" si="15"/>
        <v>0.26323999383437224</v>
      </c>
    </row>
    <row r="441" spans="12:15">
      <c r="L441">
        <v>4.6117247125479004</v>
      </c>
      <c r="M441">
        <v>0.11292472683124199</v>
      </c>
      <c r="O441">
        <f t="shared" si="15"/>
        <v>0.2609453508104646</v>
      </c>
    </row>
    <row r="442" spans="12:15">
      <c r="L442">
        <v>4.6165772371271396</v>
      </c>
      <c r="M442">
        <v>0.112233553137969</v>
      </c>
      <c r="O442">
        <f t="shared" si="15"/>
        <v>0.25934819342144011</v>
      </c>
    </row>
    <row r="443" spans="12:15">
      <c r="L443">
        <v>4.61839693384435</v>
      </c>
      <c r="M443">
        <v>0.111327304179462</v>
      </c>
      <c r="O443">
        <f t="shared" si="15"/>
        <v>0.25725404221970527</v>
      </c>
    </row>
    <row r="444" spans="12:15">
      <c r="L444">
        <v>4.6226428928511902</v>
      </c>
      <c r="M444">
        <v>0.11033429190372999</v>
      </c>
      <c r="O444">
        <f t="shared" si="15"/>
        <v>0.25495939919579763</v>
      </c>
    </row>
    <row r="445" spans="12:15">
      <c r="L445">
        <v>4.6293151141476399</v>
      </c>
      <c r="M445">
        <v>0.109383928075479</v>
      </c>
      <c r="O445">
        <f t="shared" si="15"/>
        <v>0.25276330778588757</v>
      </c>
    </row>
    <row r="446" spans="12:15">
      <c r="L446">
        <v>4.6293151141476399</v>
      </c>
      <c r="M446">
        <v>0.108607457487244</v>
      </c>
      <c r="O446">
        <f t="shared" si="15"/>
        <v>0.25096904716886798</v>
      </c>
    </row>
    <row r="447" spans="12:15">
      <c r="L447">
        <v>4.6365939010164903</v>
      </c>
      <c r="M447">
        <v>0.107829520476745</v>
      </c>
      <c r="O447">
        <f t="shared" si="15"/>
        <v>0.24917139795766843</v>
      </c>
    </row>
    <row r="448" spans="12:15">
      <c r="L448">
        <v>4.6408398600233198</v>
      </c>
      <c r="M448">
        <v>0.106707096436308</v>
      </c>
      <c r="O448">
        <f t="shared" si="15"/>
        <v>0.24657771149759281</v>
      </c>
    </row>
    <row r="449" spans="12:15">
      <c r="L449">
        <v>4.6475120813197801</v>
      </c>
      <c r="M449">
        <v>0.105756732608057</v>
      </c>
      <c r="O449">
        <f t="shared" si="15"/>
        <v>0.24438162008768272</v>
      </c>
    </row>
    <row r="450" spans="12:15">
      <c r="L450">
        <v>4.6511514747542</v>
      </c>
      <c r="M450">
        <v>0.104591293514573</v>
      </c>
      <c r="O450">
        <f t="shared" si="15"/>
        <v>0.24168853486506453</v>
      </c>
    </row>
    <row r="451" spans="12:15">
      <c r="L451">
        <v>4.6584302616230602</v>
      </c>
      <c r="M451">
        <v>0.103683944739368</v>
      </c>
      <c r="O451">
        <f t="shared" si="15"/>
        <v>0.23959184221769469</v>
      </c>
    </row>
    <row r="452" spans="12:15">
      <c r="L452">
        <v>4.6584302616230602</v>
      </c>
      <c r="M452">
        <v>0.10290747415113299</v>
      </c>
      <c r="O452">
        <f t="shared" si="15"/>
        <v>0.2377975816006751</v>
      </c>
    </row>
    <row r="453" spans="12:15">
      <c r="L453">
        <v>4.6657090484919097</v>
      </c>
      <c r="M453">
        <v>0.102129537140635</v>
      </c>
      <c r="O453">
        <f t="shared" si="15"/>
        <v>0.23599993238947789</v>
      </c>
    </row>
    <row r="454" spans="12:15">
      <c r="L454">
        <v>4.6638893517747002</v>
      </c>
      <c r="M454">
        <v>0.101612256687377</v>
      </c>
      <c r="O454">
        <f t="shared" si="15"/>
        <v>0.23480460579334164</v>
      </c>
    </row>
    <row r="455" spans="12:15">
      <c r="L455">
        <v>4.6729878353607699</v>
      </c>
      <c r="M455">
        <v>0.10109277660072501</v>
      </c>
      <c r="O455">
        <f t="shared" si="15"/>
        <v>0.23360419630594007</v>
      </c>
    </row>
    <row r="456" spans="12:15">
      <c r="L456">
        <v>4.6772337943676003</v>
      </c>
      <c r="M456">
        <v>9.9970352560287495E-2</v>
      </c>
      <c r="O456">
        <f t="shared" ref="O456:O519" si="16">M456/LARGE($M$7:$M$1321,1)</f>
        <v>0.23101050984586324</v>
      </c>
    </row>
    <row r="457" spans="12:15">
      <c r="L457">
        <v>4.6820863189468396</v>
      </c>
      <c r="M457">
        <v>9.9796825925837704E-2</v>
      </c>
      <c r="O457">
        <f t="shared" si="16"/>
        <v>0.2306095262015182</v>
      </c>
    </row>
    <row r="458" spans="12:15">
      <c r="L458">
        <v>4.68390601566405</v>
      </c>
      <c r="M458">
        <v>9.8890576967330807E-2</v>
      </c>
      <c r="O458">
        <f t="shared" si="16"/>
        <v>0.22851537499978355</v>
      </c>
    </row>
    <row r="459" spans="12:15">
      <c r="L459">
        <v>4.6911848025329101</v>
      </c>
      <c r="M459">
        <v>9.7983228192126695E-2</v>
      </c>
      <c r="O459">
        <f t="shared" si="16"/>
        <v>0.22641868235241577</v>
      </c>
    </row>
    <row r="460" spans="12:15">
      <c r="L460">
        <v>4.6984635894017597</v>
      </c>
      <c r="M460">
        <v>9.6946467652216706E-2</v>
      </c>
      <c r="O460">
        <f t="shared" si="16"/>
        <v>0.22402294626887795</v>
      </c>
    </row>
    <row r="461" spans="12:15">
      <c r="L461">
        <v>4.7057423762706199</v>
      </c>
      <c r="M461">
        <v>9.5909707112306605E-2</v>
      </c>
      <c r="O461">
        <f t="shared" si="16"/>
        <v>0.22162721018533985</v>
      </c>
    </row>
    <row r="462" spans="12:15">
      <c r="L462">
        <v>4.7130211631394703</v>
      </c>
      <c r="M462">
        <v>9.5002358337102494E-2</v>
      </c>
      <c r="O462">
        <f t="shared" si="16"/>
        <v>0.21953051753797206</v>
      </c>
    </row>
    <row r="463" spans="12:15">
      <c r="L463">
        <v>4.7202999500083296</v>
      </c>
      <c r="M463">
        <v>9.4353833091310096E-2</v>
      </c>
      <c r="O463">
        <f t="shared" si="16"/>
        <v>0.21803191176294423</v>
      </c>
    </row>
    <row r="464" spans="12:15">
      <c r="L464">
        <v>4.72757873687718</v>
      </c>
      <c r="M464">
        <v>9.3446484316105999E-2</v>
      </c>
      <c r="O464">
        <f t="shared" si="16"/>
        <v>0.21593521911557645</v>
      </c>
    </row>
    <row r="465" spans="12:15">
      <c r="L465">
        <v>4.7348575237460402</v>
      </c>
      <c r="M465">
        <v>9.2797959070313601E-2</v>
      </c>
      <c r="O465">
        <f t="shared" si="16"/>
        <v>0.21443661334054862</v>
      </c>
    </row>
    <row r="466" spans="12:15">
      <c r="L466">
        <v>4.7421363106148897</v>
      </c>
      <c r="M466">
        <v>9.2020022059815396E-2</v>
      </c>
      <c r="O466">
        <f t="shared" si="16"/>
        <v>0.2126389641293509</v>
      </c>
    </row>
    <row r="467" spans="12:15">
      <c r="L467">
        <v>4.7494150974837499</v>
      </c>
      <c r="M467">
        <v>9.1242085049317204E-2</v>
      </c>
      <c r="O467">
        <f t="shared" si="16"/>
        <v>0.21084131491815325</v>
      </c>
    </row>
    <row r="468" spans="12:15">
      <c r="L468">
        <v>4.7566938843526003</v>
      </c>
      <c r="M468">
        <v>9.0852383332936604E-2</v>
      </c>
      <c r="O468">
        <f t="shared" si="16"/>
        <v>0.20994079601546556</v>
      </c>
    </row>
    <row r="469" spans="12:15">
      <c r="L469">
        <v>4.7639726712214596</v>
      </c>
      <c r="M469">
        <v>9.0333269851850001E-2</v>
      </c>
      <c r="O469">
        <f t="shared" si="16"/>
        <v>0.20874123367660757</v>
      </c>
    </row>
    <row r="470" spans="12:15">
      <c r="L470">
        <v>4.77125145809031</v>
      </c>
      <c r="M470">
        <v>9.0072979900175307E-2</v>
      </c>
      <c r="O470">
        <f t="shared" si="16"/>
        <v>0.20813975821008998</v>
      </c>
    </row>
    <row r="471" spans="12:15">
      <c r="L471">
        <v>4.7785302449591702</v>
      </c>
      <c r="M471">
        <v>8.9553866419088801E-2</v>
      </c>
      <c r="O471">
        <f t="shared" si="16"/>
        <v>0.20694019587123222</v>
      </c>
    </row>
    <row r="472" spans="12:15">
      <c r="L472">
        <v>4.7858090318280198</v>
      </c>
      <c r="M472">
        <v>8.9293576467414107E-2</v>
      </c>
      <c r="O472">
        <f t="shared" si="16"/>
        <v>0.20633872040471463</v>
      </c>
    </row>
    <row r="473" spans="12:15">
      <c r="L473">
        <v>4.7930878186968799</v>
      </c>
      <c r="M473">
        <v>8.8903874751033493E-2</v>
      </c>
      <c r="O473">
        <f t="shared" si="16"/>
        <v>0.20543820150202693</v>
      </c>
    </row>
    <row r="474" spans="12:15">
      <c r="L474">
        <v>4.8003666055657304</v>
      </c>
      <c r="M474">
        <v>8.8902408328770596E-2</v>
      </c>
      <c r="O474">
        <f t="shared" si="16"/>
        <v>0.20543481290784948</v>
      </c>
    </row>
    <row r="475" spans="12:15">
      <c r="L475">
        <v>4.8076453924345897</v>
      </c>
      <c r="M475">
        <v>8.8900941906507602E-2</v>
      </c>
      <c r="O475">
        <f t="shared" si="16"/>
        <v>0.20543142431367184</v>
      </c>
    </row>
    <row r="476" spans="12:15">
      <c r="L476">
        <v>4.8149241793034498</v>
      </c>
      <c r="M476">
        <v>8.8899475484244705E-2</v>
      </c>
      <c r="O476">
        <f t="shared" si="16"/>
        <v>0.20542803571949442</v>
      </c>
    </row>
    <row r="477" spans="12:15">
      <c r="L477">
        <v>4.8222029661723003</v>
      </c>
      <c r="M477">
        <v>8.9156832591393495E-2</v>
      </c>
      <c r="O477">
        <f t="shared" si="16"/>
        <v>0.20602273399765689</v>
      </c>
    </row>
    <row r="478" spans="12:15">
      <c r="L478">
        <v>4.8294817530411596</v>
      </c>
      <c r="M478">
        <v>8.9155366169130501E-2</v>
      </c>
      <c r="O478">
        <f t="shared" si="16"/>
        <v>0.20601934540347924</v>
      </c>
    </row>
    <row r="479" spans="12:15">
      <c r="L479">
        <v>4.8349408431927996</v>
      </c>
      <c r="M479">
        <v>8.9154266352433301E-2</v>
      </c>
      <c r="O479">
        <f t="shared" si="16"/>
        <v>0.20601680395784611</v>
      </c>
    </row>
    <row r="480" spans="12:15">
      <c r="L480">
        <v>4.84221963006165</v>
      </c>
      <c r="M480">
        <v>8.9670446988993902E-2</v>
      </c>
      <c r="O480">
        <f t="shared" si="16"/>
        <v>0.20720958910834877</v>
      </c>
    </row>
    <row r="481" spans="12:15">
      <c r="L481">
        <v>4.8494984169305102</v>
      </c>
      <c r="M481">
        <v>9.0186627625554502E-2</v>
      </c>
      <c r="O481">
        <f t="shared" si="16"/>
        <v>0.20840237425885141</v>
      </c>
    </row>
    <row r="482" spans="12:15">
      <c r="L482">
        <v>4.8840726545575697</v>
      </c>
      <c r="M482">
        <v>9.2897309178628901E-2</v>
      </c>
      <c r="O482">
        <f t="shared" si="16"/>
        <v>0.21466619059607864</v>
      </c>
    </row>
    <row r="483" spans="12:15">
      <c r="L483">
        <v>4.8895317447092097</v>
      </c>
      <c r="M483">
        <v>9.3543268185461104E-2</v>
      </c>
      <c r="O483">
        <f t="shared" si="16"/>
        <v>0.21615886633129569</v>
      </c>
    </row>
    <row r="484" spans="12:15">
      <c r="L484">
        <v>4.9283519413430996</v>
      </c>
      <c r="M484">
        <v>9.9315839423588098E-2</v>
      </c>
      <c r="O484">
        <f t="shared" si="16"/>
        <v>0.2294980673112772</v>
      </c>
    </row>
    <row r="485" spans="12:15">
      <c r="L485">
        <v>4.9356307282119598</v>
      </c>
      <c r="M485">
        <v>0.100867314177795</v>
      </c>
      <c r="O485">
        <f t="shared" si="16"/>
        <v>0.23308319995113841</v>
      </c>
    </row>
    <row r="486" spans="12:15">
      <c r="L486">
        <v>4.9332044659223397</v>
      </c>
      <c r="M486">
        <v>0.10000505788717701</v>
      </c>
      <c r="O486">
        <f t="shared" si="16"/>
        <v>0.23109070657473121</v>
      </c>
    </row>
    <row r="487" spans="12:15">
      <c r="L487">
        <v>4.9423029495084103</v>
      </c>
      <c r="M487">
        <v>0.102850283682878</v>
      </c>
      <c r="O487">
        <f t="shared" si="16"/>
        <v>0.23766542642775079</v>
      </c>
    </row>
    <row r="488" spans="12:15">
      <c r="L488">
        <v>4.9495817363772696</v>
      </c>
      <c r="M488">
        <v>0.10362528784885</v>
      </c>
      <c r="O488">
        <f t="shared" si="16"/>
        <v>0.23945629845059269</v>
      </c>
    </row>
    <row r="489" spans="12:15">
      <c r="L489">
        <v>4.9532211298116904</v>
      </c>
      <c r="M489">
        <v>0.10465984875536601</v>
      </c>
      <c r="O489">
        <f t="shared" si="16"/>
        <v>0.24184695164286521</v>
      </c>
    </row>
    <row r="490" spans="12:15">
      <c r="L490">
        <v>4.9604999166805497</v>
      </c>
      <c r="M490">
        <v>0.106081911744867</v>
      </c>
      <c r="O490">
        <f t="shared" si="16"/>
        <v>0.24513304084655635</v>
      </c>
    </row>
    <row r="491" spans="12:15">
      <c r="L491">
        <v>4.9586802199633304</v>
      </c>
      <c r="M491">
        <v>0.105176395997492</v>
      </c>
      <c r="O491">
        <f t="shared" si="16"/>
        <v>0.24304058394191147</v>
      </c>
    </row>
    <row r="492" spans="12:15">
      <c r="L492">
        <v>4.9647458756873801</v>
      </c>
      <c r="M492">
        <v>0.107073213194626</v>
      </c>
      <c r="O492">
        <f t="shared" si="16"/>
        <v>0.24742373051059119</v>
      </c>
    </row>
    <row r="493" spans="12:15">
      <c r="L493">
        <v>4.9714180969838297</v>
      </c>
      <c r="M493">
        <v>0.10866794740559101</v>
      </c>
      <c r="O493">
        <f t="shared" si="16"/>
        <v>0.25110882667869266</v>
      </c>
    </row>
    <row r="494" spans="12:15">
      <c r="L494">
        <v>4.9695984002666203</v>
      </c>
      <c r="M494">
        <v>0.107762431658215</v>
      </c>
      <c r="O494">
        <f t="shared" si="16"/>
        <v>0.24901636977404545</v>
      </c>
    </row>
    <row r="495" spans="12:15">
      <c r="L495">
        <v>4.9750574904182603</v>
      </c>
      <c r="M495">
        <v>0.109702508312106</v>
      </c>
      <c r="O495">
        <f t="shared" si="16"/>
        <v>0.25349947987096283</v>
      </c>
    </row>
    <row r="496" spans="12:15">
      <c r="L496">
        <v>4.9786968838526899</v>
      </c>
      <c r="M496">
        <v>0.110737069218622</v>
      </c>
      <c r="O496">
        <f t="shared" si="16"/>
        <v>0.25589013306323533</v>
      </c>
    </row>
    <row r="497" spans="12:15">
      <c r="L497">
        <v>4.9823362772871098</v>
      </c>
      <c r="M497">
        <v>0.11164221836043101</v>
      </c>
      <c r="O497">
        <f t="shared" si="16"/>
        <v>0.25798174281933522</v>
      </c>
    </row>
    <row r="498" spans="12:15">
      <c r="L498">
        <v>4.9859756707215404</v>
      </c>
      <c r="M498">
        <v>0.112676779266947</v>
      </c>
      <c r="O498">
        <f t="shared" si="16"/>
        <v>0.26037239601160772</v>
      </c>
    </row>
    <row r="499" spans="12:15">
      <c r="L499">
        <v>4.98961506415597</v>
      </c>
      <c r="M499">
        <v>0.113711340173463</v>
      </c>
      <c r="O499">
        <f t="shared" si="16"/>
        <v>0.26276304920388027</v>
      </c>
    </row>
    <row r="500" spans="12:15">
      <c r="L500">
        <v>4.9932544575903997</v>
      </c>
      <c r="M500">
        <v>0.11474590107997799</v>
      </c>
      <c r="O500">
        <f t="shared" si="16"/>
        <v>0.26515370239615044</v>
      </c>
    </row>
    <row r="501" spans="12:15">
      <c r="L501">
        <v>4.9968938510248204</v>
      </c>
      <c r="M501">
        <v>0.115780461986494</v>
      </c>
      <c r="O501">
        <f t="shared" si="16"/>
        <v>0.26754435558842293</v>
      </c>
    </row>
    <row r="502" spans="12:15">
      <c r="L502">
        <v>5.0005332444592501</v>
      </c>
      <c r="M502">
        <v>0.116815022893009</v>
      </c>
      <c r="O502">
        <f t="shared" si="16"/>
        <v>0.26993500878069315</v>
      </c>
    </row>
    <row r="503" spans="12:15">
      <c r="L503">
        <v>5.0041726378936797</v>
      </c>
      <c r="M503">
        <v>0.117849583799525</v>
      </c>
      <c r="O503">
        <f t="shared" si="16"/>
        <v>0.27232566197296565</v>
      </c>
    </row>
    <row r="504" spans="12:15">
      <c r="L504">
        <v>5.0078120313281103</v>
      </c>
      <c r="M504">
        <v>0.118884144706041</v>
      </c>
      <c r="O504">
        <f t="shared" si="16"/>
        <v>0.2747163151652382</v>
      </c>
    </row>
    <row r="505" spans="12:15">
      <c r="L505">
        <v>5.0114514247625301</v>
      </c>
      <c r="M505">
        <v>0.11991870561255601</v>
      </c>
      <c r="O505">
        <f t="shared" si="16"/>
        <v>0.27710696835750837</v>
      </c>
    </row>
    <row r="506" spans="12:15">
      <c r="L506">
        <v>5.0150908181969598</v>
      </c>
      <c r="M506">
        <v>0.121212090048483</v>
      </c>
      <c r="O506">
        <f t="shared" si="16"/>
        <v>0.28009570842211923</v>
      </c>
    </row>
    <row r="507" spans="12:15">
      <c r="L507">
        <v>5.0187302116313903</v>
      </c>
      <c r="M507">
        <v>0.122505474484411</v>
      </c>
      <c r="O507">
        <f t="shared" si="16"/>
        <v>0.28308444848673237</v>
      </c>
    </row>
    <row r="508" spans="12:15">
      <c r="L508">
        <v>5.02236960506582</v>
      </c>
      <c r="M508">
        <v>0.12354003539092601</v>
      </c>
      <c r="O508">
        <f t="shared" si="16"/>
        <v>0.28547510167900253</v>
      </c>
    </row>
    <row r="509" spans="12:15">
      <c r="L509">
        <v>5.0266155640726504</v>
      </c>
      <c r="M509">
        <v>0.124660748605391</v>
      </c>
      <c r="O509">
        <f t="shared" si="16"/>
        <v>0.28806483477920769</v>
      </c>
    </row>
    <row r="510" spans="12:15">
      <c r="L510">
        <v>5.0296483919346704</v>
      </c>
      <c r="M510">
        <v>0.126126804262781</v>
      </c>
      <c r="O510">
        <f t="shared" si="16"/>
        <v>0.29145258180822647</v>
      </c>
    </row>
    <row r="511" spans="12:15">
      <c r="L511">
        <v>5.0332877853691</v>
      </c>
      <c r="M511">
        <v>0.12716136516929699</v>
      </c>
      <c r="O511">
        <f t="shared" si="16"/>
        <v>0.29384323500049897</v>
      </c>
    </row>
    <row r="512" spans="12:15">
      <c r="L512">
        <v>5.0369271788035297</v>
      </c>
      <c r="M512">
        <v>0.12819592607581201</v>
      </c>
      <c r="O512">
        <f t="shared" si="16"/>
        <v>0.29623388819276925</v>
      </c>
    </row>
    <row r="513" spans="12:15">
      <c r="L513">
        <v>5.0405665722379602</v>
      </c>
      <c r="M513">
        <v>0.12948931051174001</v>
      </c>
      <c r="O513">
        <f t="shared" si="16"/>
        <v>0.29922262825738238</v>
      </c>
    </row>
    <row r="514" spans="12:15">
      <c r="L514">
        <v>5.0448125312447898</v>
      </c>
      <c r="M514">
        <v>0.13086884725561601</v>
      </c>
      <c r="O514">
        <f t="shared" si="16"/>
        <v>0.30241044822992585</v>
      </c>
    </row>
    <row r="515" spans="12:15">
      <c r="L515">
        <v>5.0478453591068098</v>
      </c>
      <c r="M515">
        <v>0.13233490291300601</v>
      </c>
      <c r="O515">
        <f t="shared" si="16"/>
        <v>0.30579819525894464</v>
      </c>
    </row>
    <row r="516" spans="12:15">
      <c r="L516">
        <v>5.0514847525412403</v>
      </c>
      <c r="M516">
        <v>0.133369463819522</v>
      </c>
      <c r="O516">
        <f t="shared" si="16"/>
        <v>0.30818884845121713</v>
      </c>
    </row>
    <row r="517" spans="12:15">
      <c r="L517">
        <v>5.0496650558240201</v>
      </c>
      <c r="M517">
        <v>0.131558065719205</v>
      </c>
      <c r="O517">
        <f t="shared" si="16"/>
        <v>0.30400308749338006</v>
      </c>
    </row>
    <row r="518" spans="12:15">
      <c r="L518">
        <v>5.0557307115480699</v>
      </c>
      <c r="M518">
        <v>0.134490177033986</v>
      </c>
      <c r="O518">
        <f t="shared" si="16"/>
        <v>0.31077858155141996</v>
      </c>
    </row>
    <row r="519" spans="12:15">
      <c r="L519">
        <v>5.0533044492584498</v>
      </c>
      <c r="M519">
        <v>0.13259262662572099</v>
      </c>
      <c r="O519">
        <f t="shared" si="16"/>
        <v>0.30639374068565256</v>
      </c>
    </row>
    <row r="520" spans="12:15">
      <c r="L520">
        <v>5.0587635394100898</v>
      </c>
      <c r="M520">
        <v>0.13595623269137599</v>
      </c>
      <c r="O520">
        <f t="shared" ref="O520:O583" si="17">M520/LARGE($M$7:$M$1321,1)</f>
        <v>0.31416632858043875</v>
      </c>
    </row>
    <row r="521" spans="12:15">
      <c r="L521">
        <v>5.0624029328445204</v>
      </c>
      <c r="M521">
        <v>0.13724961712730399</v>
      </c>
      <c r="O521">
        <f t="shared" si="17"/>
        <v>0.31715506864505189</v>
      </c>
    </row>
    <row r="522" spans="12:15">
      <c r="L522">
        <v>5.0666488918513499</v>
      </c>
      <c r="M522">
        <v>0.13862915387117999</v>
      </c>
      <c r="O522">
        <f t="shared" si="17"/>
        <v>0.32034288861759536</v>
      </c>
    </row>
    <row r="523" spans="12:15">
      <c r="L523">
        <v>5.0696817197133797</v>
      </c>
      <c r="M523">
        <v>0.14009520952856999</v>
      </c>
      <c r="O523">
        <f t="shared" si="17"/>
        <v>0.32373063564661414</v>
      </c>
    </row>
    <row r="524" spans="12:15">
      <c r="L524">
        <v>5.0739276787202101</v>
      </c>
      <c r="M524">
        <v>0.14121592274303399</v>
      </c>
      <c r="O524">
        <f t="shared" si="17"/>
        <v>0.32632036874681702</v>
      </c>
    </row>
    <row r="525" spans="12:15">
      <c r="L525">
        <v>5.0769605065822301</v>
      </c>
      <c r="M525">
        <v>0.14268197840042501</v>
      </c>
      <c r="O525">
        <f t="shared" si="17"/>
        <v>0.3297081157758382</v>
      </c>
    </row>
    <row r="526" spans="12:15">
      <c r="L526">
        <v>5.0805999000166597</v>
      </c>
      <c r="M526">
        <v>0.14397536283635201</v>
      </c>
      <c r="O526">
        <f t="shared" si="17"/>
        <v>0.332696855840449</v>
      </c>
    </row>
    <row r="527" spans="12:15">
      <c r="L527">
        <v>5.0848458590234902</v>
      </c>
      <c r="M527">
        <v>0.14535489958022799</v>
      </c>
      <c r="O527">
        <f t="shared" si="17"/>
        <v>0.33588467581299242</v>
      </c>
    </row>
    <row r="528" spans="12:15">
      <c r="L528">
        <v>5.0884852524579198</v>
      </c>
      <c r="M528">
        <v>0.14690710754556699</v>
      </c>
      <c r="O528">
        <f t="shared" si="17"/>
        <v>0.33947150274994387</v>
      </c>
    </row>
    <row r="529" spans="12:15">
      <c r="L529">
        <v>5.0915180803199398</v>
      </c>
      <c r="M529">
        <v>0.14837316320295801</v>
      </c>
      <c r="O529">
        <f t="shared" si="17"/>
        <v>0.34285924977896504</v>
      </c>
    </row>
    <row r="530" spans="12:15">
      <c r="L530">
        <v>5.0957640393267702</v>
      </c>
      <c r="M530">
        <v>0.14949387641742201</v>
      </c>
      <c r="O530">
        <f t="shared" si="17"/>
        <v>0.34544898287916787</v>
      </c>
    </row>
    <row r="531" spans="12:15">
      <c r="L531">
        <v>5.09333777703716</v>
      </c>
      <c r="M531">
        <v>0.14759632600915701</v>
      </c>
      <c r="O531">
        <f t="shared" si="17"/>
        <v>0.34106414201340046</v>
      </c>
    </row>
    <row r="532" spans="12:15">
      <c r="L532">
        <v>5.0994034327611999</v>
      </c>
      <c r="M532">
        <v>0.15104608438276099</v>
      </c>
      <c r="O532">
        <f t="shared" si="17"/>
        <v>0.34903580981611926</v>
      </c>
    </row>
    <row r="533" spans="12:15">
      <c r="L533">
        <v>5.1024362606232199</v>
      </c>
      <c r="M533">
        <v>0.15251214004015201</v>
      </c>
      <c r="O533">
        <f t="shared" si="17"/>
        <v>0.35242355684514043</v>
      </c>
    </row>
    <row r="534" spans="12:15">
      <c r="L534">
        <v>5.1066822196300601</v>
      </c>
      <c r="M534">
        <v>0.15363285325461601</v>
      </c>
      <c r="O534">
        <f t="shared" si="17"/>
        <v>0.35501328994534326</v>
      </c>
    </row>
    <row r="535" spans="12:15">
      <c r="L535">
        <v>5.11032161306448</v>
      </c>
      <c r="M535">
        <v>0.15518506121995501</v>
      </c>
      <c r="O535">
        <f t="shared" si="17"/>
        <v>0.35860011688229471</v>
      </c>
    </row>
    <row r="536" spans="12:15">
      <c r="L536">
        <v>5.1115347442092904</v>
      </c>
      <c r="M536">
        <v>0.156651483482911</v>
      </c>
      <c r="O536">
        <f t="shared" si="17"/>
        <v>0.36198871105985847</v>
      </c>
    </row>
    <row r="537" spans="12:15">
      <c r="L537">
        <v>5.1151741376437201</v>
      </c>
      <c r="M537">
        <v>0.15820369144825</v>
      </c>
      <c r="O537">
        <f t="shared" si="17"/>
        <v>0.36557553799680992</v>
      </c>
    </row>
    <row r="538" spans="12:15">
      <c r="L538">
        <v>5.1188135310781497</v>
      </c>
      <c r="M538">
        <v>0.15923825235476599</v>
      </c>
      <c r="O538">
        <f t="shared" si="17"/>
        <v>0.36796619118908241</v>
      </c>
    </row>
    <row r="539" spans="12:15">
      <c r="L539">
        <v>5.1394367605399101</v>
      </c>
      <c r="M539">
        <v>0.16656743082502101</v>
      </c>
      <c r="O539">
        <f t="shared" si="17"/>
        <v>0.38490238488854844</v>
      </c>
    </row>
    <row r="540" spans="12:15">
      <c r="L540">
        <v>5.1430761539743299</v>
      </c>
      <c r="M540">
        <v>0.16811963879035999</v>
      </c>
      <c r="O540">
        <f t="shared" si="17"/>
        <v>0.38848921182549984</v>
      </c>
    </row>
    <row r="541" spans="12:15">
      <c r="L541">
        <v>5.1461089818363597</v>
      </c>
      <c r="M541">
        <v>0.16958569444775001</v>
      </c>
      <c r="O541">
        <f t="shared" si="17"/>
        <v>0.39187695885451868</v>
      </c>
    </row>
    <row r="542" spans="12:15">
      <c r="L542">
        <v>5.1503549408431901</v>
      </c>
      <c r="M542">
        <v>0.17070640766221501</v>
      </c>
      <c r="O542">
        <f t="shared" si="17"/>
        <v>0.39446669195472384</v>
      </c>
    </row>
    <row r="543" spans="12:15">
      <c r="L543">
        <v>5.1539943342776198</v>
      </c>
      <c r="M543">
        <v>0.17225861562755401</v>
      </c>
      <c r="O543">
        <f t="shared" si="17"/>
        <v>0.39805351889167528</v>
      </c>
    </row>
    <row r="544" spans="12:15">
      <c r="L544">
        <v>5.1576337277120397</v>
      </c>
      <c r="M544">
        <v>0.17381082359289299</v>
      </c>
      <c r="O544">
        <f t="shared" si="17"/>
        <v>0.40164034582862668</v>
      </c>
    </row>
    <row r="545" spans="12:15">
      <c r="L545">
        <v>5.1606665555740703</v>
      </c>
      <c r="M545">
        <v>0.17527687925028301</v>
      </c>
      <c r="O545">
        <f t="shared" si="17"/>
        <v>0.40502809285764557</v>
      </c>
    </row>
    <row r="546" spans="12:15">
      <c r="L546">
        <v>5.1649125145808998</v>
      </c>
      <c r="M546">
        <v>0.17639759246474701</v>
      </c>
      <c r="O546">
        <f t="shared" si="17"/>
        <v>0.4076178259578484</v>
      </c>
    </row>
    <row r="547" spans="12:15">
      <c r="L547">
        <v>5.1685519080153304</v>
      </c>
      <c r="M547">
        <v>0.17794980043008701</v>
      </c>
      <c r="O547">
        <f t="shared" si="17"/>
        <v>0.41120465289480213</v>
      </c>
    </row>
    <row r="548" spans="12:15">
      <c r="L548">
        <v>5.1721913014497503</v>
      </c>
      <c r="M548">
        <v>0.17950200839542599</v>
      </c>
      <c r="O548">
        <f t="shared" si="17"/>
        <v>0.41479147983175352</v>
      </c>
    </row>
    <row r="549" spans="12:15">
      <c r="L549">
        <v>5.17522412931178</v>
      </c>
      <c r="M549">
        <v>0.18096806405281601</v>
      </c>
      <c r="O549">
        <f t="shared" si="17"/>
        <v>0.41817922686077241</v>
      </c>
    </row>
    <row r="550" spans="12:15">
      <c r="L550">
        <v>5.1794700883186104</v>
      </c>
      <c r="M550">
        <v>0.18208877726728001</v>
      </c>
      <c r="O550">
        <f t="shared" si="17"/>
        <v>0.42076895996097524</v>
      </c>
    </row>
    <row r="551" spans="12:15">
      <c r="L551">
        <v>5.1825029161806304</v>
      </c>
      <c r="M551">
        <v>0.18355483292467101</v>
      </c>
      <c r="O551">
        <f t="shared" si="17"/>
        <v>0.42415670698999636</v>
      </c>
    </row>
    <row r="552" spans="12:15">
      <c r="L552">
        <v>5.1861423096150601</v>
      </c>
      <c r="M552">
        <v>0.18484821736059801</v>
      </c>
      <c r="O552">
        <f t="shared" si="17"/>
        <v>0.42714544705460716</v>
      </c>
    </row>
    <row r="553" spans="12:15">
      <c r="L553">
        <v>5.1903882686218896</v>
      </c>
      <c r="M553">
        <v>0.18622775410447401</v>
      </c>
      <c r="O553">
        <f t="shared" si="17"/>
        <v>0.43033326702715063</v>
      </c>
    </row>
    <row r="554" spans="12:15">
      <c r="L554">
        <v>5.1934210964839096</v>
      </c>
      <c r="M554">
        <v>0.187693809761865</v>
      </c>
      <c r="O554">
        <f t="shared" si="17"/>
        <v>0.43372101405617175</v>
      </c>
    </row>
    <row r="555" spans="12:15">
      <c r="L555">
        <v>5.1976670554907498</v>
      </c>
      <c r="M555">
        <v>0.188814522976329</v>
      </c>
      <c r="O555">
        <f t="shared" si="17"/>
        <v>0.43631074715637458</v>
      </c>
    </row>
    <row r="556" spans="12:15">
      <c r="L556">
        <v>5.2013064489251697</v>
      </c>
      <c r="M556">
        <v>0.19036673094166801</v>
      </c>
      <c r="O556">
        <f t="shared" si="17"/>
        <v>0.43989757409332603</v>
      </c>
    </row>
    <row r="557" spans="12:15">
      <c r="L557">
        <v>5.2043392767872003</v>
      </c>
      <c r="M557">
        <v>0.191832786599058</v>
      </c>
      <c r="O557">
        <f t="shared" si="17"/>
        <v>0.44328532112234487</v>
      </c>
    </row>
    <row r="558" spans="12:15">
      <c r="L558">
        <v>5.2085852357940299</v>
      </c>
      <c r="M558">
        <v>0.192953499813523</v>
      </c>
      <c r="O558">
        <f t="shared" si="17"/>
        <v>0.44587505422254997</v>
      </c>
    </row>
    <row r="559" spans="12:15">
      <c r="L559">
        <v>5.2116180636560498</v>
      </c>
      <c r="M559">
        <v>0.194419555470913</v>
      </c>
      <c r="O559">
        <f t="shared" si="17"/>
        <v>0.44926280125156881</v>
      </c>
    </row>
    <row r="560" spans="12:15">
      <c r="L560">
        <v>5.2158640226628803</v>
      </c>
      <c r="M560">
        <v>0.19554026868537699</v>
      </c>
      <c r="O560">
        <f t="shared" si="17"/>
        <v>0.45185253435177164</v>
      </c>
    </row>
    <row r="561" spans="12:15">
      <c r="L561">
        <v>5.21889685052491</v>
      </c>
      <c r="M561">
        <v>0.19700632434276799</v>
      </c>
      <c r="O561">
        <f t="shared" si="17"/>
        <v>0.45524028138079276</v>
      </c>
    </row>
    <row r="562" spans="12:15">
      <c r="L562">
        <v>5.2231428095317396</v>
      </c>
      <c r="M562">
        <v>0.19812703755723199</v>
      </c>
      <c r="O562">
        <f t="shared" si="17"/>
        <v>0.45783001448099558</v>
      </c>
    </row>
    <row r="563" spans="12:15">
      <c r="L563">
        <v>5.2261756373937596</v>
      </c>
      <c r="M563">
        <v>0.19959309321462201</v>
      </c>
      <c r="O563">
        <f t="shared" si="17"/>
        <v>0.46121776151001442</v>
      </c>
    </row>
    <row r="564" spans="12:15">
      <c r="L564">
        <v>5.2298150308281901</v>
      </c>
      <c r="M564">
        <v>0.200627654121138</v>
      </c>
      <c r="O564">
        <f t="shared" si="17"/>
        <v>0.46360841470228692</v>
      </c>
    </row>
    <row r="565" spans="12:15">
      <c r="L565">
        <v>5.2334544242626198</v>
      </c>
      <c r="M565">
        <v>0.201662215027654</v>
      </c>
      <c r="O565">
        <f t="shared" si="17"/>
        <v>0.46599906789455942</v>
      </c>
    </row>
    <row r="566" spans="12:15">
      <c r="L566">
        <v>5.2370938176970503</v>
      </c>
      <c r="M566">
        <v>0.20295559946358099</v>
      </c>
      <c r="O566">
        <f t="shared" si="17"/>
        <v>0.46898780795917022</v>
      </c>
    </row>
    <row r="567" spans="12:15">
      <c r="L567">
        <v>5.2407332111314702</v>
      </c>
      <c r="M567">
        <v>0.20424898389950799</v>
      </c>
      <c r="O567">
        <f t="shared" si="17"/>
        <v>0.47197654802378103</v>
      </c>
    </row>
    <row r="568" spans="12:15">
      <c r="L568">
        <v>5.2443726045658998</v>
      </c>
      <c r="M568">
        <v>0.20528354480602401</v>
      </c>
      <c r="O568">
        <f t="shared" si="17"/>
        <v>0.47436720121605358</v>
      </c>
    </row>
    <row r="569" spans="12:15">
      <c r="L569">
        <v>5.2480119980003304</v>
      </c>
      <c r="M569">
        <v>0.20657692924195101</v>
      </c>
      <c r="O569">
        <f t="shared" si="17"/>
        <v>0.47735594128066444</v>
      </c>
    </row>
    <row r="570" spans="12:15">
      <c r="L570">
        <v>5.25165139143476</v>
      </c>
      <c r="M570">
        <v>0.207870313677879</v>
      </c>
      <c r="O570">
        <f t="shared" si="17"/>
        <v>0.48034468134527752</v>
      </c>
    </row>
    <row r="571" spans="12:15">
      <c r="L571">
        <v>5.2552907848691799</v>
      </c>
      <c r="M571">
        <v>0.208904874584394</v>
      </c>
      <c r="O571">
        <f t="shared" si="17"/>
        <v>0.48273533453754774</v>
      </c>
    </row>
    <row r="572" spans="12:15">
      <c r="L572">
        <v>5.2589301783036104</v>
      </c>
      <c r="M572">
        <v>0.20993943549090999</v>
      </c>
      <c r="O572">
        <f t="shared" si="17"/>
        <v>0.48512598772982024</v>
      </c>
    </row>
    <row r="573" spans="12:15">
      <c r="L573">
        <v>5.2625695717380401</v>
      </c>
      <c r="M573">
        <v>0.21097399639742501</v>
      </c>
      <c r="O573">
        <f t="shared" si="17"/>
        <v>0.48751664092209046</v>
      </c>
    </row>
    <row r="574" spans="12:15">
      <c r="L574">
        <v>5.2662089651724697</v>
      </c>
      <c r="M574">
        <v>0.21213796906864699</v>
      </c>
      <c r="O574">
        <f t="shared" si="17"/>
        <v>0.49020633755053322</v>
      </c>
    </row>
    <row r="575" spans="12:15">
      <c r="L575">
        <v>5.2698483586068896</v>
      </c>
      <c r="M575">
        <v>0.21317252997516201</v>
      </c>
      <c r="O575">
        <f t="shared" si="17"/>
        <v>0.4925969907428035</v>
      </c>
    </row>
    <row r="576" spans="12:15">
      <c r="L576">
        <v>5.2734877520413201</v>
      </c>
      <c r="M576">
        <v>0.214207090881678</v>
      </c>
      <c r="O576">
        <f t="shared" si="17"/>
        <v>0.49498764393507599</v>
      </c>
    </row>
    <row r="577" spans="12:15">
      <c r="L577">
        <v>5.2771271454757498</v>
      </c>
      <c r="M577">
        <v>0.215112240023488</v>
      </c>
      <c r="O577">
        <f t="shared" si="17"/>
        <v>0.49707925369117817</v>
      </c>
    </row>
    <row r="578" spans="12:15">
      <c r="L578">
        <v>5.2807665389101803</v>
      </c>
      <c r="M578">
        <v>0.21614680093000299</v>
      </c>
      <c r="O578">
        <f t="shared" si="17"/>
        <v>0.49946990688344833</v>
      </c>
    </row>
    <row r="579" spans="12:15">
      <c r="L579">
        <v>5.2844059323446002</v>
      </c>
      <c r="M579">
        <v>0.21718136183651901</v>
      </c>
      <c r="O579">
        <f t="shared" si="17"/>
        <v>0.50186056007572089</v>
      </c>
    </row>
    <row r="580" spans="12:15">
      <c r="L580">
        <v>5.2880453257790299</v>
      </c>
      <c r="M580">
        <v>0.218215922743034</v>
      </c>
      <c r="O580">
        <f t="shared" si="17"/>
        <v>0.50425121326799105</v>
      </c>
    </row>
    <row r="581" spans="12:15">
      <c r="L581">
        <v>5.2916847192134604</v>
      </c>
      <c r="M581">
        <v>0.21925048364954999</v>
      </c>
      <c r="O581">
        <f t="shared" si="17"/>
        <v>0.50664186646026355</v>
      </c>
    </row>
    <row r="582" spans="12:15">
      <c r="L582">
        <v>5.29593067822029</v>
      </c>
      <c r="M582">
        <v>0.22037119686401399</v>
      </c>
      <c r="O582">
        <f t="shared" si="17"/>
        <v>0.50923159956046637</v>
      </c>
    </row>
    <row r="583" spans="12:15">
      <c r="L583">
        <v>5.3032094650891501</v>
      </c>
      <c r="M583">
        <v>0.222440318677045</v>
      </c>
      <c r="O583">
        <f t="shared" si="17"/>
        <v>0.51401290594500915</v>
      </c>
    </row>
    <row r="584" spans="12:15">
      <c r="L584">
        <v>5.3007832027995301</v>
      </c>
      <c r="M584">
        <v>0.22131923885701499</v>
      </c>
      <c r="O584">
        <f t="shared" ref="O584:O647" si="18">M584/LARGE($M$7:$M$1321,1)</f>
        <v>0.51142232569626134</v>
      </c>
    </row>
    <row r="585" spans="12:15">
      <c r="L585">
        <v>5.3098816863855998</v>
      </c>
      <c r="M585">
        <v>0.223517405829187</v>
      </c>
      <c r="O585">
        <f t="shared" si="18"/>
        <v>0.51650182836843161</v>
      </c>
    </row>
    <row r="586" spans="12:15">
      <c r="L586">
        <v>5.3080619896683796</v>
      </c>
      <c r="M586">
        <v>0.22261189008181101</v>
      </c>
      <c r="O586">
        <f t="shared" si="18"/>
        <v>0.51440937146378451</v>
      </c>
    </row>
    <row r="587" spans="12:15">
      <c r="L587">
        <v>5.3135210798200196</v>
      </c>
      <c r="M587">
        <v>0.22468137850040801</v>
      </c>
      <c r="O587">
        <f t="shared" si="18"/>
        <v>0.51919152499687216</v>
      </c>
    </row>
    <row r="588" spans="12:15">
      <c r="L588">
        <v>5.3207998666888798</v>
      </c>
      <c r="M588">
        <v>0.22623285325461601</v>
      </c>
      <c r="O588">
        <f t="shared" si="18"/>
        <v>0.52277665763673598</v>
      </c>
    </row>
    <row r="589" spans="12:15">
      <c r="L589">
        <v>5.3189801699716703</v>
      </c>
      <c r="M589">
        <v>0.225197925742534</v>
      </c>
      <c r="O589">
        <f t="shared" si="18"/>
        <v>0.52038515729591839</v>
      </c>
    </row>
    <row r="590" spans="12:15">
      <c r="L590">
        <v>5.32807865355774</v>
      </c>
      <c r="M590">
        <v>0.22778432800882301</v>
      </c>
      <c r="O590">
        <f t="shared" si="18"/>
        <v>0.52636179027659746</v>
      </c>
    </row>
    <row r="591" spans="12:15">
      <c r="L591">
        <v>5.3262589568405199</v>
      </c>
      <c r="M591">
        <v>0.226749400496742</v>
      </c>
      <c r="O591">
        <f t="shared" si="18"/>
        <v>0.52397028993578221</v>
      </c>
    </row>
    <row r="592" spans="12:15">
      <c r="L592">
        <v>5.3359640059990001</v>
      </c>
      <c r="M592">
        <v>0.229163131541568</v>
      </c>
      <c r="O592">
        <f t="shared" si="18"/>
        <v>0.52954791595205319</v>
      </c>
    </row>
    <row r="593" spans="12:15">
      <c r="L593">
        <v>5.3335377437093801</v>
      </c>
      <c r="M593">
        <v>0.22830087525095</v>
      </c>
      <c r="O593">
        <f t="shared" si="18"/>
        <v>0.52755542257564592</v>
      </c>
    </row>
    <row r="594" spans="12:15">
      <c r="L594">
        <v>5.3432427928678496</v>
      </c>
      <c r="M594">
        <v>0.230714606295776</v>
      </c>
      <c r="O594">
        <f t="shared" si="18"/>
        <v>0.53313304859191701</v>
      </c>
    </row>
    <row r="595" spans="12:15">
      <c r="L595">
        <v>5.3408165305782296</v>
      </c>
      <c r="M595">
        <v>0.229852350005157</v>
      </c>
      <c r="O595">
        <f t="shared" si="18"/>
        <v>0.5311405552155074</v>
      </c>
    </row>
    <row r="596" spans="12:15">
      <c r="L596">
        <v>5.3499150141643002</v>
      </c>
      <c r="M596">
        <v>0.23192110521262299</v>
      </c>
      <c r="O596">
        <f t="shared" si="18"/>
        <v>0.53592101445150742</v>
      </c>
    </row>
    <row r="597" spans="12:15">
      <c r="L597">
        <v>5.3571938010331603</v>
      </c>
      <c r="M597">
        <v>0.23282552114330099</v>
      </c>
      <c r="O597">
        <f t="shared" si="18"/>
        <v>0.53801092991051969</v>
      </c>
    </row>
    <row r="598" spans="12:15">
      <c r="L598">
        <v>5.3614397600399899</v>
      </c>
      <c r="M598">
        <v>0.233816822593059</v>
      </c>
      <c r="O598">
        <f t="shared" si="18"/>
        <v>0.54030161957455225</v>
      </c>
    </row>
    <row r="599" spans="12:15">
      <c r="L599">
        <v>5.3681119813364404</v>
      </c>
      <c r="M599">
        <v>0.23502332150990701</v>
      </c>
      <c r="O599">
        <f t="shared" si="18"/>
        <v>0.54308958543414509</v>
      </c>
    </row>
    <row r="600" spans="12:15">
      <c r="L600">
        <v>5.36629228461923</v>
      </c>
      <c r="M600">
        <v>0.23398839399782501</v>
      </c>
      <c r="O600">
        <f t="shared" si="18"/>
        <v>0.54069808509332751</v>
      </c>
    </row>
    <row r="601" spans="12:15">
      <c r="L601">
        <v>5.3753907682052997</v>
      </c>
      <c r="M601">
        <v>0.236057149205291</v>
      </c>
      <c r="O601">
        <f t="shared" si="18"/>
        <v>0.54547854432932752</v>
      </c>
    </row>
    <row r="602" spans="12:15">
      <c r="L602">
        <v>5.3826695550741501</v>
      </c>
      <c r="M602">
        <v>0.23709097690067499</v>
      </c>
      <c r="O602">
        <f t="shared" si="18"/>
        <v>0.54786750322451006</v>
      </c>
    </row>
    <row r="603" spans="12:15">
      <c r="L603">
        <v>5.3899483419429997</v>
      </c>
      <c r="M603">
        <v>0.238124804596059</v>
      </c>
      <c r="O603">
        <f t="shared" si="18"/>
        <v>0.55025646211969259</v>
      </c>
    </row>
    <row r="604" spans="12:15">
      <c r="L604">
        <v>5.3972271288118598</v>
      </c>
      <c r="M604">
        <v>0.239029220526737</v>
      </c>
      <c r="O604">
        <f t="shared" si="18"/>
        <v>0.55234637757870475</v>
      </c>
    </row>
    <row r="605" spans="12:15">
      <c r="L605">
        <v>5.40450591568072</v>
      </c>
      <c r="M605">
        <v>0.23967481292800399</v>
      </c>
      <c r="O605">
        <f t="shared" si="18"/>
        <v>0.55383820616537871</v>
      </c>
    </row>
    <row r="606" spans="12:15">
      <c r="L606">
        <v>5.4117847025495696</v>
      </c>
      <c r="M606">
        <v>0.24057922885868199</v>
      </c>
      <c r="O606">
        <f t="shared" si="18"/>
        <v>0.55592812162439087</v>
      </c>
    </row>
    <row r="607" spans="12:15">
      <c r="L607">
        <v>5.4190634894184297</v>
      </c>
      <c r="M607">
        <v>0.24122482125994801</v>
      </c>
      <c r="O607">
        <f t="shared" si="18"/>
        <v>0.5574199502110625</v>
      </c>
    </row>
    <row r="608" spans="12:15">
      <c r="L608">
        <v>5.4263422762872802</v>
      </c>
      <c r="M608">
        <v>0.242258648955332</v>
      </c>
      <c r="O608">
        <f t="shared" si="18"/>
        <v>0.55980890910624503</v>
      </c>
    </row>
    <row r="609" spans="12:15">
      <c r="L609">
        <v>5.4336210631561404</v>
      </c>
      <c r="M609">
        <v>0.242774829591893</v>
      </c>
      <c r="O609">
        <f t="shared" si="18"/>
        <v>0.56100169425674862</v>
      </c>
    </row>
    <row r="610" spans="12:15">
      <c r="L610">
        <v>5.4408998500249899</v>
      </c>
      <c r="M610">
        <v>0.243420421993159</v>
      </c>
      <c r="O610">
        <f t="shared" si="18"/>
        <v>0.56249352284342014</v>
      </c>
    </row>
    <row r="611" spans="12:15">
      <c r="L611">
        <v>5.4481786368938501</v>
      </c>
      <c r="M611">
        <v>0.24419542615913201</v>
      </c>
      <c r="O611">
        <f t="shared" si="18"/>
        <v>0.56428439486626436</v>
      </c>
    </row>
    <row r="612" spans="12:15">
      <c r="L612">
        <v>5.4554574237626996</v>
      </c>
      <c r="M612">
        <v>0.24471160679569201</v>
      </c>
      <c r="O612">
        <f t="shared" si="18"/>
        <v>0.56547718001676572</v>
      </c>
    </row>
    <row r="613" spans="12:15">
      <c r="L613">
        <v>5.4627362106315598</v>
      </c>
      <c r="M613">
        <v>0.245357199196959</v>
      </c>
      <c r="O613">
        <f t="shared" si="18"/>
        <v>0.56696900860343957</v>
      </c>
    </row>
    <row r="614" spans="12:15">
      <c r="L614">
        <v>5.4700149975004102</v>
      </c>
      <c r="M614">
        <v>0.246002791598225</v>
      </c>
      <c r="O614">
        <f t="shared" si="18"/>
        <v>0.56846083719011109</v>
      </c>
    </row>
    <row r="615" spans="12:15">
      <c r="L615">
        <v>5.4772937843692704</v>
      </c>
      <c r="M615">
        <v>0.24664838399949199</v>
      </c>
      <c r="O615">
        <f t="shared" si="18"/>
        <v>0.56995266577678505</v>
      </c>
    </row>
    <row r="616" spans="12:15">
      <c r="L616">
        <v>5.4845725712381199</v>
      </c>
      <c r="M616">
        <v>0.24729397640075801</v>
      </c>
      <c r="O616">
        <f t="shared" si="18"/>
        <v>0.57144449436345668</v>
      </c>
    </row>
    <row r="617" spans="12:15">
      <c r="L617">
        <v>5.4918513581069801</v>
      </c>
      <c r="M617">
        <v>0.247939568802025</v>
      </c>
      <c r="O617">
        <f t="shared" si="18"/>
        <v>0.57293632295013053</v>
      </c>
    </row>
    <row r="618" spans="12:15">
      <c r="L618">
        <v>5.4991301449758296</v>
      </c>
      <c r="M618">
        <v>0.24858516120329099</v>
      </c>
      <c r="O618">
        <f t="shared" si="18"/>
        <v>0.57442815153680205</v>
      </c>
    </row>
    <row r="619" spans="12:15">
      <c r="L619">
        <v>5.5064089318446898</v>
      </c>
      <c r="M619">
        <v>0.24923075360455799</v>
      </c>
      <c r="O619">
        <f t="shared" si="18"/>
        <v>0.57591998012347601</v>
      </c>
    </row>
    <row r="620" spans="12:15">
      <c r="L620">
        <v>5.5136877187135402</v>
      </c>
      <c r="M620">
        <v>0.25000575777053002</v>
      </c>
      <c r="O620">
        <f t="shared" si="18"/>
        <v>0.5777108521463179</v>
      </c>
    </row>
    <row r="621" spans="12:15">
      <c r="L621">
        <v>5.5209665055824004</v>
      </c>
      <c r="M621">
        <v>0.25052193840708997</v>
      </c>
      <c r="O621">
        <f t="shared" si="18"/>
        <v>0.57890363729681915</v>
      </c>
    </row>
    <row r="622" spans="12:15">
      <c r="L622">
        <v>5.52824529245125</v>
      </c>
      <c r="M622">
        <v>0.25155576610247499</v>
      </c>
      <c r="O622">
        <f t="shared" si="18"/>
        <v>0.58129259619200402</v>
      </c>
    </row>
    <row r="623" spans="12:15">
      <c r="L623">
        <v>5.5355240793201101</v>
      </c>
      <c r="M623">
        <v>0.252589593797859</v>
      </c>
      <c r="O623">
        <f t="shared" si="18"/>
        <v>0.58368155508718655</v>
      </c>
    </row>
    <row r="624" spans="12:15">
      <c r="L624">
        <v>5.5428028661889597</v>
      </c>
      <c r="M624">
        <v>0.253235186199125</v>
      </c>
      <c r="O624">
        <f t="shared" si="18"/>
        <v>0.58517338367385807</v>
      </c>
    </row>
    <row r="625" spans="12:15">
      <c r="L625">
        <v>5.5500816530578199</v>
      </c>
      <c r="M625">
        <v>0.25413960212980302</v>
      </c>
      <c r="O625">
        <f t="shared" si="18"/>
        <v>0.58726329913287034</v>
      </c>
    </row>
    <row r="626" spans="12:15">
      <c r="L626">
        <v>5.5573604399266703</v>
      </c>
      <c r="M626">
        <v>0.25517342982518698</v>
      </c>
      <c r="O626">
        <f t="shared" si="18"/>
        <v>0.58965225802805277</v>
      </c>
    </row>
    <row r="627" spans="12:15">
      <c r="L627">
        <v>5.5646392267955296</v>
      </c>
      <c r="M627">
        <v>0.25607784575586601</v>
      </c>
      <c r="O627">
        <f t="shared" si="18"/>
        <v>0.59174217348706737</v>
      </c>
    </row>
    <row r="628" spans="12:15">
      <c r="L628">
        <v>5.56888518580236</v>
      </c>
      <c r="M628">
        <v>0.25706914720562402</v>
      </c>
      <c r="O628">
        <f t="shared" si="18"/>
        <v>0.59403286315109993</v>
      </c>
    </row>
    <row r="629" spans="12:15">
      <c r="L629">
        <v>5.5755574070988096</v>
      </c>
      <c r="M629">
        <v>0.258275646122471</v>
      </c>
      <c r="O629">
        <f t="shared" si="18"/>
        <v>0.59682082901069045</v>
      </c>
    </row>
    <row r="630" spans="12:15">
      <c r="L630">
        <v>5.5834427595400697</v>
      </c>
      <c r="M630">
        <v>0.259654449655216</v>
      </c>
      <c r="O630">
        <f t="shared" si="18"/>
        <v>0.60000695468614618</v>
      </c>
    </row>
    <row r="631" spans="12:15">
      <c r="L631">
        <v>5.5810164972504497</v>
      </c>
      <c r="M631">
        <v>0.25879219336459702</v>
      </c>
      <c r="O631">
        <f t="shared" si="18"/>
        <v>0.59801446130973668</v>
      </c>
    </row>
    <row r="632" spans="12:15">
      <c r="L632">
        <v>5.5901149808365203</v>
      </c>
      <c r="M632">
        <v>0.26086094857206299</v>
      </c>
      <c r="O632">
        <f t="shared" si="18"/>
        <v>0.60279492054573669</v>
      </c>
    </row>
    <row r="633" spans="12:15">
      <c r="L633">
        <v>5.5882952841193099</v>
      </c>
      <c r="M633">
        <v>0.25982602105998198</v>
      </c>
      <c r="O633">
        <f t="shared" si="18"/>
        <v>0.60040342020492143</v>
      </c>
    </row>
    <row r="634" spans="12:15">
      <c r="L634">
        <v>5.5980003332777803</v>
      </c>
      <c r="M634">
        <v>0.26223975210480699</v>
      </c>
      <c r="O634">
        <f t="shared" si="18"/>
        <v>0.60598104622119009</v>
      </c>
    </row>
    <row r="635" spans="12:15">
      <c r="L635">
        <v>5.5955740709881603</v>
      </c>
      <c r="M635">
        <v>0.26137749581418901</v>
      </c>
      <c r="O635">
        <f t="shared" si="18"/>
        <v>0.60398855284478292</v>
      </c>
    </row>
    <row r="636" spans="12:15">
      <c r="L636">
        <v>5.6052791201466396</v>
      </c>
      <c r="M636">
        <v>0.26379122685901502</v>
      </c>
      <c r="O636">
        <f t="shared" si="18"/>
        <v>0.60956617886105402</v>
      </c>
    </row>
    <row r="637" spans="12:15">
      <c r="L637">
        <v>5.6028528578570196</v>
      </c>
      <c r="M637">
        <v>0.262670147038985</v>
      </c>
      <c r="O637">
        <f t="shared" si="18"/>
        <v>0.6069755986123061</v>
      </c>
    </row>
    <row r="638" spans="12:15">
      <c r="L638">
        <v>5.6119513414430902</v>
      </c>
      <c r="M638">
        <v>0.26538596106998003</v>
      </c>
      <c r="O638">
        <f t="shared" si="18"/>
        <v>0.61325127502915544</v>
      </c>
    </row>
    <row r="639" spans="12:15">
      <c r="L639">
        <v>5.61013164472587</v>
      </c>
      <c r="M639">
        <v>0.26448044532260401</v>
      </c>
      <c r="O639">
        <f t="shared" si="18"/>
        <v>0.61115881812450823</v>
      </c>
    </row>
    <row r="640" spans="12:15">
      <c r="L640">
        <v>5.6155907348775198</v>
      </c>
      <c r="M640">
        <v>0.26642052197649602</v>
      </c>
      <c r="O640">
        <f t="shared" si="18"/>
        <v>0.61564192822142794</v>
      </c>
    </row>
    <row r="641" spans="12:15">
      <c r="L641">
        <v>5.6192301283119397</v>
      </c>
      <c r="M641">
        <v>0.26732567111830502</v>
      </c>
      <c r="O641">
        <f t="shared" si="18"/>
        <v>0.61773353797752784</v>
      </c>
    </row>
    <row r="642" spans="12:15">
      <c r="L642">
        <v>5.6234760873187799</v>
      </c>
      <c r="M642">
        <v>0.26844638433276902</v>
      </c>
      <c r="O642">
        <f t="shared" si="18"/>
        <v>0.62032327107773066</v>
      </c>
    </row>
    <row r="643" spans="12:15">
      <c r="L643">
        <v>5.6301483086152304</v>
      </c>
      <c r="M643">
        <v>0.27004111854373403</v>
      </c>
      <c r="O643">
        <f t="shared" si="18"/>
        <v>0.62400836724583209</v>
      </c>
    </row>
    <row r="644" spans="12:15">
      <c r="L644">
        <v>5.6283286118980103</v>
      </c>
      <c r="M644">
        <v>0.26913560279635901</v>
      </c>
      <c r="O644">
        <f t="shared" si="18"/>
        <v>0.62191591034118721</v>
      </c>
    </row>
    <row r="645" spans="12:15">
      <c r="L645">
        <v>5.6337877020496503</v>
      </c>
      <c r="M645">
        <v>0.27094626768554397</v>
      </c>
      <c r="O645">
        <f t="shared" si="18"/>
        <v>0.6260999770019342</v>
      </c>
    </row>
    <row r="646" spans="12:15">
      <c r="L646">
        <v>5.6380336610564896</v>
      </c>
      <c r="M646">
        <v>0.27206698090000803</v>
      </c>
      <c r="O646">
        <f t="shared" si="18"/>
        <v>0.62868971010213714</v>
      </c>
    </row>
    <row r="647" spans="12:15">
      <c r="L647">
        <v>5.64531244792534</v>
      </c>
      <c r="M647">
        <v>0.273618455654216</v>
      </c>
      <c r="O647">
        <f t="shared" si="18"/>
        <v>0.63227484274200085</v>
      </c>
    </row>
    <row r="648" spans="12:15">
      <c r="L648">
        <v>5.64288618563572</v>
      </c>
      <c r="M648">
        <v>0.27275619936359802</v>
      </c>
      <c r="O648">
        <f t="shared" ref="O648:O711" si="19">M648/LARGE($M$7:$M$1321,1)</f>
        <v>0.63028234936559369</v>
      </c>
    </row>
    <row r="649" spans="12:15">
      <c r="L649">
        <v>5.64834527578736</v>
      </c>
      <c r="M649">
        <v>0.27508451131160599</v>
      </c>
      <c r="O649">
        <f t="shared" si="19"/>
        <v>0.63566258977101964</v>
      </c>
    </row>
    <row r="650" spans="12:15">
      <c r="L650">
        <v>5.6525912347942002</v>
      </c>
      <c r="M650">
        <v>0.27620522452607099</v>
      </c>
      <c r="O650">
        <f t="shared" si="19"/>
        <v>0.6382523228712248</v>
      </c>
    </row>
    <row r="651" spans="12:15">
      <c r="L651">
        <v>5.6556240626562202</v>
      </c>
      <c r="M651">
        <v>0.27767128018346099</v>
      </c>
      <c r="O651">
        <f t="shared" si="19"/>
        <v>0.64164006990024358</v>
      </c>
    </row>
    <row r="652" spans="12:15">
      <c r="L652">
        <v>5.6592634560906498</v>
      </c>
      <c r="M652">
        <v>0.27870584108997698</v>
      </c>
      <c r="O652">
        <f t="shared" si="19"/>
        <v>0.64403072309251608</v>
      </c>
    </row>
    <row r="653" spans="12:15">
      <c r="L653">
        <v>5.6635094150974803</v>
      </c>
      <c r="M653">
        <v>0.27982655430444098</v>
      </c>
      <c r="O653">
        <f t="shared" si="19"/>
        <v>0.64662045619271891</v>
      </c>
    </row>
    <row r="654" spans="12:15">
      <c r="L654">
        <v>5.6665422429595003</v>
      </c>
      <c r="M654">
        <v>0.28129260996183097</v>
      </c>
      <c r="O654">
        <f t="shared" si="19"/>
        <v>0.65000820322173769</v>
      </c>
    </row>
    <row r="655" spans="12:15">
      <c r="L655">
        <v>5.6701816363939299</v>
      </c>
      <c r="M655">
        <v>0.28232717086834702</v>
      </c>
      <c r="O655">
        <f t="shared" si="19"/>
        <v>0.65239885641401041</v>
      </c>
    </row>
    <row r="656" spans="12:15">
      <c r="L656">
        <v>5.6738210298283596</v>
      </c>
      <c r="M656">
        <v>0.28362055530427399</v>
      </c>
      <c r="O656">
        <f t="shared" si="19"/>
        <v>0.6553875964786211</v>
      </c>
    </row>
    <row r="657" spans="12:15">
      <c r="L657">
        <v>5.6774604232627901</v>
      </c>
      <c r="M657">
        <v>0.28491393974020202</v>
      </c>
      <c r="O657">
        <f t="shared" si="19"/>
        <v>0.65837633654323435</v>
      </c>
    </row>
    <row r="658" spans="12:15">
      <c r="L658">
        <v>5.6817063822696197</v>
      </c>
      <c r="M658">
        <v>0.28603465295466601</v>
      </c>
      <c r="O658">
        <f t="shared" si="19"/>
        <v>0.66096606964343718</v>
      </c>
    </row>
    <row r="659" spans="12:15">
      <c r="L659">
        <v>5.6847392101316396</v>
      </c>
      <c r="M659">
        <v>0.28750070861205601</v>
      </c>
      <c r="O659">
        <f t="shared" si="19"/>
        <v>0.66435381667245597</v>
      </c>
    </row>
    <row r="660" spans="12:15">
      <c r="L660">
        <v>5.6889851691384701</v>
      </c>
      <c r="M660">
        <v>0.28862142182652001</v>
      </c>
      <c r="O660">
        <f t="shared" si="19"/>
        <v>0.66694354977265879</v>
      </c>
    </row>
    <row r="661" spans="12:15">
      <c r="L661">
        <v>5.6926245625728997</v>
      </c>
      <c r="M661">
        <v>0.29017362979186001</v>
      </c>
      <c r="O661">
        <f t="shared" si="19"/>
        <v>0.67053037670961257</v>
      </c>
    </row>
    <row r="662" spans="12:15">
      <c r="L662">
        <v>5.6962639560073303</v>
      </c>
      <c r="M662">
        <v>0.29172583775719901</v>
      </c>
      <c r="O662">
        <f t="shared" si="19"/>
        <v>0.67411720364656402</v>
      </c>
    </row>
    <row r="663" spans="12:15">
      <c r="L663">
        <v>5.6999033494417599</v>
      </c>
      <c r="M663">
        <v>0.29327804572253802</v>
      </c>
      <c r="O663">
        <f t="shared" si="19"/>
        <v>0.67770403058351547</v>
      </c>
    </row>
    <row r="664" spans="12:15">
      <c r="L664">
        <v>5.7035427428761798</v>
      </c>
      <c r="M664">
        <v>0.29483025368787702</v>
      </c>
      <c r="O664">
        <f t="shared" si="19"/>
        <v>0.68129085752046692</v>
      </c>
    </row>
    <row r="665" spans="12:15">
      <c r="L665">
        <v>5.7071821363106103</v>
      </c>
      <c r="M665">
        <v>0.29638246165321602</v>
      </c>
      <c r="O665">
        <f t="shared" si="19"/>
        <v>0.68487768445741837</v>
      </c>
    </row>
    <row r="666" spans="12:15">
      <c r="L666">
        <v>5.71082152974504</v>
      </c>
      <c r="M666">
        <v>0.29793466961855503</v>
      </c>
      <c r="O666">
        <f t="shared" si="19"/>
        <v>0.68846451139436982</v>
      </c>
    </row>
    <row r="667" spans="12:15">
      <c r="L667">
        <v>5.7144609231794696</v>
      </c>
      <c r="M667">
        <v>0.29948687758389397</v>
      </c>
      <c r="O667">
        <f t="shared" si="19"/>
        <v>0.69205133833132115</v>
      </c>
    </row>
    <row r="668" spans="12:15">
      <c r="L668">
        <v>5.7174937510414896</v>
      </c>
      <c r="M668">
        <v>0.30095293324128503</v>
      </c>
      <c r="O668">
        <f t="shared" si="19"/>
        <v>0.69543908536034238</v>
      </c>
    </row>
    <row r="669" spans="12:15">
      <c r="L669">
        <v>5.72173971004832</v>
      </c>
      <c r="M669">
        <v>0.30207364645574902</v>
      </c>
      <c r="O669">
        <f t="shared" si="19"/>
        <v>0.69802881846054521</v>
      </c>
    </row>
    <row r="670" spans="12:15">
      <c r="L670">
        <v>5.7193134477587</v>
      </c>
      <c r="M670">
        <v>0.30017609604748402</v>
      </c>
      <c r="O670">
        <f t="shared" si="19"/>
        <v>0.69364397759477781</v>
      </c>
    </row>
    <row r="671" spans="12:15">
      <c r="L671">
        <v>5.72477253791034</v>
      </c>
      <c r="M671">
        <v>0.30353970211313902</v>
      </c>
      <c r="O671">
        <f t="shared" si="19"/>
        <v>0.70141656548956399</v>
      </c>
    </row>
    <row r="672" spans="12:15">
      <c r="L672">
        <v>5.7290184969171802</v>
      </c>
      <c r="M672">
        <v>0.30560943493544701</v>
      </c>
      <c r="O672">
        <f t="shared" si="19"/>
        <v>0.70619928378834917</v>
      </c>
    </row>
    <row r="673" spans="12:15">
      <c r="L673">
        <v>5.7265922346275602</v>
      </c>
      <c r="M673">
        <v>0.30457462962522103</v>
      </c>
      <c r="O673">
        <f t="shared" si="19"/>
        <v>0.70380806583038158</v>
      </c>
    </row>
    <row r="674" spans="12:15">
      <c r="L674">
        <v>5.7326578903516001</v>
      </c>
      <c r="M674">
        <v>0.30716164290078601</v>
      </c>
      <c r="O674">
        <f t="shared" si="19"/>
        <v>0.70978611072530062</v>
      </c>
    </row>
    <row r="675" spans="12:15">
      <c r="L675">
        <v>5.7362972837860298</v>
      </c>
      <c r="M675">
        <v>0.30880012537592899</v>
      </c>
      <c r="O675">
        <f t="shared" si="19"/>
        <v>0.71357229995303217</v>
      </c>
    </row>
    <row r="676" spans="12:15">
      <c r="L676">
        <v>5.7393301116480497</v>
      </c>
      <c r="M676">
        <v>0.31026618103331899</v>
      </c>
      <c r="O676">
        <f t="shared" si="19"/>
        <v>0.71696004698205096</v>
      </c>
    </row>
    <row r="677" spans="12:15">
      <c r="L677">
        <v>5.74357607065489</v>
      </c>
      <c r="M677">
        <v>0.31233591385562698</v>
      </c>
      <c r="O677">
        <f t="shared" si="19"/>
        <v>0.72174276528083614</v>
      </c>
    </row>
    <row r="678" spans="12:15">
      <c r="L678">
        <v>5.7411498083652699</v>
      </c>
      <c r="M678">
        <v>0.311301108545401</v>
      </c>
      <c r="O678">
        <f t="shared" si="19"/>
        <v>0.71935154732286855</v>
      </c>
    </row>
    <row r="679" spans="12:15">
      <c r="L679">
        <v>5.7466088985169099</v>
      </c>
      <c r="M679">
        <v>0.31388824402282101</v>
      </c>
      <c r="O679">
        <f t="shared" si="19"/>
        <v>0.72532987460063514</v>
      </c>
    </row>
    <row r="680" spans="12:15">
      <c r="L680">
        <v>5.7508548575237404</v>
      </c>
      <c r="M680">
        <v>0.315957976845128</v>
      </c>
      <c r="O680">
        <f t="shared" si="19"/>
        <v>0.73011259289941799</v>
      </c>
    </row>
    <row r="681" spans="12:15">
      <c r="L681">
        <v>5.7484285952341203</v>
      </c>
      <c r="M681">
        <v>0.31492317153490201</v>
      </c>
      <c r="O681">
        <f t="shared" si="19"/>
        <v>0.72772137494145039</v>
      </c>
    </row>
    <row r="682" spans="12:15">
      <c r="L682">
        <v>5.7538876853857603</v>
      </c>
      <c r="M682">
        <v>0.31751030701232302</v>
      </c>
      <c r="O682">
        <f t="shared" si="19"/>
        <v>0.73369970221921932</v>
      </c>
    </row>
    <row r="683" spans="12:15">
      <c r="L683">
        <v>5.7581336443925997</v>
      </c>
      <c r="M683">
        <v>0.31958003983463001</v>
      </c>
      <c r="O683">
        <f t="shared" si="19"/>
        <v>0.73848242051800217</v>
      </c>
    </row>
    <row r="684" spans="12:15">
      <c r="L684">
        <v>5.7557073821029796</v>
      </c>
      <c r="M684">
        <v>0.31854523452440398</v>
      </c>
      <c r="O684">
        <f t="shared" si="19"/>
        <v>0.73609120256003446</v>
      </c>
    </row>
    <row r="685" spans="12:15">
      <c r="L685">
        <v>5.7617730378270204</v>
      </c>
      <c r="M685">
        <v>0.32113224779996902</v>
      </c>
      <c r="O685">
        <f t="shared" si="19"/>
        <v>0.74206924745495362</v>
      </c>
    </row>
    <row r="686" spans="12:15">
      <c r="L686">
        <v>5.7654124312614501</v>
      </c>
      <c r="M686">
        <v>0.32277073027511199</v>
      </c>
      <c r="O686">
        <f t="shared" si="19"/>
        <v>0.74585543668268528</v>
      </c>
    </row>
    <row r="687" spans="12:15">
      <c r="L687">
        <v>5.7684452591234798</v>
      </c>
      <c r="M687">
        <v>0.32423678593250299</v>
      </c>
      <c r="O687">
        <f t="shared" si="19"/>
        <v>0.74924318371170628</v>
      </c>
    </row>
    <row r="688" spans="12:15">
      <c r="L688">
        <v>5.7726912181303103</v>
      </c>
      <c r="M688">
        <v>0.32630651875480998</v>
      </c>
      <c r="O688">
        <f t="shared" si="19"/>
        <v>0.75402590201048914</v>
      </c>
    </row>
    <row r="689" spans="12:15">
      <c r="L689">
        <v>5.7702649558406902</v>
      </c>
      <c r="M689">
        <v>0.325271713444584</v>
      </c>
      <c r="O689">
        <f t="shared" si="19"/>
        <v>0.75163468405252154</v>
      </c>
    </row>
    <row r="690" spans="12:15">
      <c r="L690">
        <v>5.7757240459923302</v>
      </c>
      <c r="M690">
        <v>0.32785884892200501</v>
      </c>
      <c r="O690">
        <f t="shared" si="19"/>
        <v>0.75761301133029046</v>
      </c>
    </row>
    <row r="691" spans="12:15">
      <c r="L691">
        <v>5.7793634394267599</v>
      </c>
      <c r="M691">
        <v>0.32992870394616702</v>
      </c>
      <c r="O691">
        <f t="shared" si="19"/>
        <v>0.76239601201192098</v>
      </c>
    </row>
    <row r="692" spans="12:15">
      <c r="L692">
        <v>5.7775437427095397</v>
      </c>
      <c r="M692">
        <v>0.32889377643408602</v>
      </c>
      <c r="O692">
        <f t="shared" si="19"/>
        <v>0.76000451167110572</v>
      </c>
    </row>
    <row r="693" spans="12:15">
      <c r="L693">
        <v>5.7836093984335903</v>
      </c>
      <c r="M693">
        <v>0.33199843676847501</v>
      </c>
      <c r="O693">
        <f t="shared" si="19"/>
        <v>0.76717873031070605</v>
      </c>
    </row>
    <row r="694" spans="12:15">
      <c r="L694">
        <v>5.7811831361439703</v>
      </c>
      <c r="M694">
        <v>0.33096363145824897</v>
      </c>
      <c r="O694">
        <f t="shared" si="19"/>
        <v>0.76478751235273834</v>
      </c>
    </row>
    <row r="695" spans="12:15">
      <c r="L695">
        <v>5.7866422262956103</v>
      </c>
      <c r="M695">
        <v>0.33355076693566899</v>
      </c>
      <c r="O695">
        <f t="shared" si="19"/>
        <v>0.77076583963050505</v>
      </c>
    </row>
    <row r="696" spans="12:15">
      <c r="L696">
        <v>5.7908881853024496</v>
      </c>
      <c r="M696">
        <v>0.33562049975797598</v>
      </c>
      <c r="O696">
        <f t="shared" si="19"/>
        <v>0.77554855792928779</v>
      </c>
    </row>
    <row r="697" spans="12:15">
      <c r="L697">
        <v>5.7884619230128296</v>
      </c>
      <c r="M697">
        <v>0.33458569444774999</v>
      </c>
      <c r="O697">
        <f t="shared" si="19"/>
        <v>0.77315733997132019</v>
      </c>
    </row>
    <row r="698" spans="12:15">
      <c r="L698">
        <v>5.7939210131644696</v>
      </c>
      <c r="M698">
        <v>0.337172829925171</v>
      </c>
      <c r="O698">
        <f t="shared" si="19"/>
        <v>0.77913566724908923</v>
      </c>
    </row>
    <row r="699" spans="12:15">
      <c r="L699">
        <v>5.7975604065989002</v>
      </c>
      <c r="M699">
        <v>0.33924268494933302</v>
      </c>
      <c r="O699">
        <f t="shared" si="19"/>
        <v>0.78391866793071963</v>
      </c>
    </row>
    <row r="700" spans="12:15">
      <c r="L700">
        <v>5.79574070988168</v>
      </c>
      <c r="M700">
        <v>0.33820775743725201</v>
      </c>
      <c r="O700">
        <f t="shared" si="19"/>
        <v>0.78152716758990437</v>
      </c>
    </row>
    <row r="701" spans="12:15">
      <c r="L701">
        <v>5.80119980003332</v>
      </c>
      <c r="M701">
        <v>0.34131253997349598</v>
      </c>
      <c r="O701">
        <f t="shared" si="19"/>
        <v>0.78870166861235225</v>
      </c>
    </row>
    <row r="702" spans="12:15">
      <c r="L702">
        <v>5.80119980003332</v>
      </c>
      <c r="M702">
        <v>0.340406657620555</v>
      </c>
      <c r="O702">
        <f t="shared" si="19"/>
        <v>0.78660836455916239</v>
      </c>
    </row>
    <row r="703" spans="12:15">
      <c r="L703">
        <v>5.8054457590401496</v>
      </c>
      <c r="M703">
        <v>0.34338227279580302</v>
      </c>
      <c r="O703">
        <f t="shared" si="19"/>
        <v>0.7934843869111351</v>
      </c>
    </row>
    <row r="704" spans="12:15">
      <c r="L704">
        <v>5.8030194967505402</v>
      </c>
      <c r="M704">
        <v>0.34234746748557698</v>
      </c>
      <c r="O704">
        <f t="shared" si="19"/>
        <v>0.79109316895316739</v>
      </c>
    </row>
    <row r="705" spans="12:15">
      <c r="L705">
        <v>5.8084785869021802</v>
      </c>
      <c r="M705">
        <v>0.34493460296299799</v>
      </c>
      <c r="O705">
        <f t="shared" si="19"/>
        <v>0.79707149623093643</v>
      </c>
    </row>
    <row r="706" spans="12:15">
      <c r="L706">
        <v>5.8127245459090098</v>
      </c>
      <c r="M706">
        <v>0.34700433578530498</v>
      </c>
      <c r="O706">
        <f t="shared" si="19"/>
        <v>0.80185421452971917</v>
      </c>
    </row>
    <row r="707" spans="12:15">
      <c r="L707">
        <v>5.8102982836193897</v>
      </c>
      <c r="M707">
        <v>0.345969530475079</v>
      </c>
      <c r="O707">
        <f t="shared" si="19"/>
        <v>0.79946299657175157</v>
      </c>
    </row>
    <row r="708" spans="12:15">
      <c r="L708">
        <v>5.8102982836193897</v>
      </c>
      <c r="M708">
        <v>0.34415776576919699</v>
      </c>
      <c r="O708">
        <f t="shared" si="19"/>
        <v>0.79527638846537185</v>
      </c>
    </row>
    <row r="709" spans="12:15">
      <c r="L709">
        <v>5.8157573737710297</v>
      </c>
      <c r="M709">
        <v>0.34855666595250001</v>
      </c>
      <c r="O709">
        <f t="shared" si="19"/>
        <v>0.80544132384952061</v>
      </c>
    </row>
    <row r="710" spans="12:15">
      <c r="L710">
        <v>5.82000333277787</v>
      </c>
      <c r="M710">
        <v>0.350626398774807</v>
      </c>
      <c r="O710">
        <f t="shared" si="19"/>
        <v>0.81022404214830335</v>
      </c>
    </row>
    <row r="711" spans="12:15">
      <c r="L711">
        <v>5.8175770704882499</v>
      </c>
      <c r="M711">
        <v>0.34959159346458102</v>
      </c>
      <c r="O711">
        <f t="shared" si="19"/>
        <v>0.80783282419033575</v>
      </c>
    </row>
    <row r="712" spans="12:15">
      <c r="L712">
        <v>5.8175770704882499</v>
      </c>
      <c r="M712">
        <v>0.34777982875869801</v>
      </c>
      <c r="O712">
        <f t="shared" ref="O712:O775" si="20">M712/LARGE($M$7:$M$1321,1)</f>
        <v>0.8036462160839537</v>
      </c>
    </row>
    <row r="713" spans="12:15">
      <c r="L713">
        <v>5.8230361606398899</v>
      </c>
      <c r="M713">
        <v>0.35217872894200097</v>
      </c>
      <c r="O713">
        <f t="shared" si="20"/>
        <v>0.81381115146810235</v>
      </c>
    </row>
    <row r="714" spans="12:15">
      <c r="L714">
        <v>5.8266755540743196</v>
      </c>
      <c r="M714">
        <v>0.35424858396616399</v>
      </c>
      <c r="O714">
        <f t="shared" si="20"/>
        <v>0.81859415214973508</v>
      </c>
    </row>
    <row r="715" spans="12:15">
      <c r="L715">
        <v>5.8248558573571003</v>
      </c>
      <c r="M715">
        <v>0.35321365645408298</v>
      </c>
      <c r="O715">
        <f t="shared" si="20"/>
        <v>0.81620265180891982</v>
      </c>
    </row>
    <row r="716" spans="12:15">
      <c r="L716">
        <v>5.83092151308115</v>
      </c>
      <c r="M716">
        <v>0.35631831678847098</v>
      </c>
      <c r="O716">
        <f t="shared" si="20"/>
        <v>0.82337687044851782</v>
      </c>
    </row>
    <row r="717" spans="12:15">
      <c r="L717">
        <v>5.82849525079153</v>
      </c>
      <c r="M717">
        <v>0.355283511478245</v>
      </c>
      <c r="O717">
        <f t="shared" si="20"/>
        <v>0.82098565249055022</v>
      </c>
    </row>
    <row r="718" spans="12:15">
      <c r="L718">
        <v>5.83395434094317</v>
      </c>
      <c r="M718">
        <v>0.35787064695566601</v>
      </c>
      <c r="O718">
        <f t="shared" si="20"/>
        <v>0.82696397976831926</v>
      </c>
    </row>
    <row r="719" spans="12:15">
      <c r="L719">
        <v>5.8375937343775997</v>
      </c>
      <c r="M719">
        <v>0.35994050197982802</v>
      </c>
      <c r="O719">
        <f t="shared" si="20"/>
        <v>0.83174698044994966</v>
      </c>
    </row>
    <row r="720" spans="12:15">
      <c r="L720">
        <v>5.8357740376603902</v>
      </c>
      <c r="M720">
        <v>0.35890557446774701</v>
      </c>
      <c r="O720">
        <f t="shared" si="20"/>
        <v>0.82935548010913451</v>
      </c>
    </row>
    <row r="721" spans="12:15">
      <c r="L721">
        <v>5.8418396933844301</v>
      </c>
      <c r="M721">
        <v>0.36201023480213601</v>
      </c>
      <c r="O721">
        <f t="shared" si="20"/>
        <v>0.83652969874873473</v>
      </c>
    </row>
    <row r="722" spans="12:15">
      <c r="L722">
        <v>5.83941343109481</v>
      </c>
      <c r="M722">
        <v>0.36097542949191003</v>
      </c>
      <c r="O722">
        <f t="shared" si="20"/>
        <v>0.83413848079076713</v>
      </c>
    </row>
    <row r="723" spans="12:15">
      <c r="L723">
        <v>5.8448725212464501</v>
      </c>
      <c r="M723">
        <v>0.36356256496932998</v>
      </c>
      <c r="O723">
        <f t="shared" si="20"/>
        <v>0.84011680806853373</v>
      </c>
    </row>
    <row r="724" spans="12:15">
      <c r="L724">
        <v>5.8485119146808797</v>
      </c>
      <c r="M724">
        <v>0.365632419993493</v>
      </c>
      <c r="O724">
        <f t="shared" si="20"/>
        <v>0.84489980875016646</v>
      </c>
    </row>
    <row r="725" spans="12:15">
      <c r="L725">
        <v>5.8485119146808797</v>
      </c>
      <c r="M725">
        <v>0.36472653764055102</v>
      </c>
      <c r="O725">
        <f t="shared" si="20"/>
        <v>0.84280650469697427</v>
      </c>
    </row>
    <row r="726" spans="12:15">
      <c r="L726">
        <v>5.8521513081153103</v>
      </c>
      <c r="M726">
        <v>0.36770227501765501</v>
      </c>
      <c r="O726">
        <f t="shared" si="20"/>
        <v>0.84968280943179686</v>
      </c>
    </row>
    <row r="727" spans="12:15">
      <c r="L727">
        <v>5.8521513081153103</v>
      </c>
      <c r="M727">
        <v>0.36679639266471398</v>
      </c>
      <c r="O727">
        <f t="shared" si="20"/>
        <v>0.84758950537860689</v>
      </c>
    </row>
    <row r="728" spans="12:15">
      <c r="L728">
        <v>5.8563972671221398</v>
      </c>
      <c r="M728">
        <v>0.369772007839963</v>
      </c>
      <c r="O728">
        <f t="shared" si="20"/>
        <v>0.85446552773058204</v>
      </c>
    </row>
    <row r="729" spans="12:15">
      <c r="L729">
        <v>5.8539710048325198</v>
      </c>
      <c r="M729">
        <v>0.36873720252973702</v>
      </c>
      <c r="O729">
        <f t="shared" si="20"/>
        <v>0.85207430977261445</v>
      </c>
    </row>
    <row r="730" spans="12:15">
      <c r="L730">
        <v>5.8600366605565704</v>
      </c>
      <c r="M730">
        <v>0.371324215805302</v>
      </c>
      <c r="O730">
        <f t="shared" si="20"/>
        <v>0.85805235466753349</v>
      </c>
    </row>
    <row r="731" spans="12:15">
      <c r="L731">
        <v>5.863676053991</v>
      </c>
      <c r="M731">
        <v>0.37296269828044498</v>
      </c>
      <c r="O731">
        <f t="shared" si="20"/>
        <v>0.86183854389526504</v>
      </c>
    </row>
    <row r="732" spans="12:15">
      <c r="L732">
        <v>5.86670888185302</v>
      </c>
      <c r="M732">
        <v>0.37442875393783498</v>
      </c>
      <c r="O732">
        <f t="shared" si="20"/>
        <v>0.86522629092428383</v>
      </c>
    </row>
    <row r="733" spans="12:15">
      <c r="L733">
        <v>5.8709548408598504</v>
      </c>
      <c r="M733">
        <v>0.37649848676014303</v>
      </c>
      <c r="O733">
        <f t="shared" si="20"/>
        <v>0.87000900922306912</v>
      </c>
    </row>
    <row r="734" spans="12:15">
      <c r="L734">
        <v>5.8685285785702304</v>
      </c>
      <c r="M734">
        <v>0.37546368144991699</v>
      </c>
      <c r="O734">
        <f t="shared" si="20"/>
        <v>0.86761779126510141</v>
      </c>
    </row>
    <row r="735" spans="12:15">
      <c r="L735">
        <v>5.8739876687218704</v>
      </c>
      <c r="M735">
        <v>0.378050816927337</v>
      </c>
      <c r="O735">
        <f t="shared" si="20"/>
        <v>0.87359611854286801</v>
      </c>
    </row>
    <row r="736" spans="12:15">
      <c r="L736">
        <v>5.8782336277287097</v>
      </c>
      <c r="M736">
        <v>0.38012054974964399</v>
      </c>
      <c r="O736">
        <f t="shared" si="20"/>
        <v>0.87837883684165086</v>
      </c>
    </row>
    <row r="737" spans="12:15">
      <c r="L737">
        <v>5.8758073654390897</v>
      </c>
      <c r="M737">
        <v>0.379085744439418</v>
      </c>
      <c r="O737">
        <f t="shared" si="20"/>
        <v>0.87598761888368326</v>
      </c>
    </row>
    <row r="738" spans="12:15">
      <c r="L738">
        <v>5.8818730211631296</v>
      </c>
      <c r="M738">
        <v>0.38175903222478702</v>
      </c>
      <c r="O738">
        <f t="shared" si="20"/>
        <v>0.88216502606938263</v>
      </c>
    </row>
    <row r="739" spans="12:15">
      <c r="L739">
        <v>5.8849058490251602</v>
      </c>
      <c r="M739">
        <v>0.38322508788217802</v>
      </c>
      <c r="O739">
        <f t="shared" si="20"/>
        <v>0.88555277309840363</v>
      </c>
    </row>
    <row r="740" spans="12:15">
      <c r="L740">
        <v>5.8891518080319898</v>
      </c>
      <c r="M740">
        <v>0.38529482070448501</v>
      </c>
      <c r="O740">
        <f t="shared" si="20"/>
        <v>0.89033549139718648</v>
      </c>
    </row>
    <row r="741" spans="12:15">
      <c r="L741">
        <v>5.8867255457423697</v>
      </c>
      <c r="M741">
        <v>0.38426001539425902</v>
      </c>
      <c r="O741">
        <f t="shared" si="20"/>
        <v>0.88794427343921889</v>
      </c>
    </row>
    <row r="742" spans="12:15">
      <c r="L742">
        <v>5.8921846358940098</v>
      </c>
      <c r="M742">
        <v>0.38684715087167998</v>
      </c>
      <c r="O742">
        <f t="shared" si="20"/>
        <v>0.8939226007169877</v>
      </c>
    </row>
    <row r="743" spans="12:15">
      <c r="L743">
        <v>5.89643059490085</v>
      </c>
      <c r="M743">
        <v>0.38891688369398703</v>
      </c>
      <c r="O743">
        <f t="shared" si="20"/>
        <v>0.89870531901577067</v>
      </c>
    </row>
    <row r="744" spans="12:15">
      <c r="L744">
        <v>5.8940043326112299</v>
      </c>
      <c r="M744">
        <v>0.38788207838376099</v>
      </c>
      <c r="O744">
        <f t="shared" si="20"/>
        <v>0.89631410105780296</v>
      </c>
    </row>
    <row r="745" spans="12:15">
      <c r="L745">
        <v>5.9000699883352699</v>
      </c>
      <c r="M745">
        <v>0.39046909165932597</v>
      </c>
      <c r="O745">
        <f t="shared" si="20"/>
        <v>0.902292145952722</v>
      </c>
    </row>
    <row r="746" spans="12:15">
      <c r="L746">
        <v>5.9037093817697004</v>
      </c>
      <c r="M746">
        <v>0.39210757413446901</v>
      </c>
      <c r="O746">
        <f t="shared" si="20"/>
        <v>0.90607833518045378</v>
      </c>
    </row>
    <row r="747" spans="12:15">
      <c r="L747">
        <v>5.9067422096317204</v>
      </c>
      <c r="M747">
        <v>0.39357362979186</v>
      </c>
      <c r="O747">
        <f t="shared" si="20"/>
        <v>0.90946608220947489</v>
      </c>
    </row>
    <row r="748" spans="12:15">
      <c r="L748">
        <v>5.9109881686385597</v>
      </c>
      <c r="M748">
        <v>0.394694343006324</v>
      </c>
      <c r="O748">
        <f t="shared" si="20"/>
        <v>0.91205581530967772</v>
      </c>
    </row>
    <row r="749" spans="12:15">
      <c r="L749">
        <v>5.9085619063489396</v>
      </c>
      <c r="M749">
        <v>0.392796792598059</v>
      </c>
      <c r="O749">
        <f t="shared" si="20"/>
        <v>0.90767097444391032</v>
      </c>
    </row>
    <row r="750" spans="12:15">
      <c r="L750">
        <v>5.9146275620729796</v>
      </c>
      <c r="M750">
        <v>0.396246550971663</v>
      </c>
      <c r="O750">
        <f t="shared" si="20"/>
        <v>0.91564264224662917</v>
      </c>
    </row>
    <row r="751" spans="12:15">
      <c r="L751">
        <v>5.9182669555074101</v>
      </c>
      <c r="M751">
        <v>0.39779875893700201</v>
      </c>
      <c r="O751">
        <f t="shared" si="20"/>
        <v>0.91922946918358062</v>
      </c>
    </row>
    <row r="752" spans="12:15">
      <c r="L752">
        <v>5.9219063489418398</v>
      </c>
      <c r="M752">
        <v>0.39935096690234101</v>
      </c>
      <c r="O752">
        <f t="shared" si="20"/>
        <v>0.92281629612053206</v>
      </c>
    </row>
    <row r="753" spans="12:15">
      <c r="L753">
        <v>5.9255457423762703</v>
      </c>
      <c r="M753">
        <v>0.40090317486768001</v>
      </c>
      <c r="O753">
        <f t="shared" si="20"/>
        <v>0.92640312305748351</v>
      </c>
    </row>
    <row r="754" spans="12:15">
      <c r="L754">
        <v>5.9291851358106902</v>
      </c>
      <c r="M754">
        <v>0.40245538283301902</v>
      </c>
      <c r="O754">
        <f t="shared" si="20"/>
        <v>0.92998994999443496</v>
      </c>
    </row>
    <row r="755" spans="12:15">
      <c r="L755">
        <v>5.9328245292451198</v>
      </c>
      <c r="M755">
        <v>0.40400759079835902</v>
      </c>
      <c r="O755">
        <f t="shared" si="20"/>
        <v>0.93357677693138874</v>
      </c>
    </row>
    <row r="756" spans="12:15">
      <c r="L756">
        <v>5.9364639226795504</v>
      </c>
      <c r="M756">
        <v>0.40555979876369802</v>
      </c>
      <c r="O756">
        <f t="shared" si="20"/>
        <v>0.93716360386834019</v>
      </c>
    </row>
    <row r="757" spans="12:15">
      <c r="L757">
        <v>5.9394967505415703</v>
      </c>
      <c r="M757">
        <v>0.40702585442108802</v>
      </c>
      <c r="O757">
        <f t="shared" si="20"/>
        <v>0.94055135089735897</v>
      </c>
    </row>
    <row r="758" spans="12:15">
      <c r="L758">
        <v>5.943136143976</v>
      </c>
      <c r="M758">
        <v>0.40806041532760401</v>
      </c>
      <c r="O758">
        <f t="shared" si="20"/>
        <v>0.94294200408963147</v>
      </c>
    </row>
    <row r="759" spans="12:15">
      <c r="L759">
        <v>5.9467755374104296</v>
      </c>
      <c r="M759">
        <v>0.40935379976353098</v>
      </c>
      <c r="O759">
        <f t="shared" si="20"/>
        <v>0.94593074415424216</v>
      </c>
    </row>
    <row r="760" spans="12:15">
      <c r="L760">
        <v>5.9504149308448504</v>
      </c>
      <c r="M760">
        <v>0.410647184199458</v>
      </c>
      <c r="O760">
        <f t="shared" si="20"/>
        <v>0.94891948421885308</v>
      </c>
    </row>
    <row r="761" spans="12:15">
      <c r="L761">
        <v>5.9540543242792801</v>
      </c>
      <c r="M761">
        <v>0.411681745105974</v>
      </c>
      <c r="O761">
        <f t="shared" si="20"/>
        <v>0.95131013741112558</v>
      </c>
    </row>
    <row r="762" spans="12:15">
      <c r="L762">
        <v>5.9576937177137097</v>
      </c>
      <c r="M762">
        <v>0.41271630601248999</v>
      </c>
      <c r="O762">
        <f t="shared" si="20"/>
        <v>0.95370079060339807</v>
      </c>
    </row>
    <row r="763" spans="12:15">
      <c r="L763">
        <v>5.9613331111481402</v>
      </c>
      <c r="M763">
        <v>0.41400969044841701</v>
      </c>
      <c r="O763">
        <f t="shared" si="20"/>
        <v>0.95668953066800899</v>
      </c>
    </row>
    <row r="764" spans="12:15">
      <c r="L764">
        <v>5.9649725045825601</v>
      </c>
      <c r="M764">
        <v>0.41530307488434398</v>
      </c>
      <c r="O764">
        <f t="shared" si="20"/>
        <v>0.95967827073261969</v>
      </c>
    </row>
    <row r="765" spans="12:15">
      <c r="L765">
        <v>5.9686118980169898</v>
      </c>
      <c r="M765">
        <v>0.41633763579085997</v>
      </c>
      <c r="O765">
        <f t="shared" si="20"/>
        <v>0.96206892392489218</v>
      </c>
    </row>
    <row r="766" spans="12:15">
      <c r="L766">
        <v>5.9722512914514203</v>
      </c>
      <c r="M766">
        <v>0.41737219669737502</v>
      </c>
      <c r="O766">
        <f t="shared" si="20"/>
        <v>0.96445957711716246</v>
      </c>
    </row>
    <row r="767" spans="12:15">
      <c r="L767">
        <v>5.97589068488585</v>
      </c>
      <c r="M767">
        <v>0.418536169368597</v>
      </c>
      <c r="O767">
        <f t="shared" si="20"/>
        <v>0.96714927374560533</v>
      </c>
    </row>
    <row r="768" spans="12:15">
      <c r="L768">
        <v>5.9795300783202796</v>
      </c>
      <c r="M768">
        <v>0.41970014203981798</v>
      </c>
      <c r="O768">
        <f t="shared" si="20"/>
        <v>0.96983897037404576</v>
      </c>
    </row>
    <row r="769" spans="12:15">
      <c r="L769">
        <v>5.9837760373271101</v>
      </c>
      <c r="M769">
        <v>0.42107967878369401</v>
      </c>
      <c r="O769">
        <f t="shared" si="20"/>
        <v>0.97302679034658934</v>
      </c>
    </row>
    <row r="770" spans="12:15">
      <c r="L770">
        <v>5.9904482586235597</v>
      </c>
      <c r="M770">
        <v>0.42215676593583601</v>
      </c>
      <c r="O770">
        <f t="shared" si="20"/>
        <v>0.97551571277001181</v>
      </c>
    </row>
    <row r="771" spans="12:15">
      <c r="L771">
        <v>5.9940876520579902</v>
      </c>
      <c r="M771">
        <v>0.42332073860705699</v>
      </c>
      <c r="O771">
        <f t="shared" si="20"/>
        <v>0.97820540939845224</v>
      </c>
    </row>
    <row r="772" spans="12:15">
      <c r="L772">
        <v>6.0019730044992503</v>
      </c>
      <c r="M772">
        <v>0.42469954213980199</v>
      </c>
      <c r="O772">
        <f t="shared" si="20"/>
        <v>0.98139153507390808</v>
      </c>
    </row>
    <row r="773" spans="12:15">
      <c r="L773">
        <v>5.9995467422096302</v>
      </c>
      <c r="M773">
        <v>0.42383728584918301</v>
      </c>
      <c r="O773">
        <f t="shared" si="20"/>
        <v>0.97939904169749858</v>
      </c>
    </row>
    <row r="774" spans="12:15">
      <c r="L774">
        <v>6.0086452257956999</v>
      </c>
      <c r="M774">
        <v>0.42577662929194299</v>
      </c>
      <c r="O774">
        <f t="shared" si="20"/>
        <v>0.98388045749732822</v>
      </c>
    </row>
    <row r="775" spans="12:15">
      <c r="L775">
        <v>6.0122846192301198</v>
      </c>
      <c r="M775">
        <v>0.42694060196316402</v>
      </c>
      <c r="O775">
        <f t="shared" si="20"/>
        <v>0.98657015412576887</v>
      </c>
    </row>
    <row r="776" spans="12:15">
      <c r="L776">
        <v>6.0201699716713799</v>
      </c>
      <c r="M776">
        <v>0.42831940549590902</v>
      </c>
      <c r="O776">
        <f t="shared" ref="O776:O818" si="21">M776/LARGE($M$7:$M$1321,1)</f>
        <v>0.9897562798012246</v>
      </c>
    </row>
    <row r="777" spans="12:15">
      <c r="L777">
        <v>6.0177437093817696</v>
      </c>
      <c r="M777">
        <v>0.42745714920529099</v>
      </c>
      <c r="O777">
        <f t="shared" si="21"/>
        <v>0.98776378642481732</v>
      </c>
    </row>
    <row r="778" spans="12:15">
      <c r="L778">
        <v>6.0268421929678304</v>
      </c>
      <c r="M778">
        <v>0.42978472794216799</v>
      </c>
      <c r="O778">
        <f t="shared" si="21"/>
        <v>0.99314233253315565</v>
      </c>
    </row>
    <row r="779" spans="12:15">
      <c r="L779">
        <v>6.02502249625062</v>
      </c>
      <c r="M779">
        <v>0.42900862395949801</v>
      </c>
      <c r="O779">
        <f t="shared" si="21"/>
        <v>0.99134891906467881</v>
      </c>
    </row>
    <row r="780" spans="12:15">
      <c r="L780">
        <v>6.0341209798366897</v>
      </c>
      <c r="M780">
        <v>0.430171496814023</v>
      </c>
      <c r="O780">
        <f t="shared" si="21"/>
        <v>0.99403607424748897</v>
      </c>
    </row>
    <row r="781" spans="12:15">
      <c r="L781">
        <v>6.0413997667055401</v>
      </c>
      <c r="M781">
        <v>0.43068767745058301</v>
      </c>
      <c r="O781">
        <f t="shared" si="21"/>
        <v>0.99522885939799022</v>
      </c>
    </row>
    <row r="782" spans="12:15">
      <c r="L782">
        <v>6.0486785535744003</v>
      </c>
      <c r="M782">
        <v>0.43120385808714401</v>
      </c>
      <c r="O782">
        <f t="shared" si="21"/>
        <v>0.9964216445484938</v>
      </c>
    </row>
    <row r="783" spans="12:15">
      <c r="L783">
        <v>6.0559573404432596</v>
      </c>
      <c r="M783">
        <v>0.43172003872370401</v>
      </c>
      <c r="O783">
        <f t="shared" si="21"/>
        <v>0.99761442969899516</v>
      </c>
    </row>
    <row r="784" spans="12:15">
      <c r="L784">
        <v>6.06323612731211</v>
      </c>
      <c r="M784">
        <v>0.43223621936026502</v>
      </c>
      <c r="O784">
        <f t="shared" si="21"/>
        <v>0.99880721484949875</v>
      </c>
    </row>
    <row r="785" spans="12:15">
      <c r="L785">
        <v>6.0705149141809702</v>
      </c>
      <c r="M785">
        <v>0.43275239999682502</v>
      </c>
      <c r="O785">
        <f t="shared" si="21"/>
        <v>1</v>
      </c>
    </row>
    <row r="786" spans="12:15">
      <c r="L786">
        <v>6.0777937010498198</v>
      </c>
      <c r="M786">
        <v>0.432233286515739</v>
      </c>
      <c r="O786">
        <f t="shared" si="21"/>
        <v>0.99880043766114335</v>
      </c>
    </row>
    <row r="787" spans="12:15">
      <c r="L787">
        <v>6.0850724879186799</v>
      </c>
      <c r="M787">
        <v>0.43197299656406402</v>
      </c>
      <c r="O787">
        <f t="shared" si="21"/>
        <v>0.99819896219462512</v>
      </c>
    </row>
    <row r="788" spans="12:15">
      <c r="L788">
        <v>6.0923512747875304</v>
      </c>
      <c r="M788">
        <v>0.43158329484768398</v>
      </c>
      <c r="O788">
        <f t="shared" si="21"/>
        <v>0.99729844329193873</v>
      </c>
    </row>
    <row r="789" spans="12:15">
      <c r="L789">
        <v>6.0996300616563897</v>
      </c>
      <c r="M789">
        <v>0.43119359313130301</v>
      </c>
      <c r="O789">
        <f t="shared" si="21"/>
        <v>0.99639792438925023</v>
      </c>
    </row>
    <row r="790" spans="12:15">
      <c r="L790">
        <v>6.1069088485252401</v>
      </c>
      <c r="M790">
        <v>0.43080389141492198</v>
      </c>
      <c r="O790">
        <f t="shared" si="21"/>
        <v>0.99549740548656152</v>
      </c>
    </row>
    <row r="791" spans="12:15">
      <c r="L791">
        <v>6.1141876353941003</v>
      </c>
      <c r="M791">
        <v>0.43002595440442398</v>
      </c>
      <c r="O791">
        <f t="shared" si="21"/>
        <v>0.99369975627536433</v>
      </c>
    </row>
    <row r="792" spans="12:15">
      <c r="L792">
        <v>6.1214664222629498</v>
      </c>
      <c r="M792">
        <v>0.42898919386451401</v>
      </c>
      <c r="O792">
        <f t="shared" si="21"/>
        <v>0.99130402019182651</v>
      </c>
    </row>
    <row r="793" spans="12:15">
      <c r="L793">
        <v>6.12874520913181</v>
      </c>
      <c r="M793">
        <v>0.42795243332460398</v>
      </c>
      <c r="O793">
        <f t="shared" si="21"/>
        <v>0.98890828410828857</v>
      </c>
    </row>
    <row r="794" spans="12:15">
      <c r="L794">
        <v>6.1329911681386404</v>
      </c>
      <c r="M794">
        <v>0.42683000928416598</v>
      </c>
      <c r="O794">
        <f t="shared" si="21"/>
        <v>0.98631459764821061</v>
      </c>
    </row>
    <row r="795" spans="12:15">
      <c r="L795">
        <v>6.13966338943509</v>
      </c>
      <c r="M795">
        <v>0.425879645455916</v>
      </c>
      <c r="O795">
        <f t="shared" si="21"/>
        <v>0.98411850623830288</v>
      </c>
    </row>
    <row r="796" spans="12:15">
      <c r="L796">
        <v>6.1469421763039396</v>
      </c>
      <c r="M796">
        <v>0.42484288491600602</v>
      </c>
      <c r="O796">
        <f t="shared" si="21"/>
        <v>0.98172277015476517</v>
      </c>
    </row>
    <row r="797" spans="12:15">
      <c r="L797">
        <v>6.1542209631727998</v>
      </c>
      <c r="M797">
        <v>0.42380612437609599</v>
      </c>
      <c r="O797">
        <f t="shared" si="21"/>
        <v>0.97932703407122723</v>
      </c>
    </row>
    <row r="798" spans="12:15">
      <c r="L798">
        <v>6.1542209631727998</v>
      </c>
      <c r="M798">
        <v>0.42302965378786</v>
      </c>
      <c r="O798">
        <f t="shared" si="21"/>
        <v>0.97753277345420531</v>
      </c>
    </row>
    <row r="799" spans="12:15">
      <c r="L799">
        <v>6.1596800533244398</v>
      </c>
      <c r="M799">
        <v>0.42251090691234</v>
      </c>
      <c r="O799">
        <f t="shared" si="21"/>
        <v>0.97633405826389374</v>
      </c>
    </row>
    <row r="800" spans="12:15">
      <c r="L800">
        <v>6.16149975004166</v>
      </c>
      <c r="M800">
        <v>0.42160465795383301</v>
      </c>
      <c r="O800">
        <f t="shared" si="21"/>
        <v>0.97423990706215891</v>
      </c>
    </row>
    <row r="801" spans="12:15">
      <c r="L801">
        <v>6.1651391434760798</v>
      </c>
      <c r="M801">
        <v>0.42056863062505401</v>
      </c>
      <c r="O801">
        <f t="shared" si="21"/>
        <v>0.97184586527570871</v>
      </c>
    </row>
    <row r="802" spans="12:15">
      <c r="L802">
        <v>6.1687785369105104</v>
      </c>
      <c r="M802">
        <v>0.41979142682568699</v>
      </c>
      <c r="O802">
        <f t="shared" si="21"/>
        <v>0.97004991036159904</v>
      </c>
    </row>
    <row r="803" spans="12:15">
      <c r="L803">
        <v>6.17241793034494</v>
      </c>
      <c r="M803">
        <v>0.41888481126161498</v>
      </c>
      <c r="O803">
        <f t="shared" si="21"/>
        <v>0.96795491201132156</v>
      </c>
    </row>
    <row r="804" spans="12:15">
      <c r="L804">
        <v>6.1760573237793697</v>
      </c>
      <c r="M804">
        <v>0.41797819569754202</v>
      </c>
      <c r="O804">
        <f t="shared" si="21"/>
        <v>0.96585991366104174</v>
      </c>
    </row>
    <row r="805" spans="12:15">
      <c r="L805">
        <v>6.1796967172137904</v>
      </c>
      <c r="M805">
        <v>0.41694216836876302</v>
      </c>
      <c r="O805">
        <f t="shared" si="21"/>
        <v>0.96346587187459154</v>
      </c>
    </row>
    <row r="806" spans="12:15">
      <c r="L806">
        <v>6.1833361106482201</v>
      </c>
      <c r="M806">
        <v>0.41590614103998502</v>
      </c>
      <c r="O806">
        <f t="shared" si="21"/>
        <v>0.96107183008814367</v>
      </c>
    </row>
    <row r="807" spans="12:15">
      <c r="L807">
        <v>6.1869755040826497</v>
      </c>
      <c r="M807">
        <v>0.415128937240618</v>
      </c>
      <c r="O807">
        <f t="shared" si="21"/>
        <v>0.95927587517403412</v>
      </c>
    </row>
    <row r="808" spans="12:15">
      <c r="L808">
        <v>6.1906148975170803</v>
      </c>
      <c r="M808">
        <v>0.41422232167654599</v>
      </c>
      <c r="O808">
        <f t="shared" si="21"/>
        <v>0.95718087682375652</v>
      </c>
    </row>
    <row r="809" spans="12:15">
      <c r="L809">
        <v>6.1942542909515002</v>
      </c>
      <c r="M809">
        <v>0.41318629434776699</v>
      </c>
      <c r="O809">
        <f t="shared" si="21"/>
        <v>0.95478683503730633</v>
      </c>
    </row>
    <row r="810" spans="12:15">
      <c r="L810">
        <v>6.1978936843859298</v>
      </c>
      <c r="M810">
        <v>0.41215026701898799</v>
      </c>
      <c r="O810">
        <f t="shared" si="21"/>
        <v>0.95239279325085624</v>
      </c>
    </row>
    <row r="811" spans="12:15">
      <c r="L811">
        <v>6.2015330778203603</v>
      </c>
      <c r="M811">
        <v>0.41111423969020999</v>
      </c>
      <c r="O811">
        <f t="shared" si="21"/>
        <v>0.94999875146440838</v>
      </c>
    </row>
    <row r="812" spans="12:15">
      <c r="L812">
        <v>6.20517247125479</v>
      </c>
      <c r="M812">
        <v>0.40981938883202002</v>
      </c>
      <c r="O812">
        <f t="shared" si="21"/>
        <v>0.94700662280561987</v>
      </c>
    </row>
    <row r="813" spans="12:15">
      <c r="L813">
        <v>6.2033527745375698</v>
      </c>
      <c r="M813">
        <v>0.40930210837876202</v>
      </c>
      <c r="O813">
        <f t="shared" si="21"/>
        <v>0.94581129620948368</v>
      </c>
    </row>
    <row r="814" spans="12:15">
      <c r="L814">
        <v>6.2088118646892099</v>
      </c>
      <c r="M814">
        <v>0.40852453797382898</v>
      </c>
      <c r="O814">
        <f t="shared" si="21"/>
        <v>0.94401449414682903</v>
      </c>
    </row>
    <row r="815" spans="12:15">
      <c r="L815">
        <v>6.2124512581236404</v>
      </c>
      <c r="M815">
        <v>0.40748851064505098</v>
      </c>
      <c r="O815">
        <f t="shared" si="21"/>
        <v>0.94162045236038117</v>
      </c>
    </row>
    <row r="816" spans="12:15">
      <c r="L816">
        <v>6.2160906515580701</v>
      </c>
      <c r="M816">
        <v>0.40619365978686001</v>
      </c>
      <c r="O816">
        <f t="shared" si="21"/>
        <v>0.93862832370159044</v>
      </c>
    </row>
    <row r="817" spans="12:15">
      <c r="L817">
        <v>6.2197300449924997</v>
      </c>
      <c r="M817">
        <v>0.40489880892866997</v>
      </c>
      <c r="O817">
        <f t="shared" si="21"/>
        <v>0.93563619504280182</v>
      </c>
    </row>
    <row r="818" spans="12:15">
      <c r="L818">
        <v>6.2233694384269196</v>
      </c>
      <c r="M818">
        <v>0.40386278159989197</v>
      </c>
      <c r="O818">
        <f t="shared" si="21"/>
        <v>0.93324215325635396</v>
      </c>
    </row>
  </sheetData>
  <mergeCells count="7">
    <mergeCell ref="X2:AA3"/>
    <mergeCell ref="T2:V3"/>
    <mergeCell ref="P6:R6"/>
    <mergeCell ref="L1:P1"/>
    <mergeCell ref="E2:I3"/>
    <mergeCell ref="L2:O3"/>
    <mergeCell ref="L4:M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D392-1BD3-4868-977F-FE2D43DB650D}">
  <sheetPr>
    <tabColor rgb="FF0070C0"/>
  </sheetPr>
  <dimension ref="L24"/>
  <sheetViews>
    <sheetView showGridLines="0" zoomScale="85" zoomScaleNormal="85" workbookViewId="0">
      <selection activeCell="V19" sqref="V19"/>
    </sheetView>
  </sheetViews>
  <sheetFormatPr defaultRowHeight="15"/>
  <sheetData>
    <row r="24" spans="12:12">
      <c r="L24" t="s">
        <v>101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914E-BBDC-483F-ABA3-915D9EEA00DB}">
  <sheetPr>
    <tabColor rgb="FFFF0000"/>
  </sheetPr>
  <dimension ref="E2:AA351"/>
  <sheetViews>
    <sheetView workbookViewId="0">
      <selection activeCell="H15" sqref="H15"/>
    </sheetView>
  </sheetViews>
  <sheetFormatPr defaultRowHeight="15"/>
  <cols>
    <col min="5" max="5" width="16.5703125" bestFit="1" customWidth="1"/>
    <col min="6" max="6" width="16.5703125" customWidth="1"/>
    <col min="7" max="7" width="12" bestFit="1" customWidth="1"/>
    <col min="9" max="9" width="19.5703125" bestFit="1" customWidth="1"/>
    <col min="10" max="10" width="14.5703125" bestFit="1" customWidth="1"/>
    <col min="12" max="12" width="12" bestFit="1" customWidth="1"/>
    <col min="13" max="13" width="12.28515625" bestFit="1" customWidth="1"/>
    <col min="14" max="14" width="13.28515625" bestFit="1" customWidth="1"/>
    <col min="15" max="15" width="18.28515625" bestFit="1" customWidth="1"/>
    <col min="20" max="20" width="21.28515625" customWidth="1"/>
    <col min="24" max="24" width="23.42578125" customWidth="1"/>
    <col min="26" max="26" width="14.140625" customWidth="1"/>
    <col min="27" max="27" width="15.140625" customWidth="1"/>
  </cols>
  <sheetData>
    <row r="2" spans="5:27" ht="15" customHeight="1">
      <c r="E2" s="105" t="s">
        <v>33</v>
      </c>
      <c r="F2" s="105"/>
      <c r="G2" s="105"/>
      <c r="H2" s="105"/>
      <c r="I2" s="105"/>
      <c r="J2" t="s">
        <v>3</v>
      </c>
      <c r="L2" s="109" t="s">
        <v>92</v>
      </c>
      <c r="M2" s="110"/>
      <c r="N2" s="110"/>
      <c r="O2" s="111"/>
      <c r="P2" t="s">
        <v>42</v>
      </c>
      <c r="T2" s="101" t="s">
        <v>49</v>
      </c>
      <c r="U2" s="102"/>
      <c r="V2" s="102"/>
      <c r="X2" s="101" t="s">
        <v>98</v>
      </c>
      <c r="Y2" s="102"/>
      <c r="Z2" s="102"/>
      <c r="AA2" s="102"/>
    </row>
    <row r="3" spans="5:27" ht="15" customHeight="1" thickBot="1">
      <c r="E3" s="105"/>
      <c r="F3" s="105"/>
      <c r="G3" s="105"/>
      <c r="H3" s="105"/>
      <c r="I3" s="105"/>
      <c r="J3">
        <f>LARGE(G5:G300,1)</f>
        <v>15.8848976095497</v>
      </c>
      <c r="L3" s="112"/>
      <c r="M3" s="113"/>
      <c r="N3" s="113"/>
      <c r="O3" s="114"/>
      <c r="P3">
        <f>LARGE(M6:M1000,1)</f>
        <v>0.62025857596783096</v>
      </c>
      <c r="T3" s="101"/>
      <c r="U3" s="102"/>
      <c r="V3" s="102"/>
      <c r="X3" s="101"/>
      <c r="Y3" s="102"/>
      <c r="Z3" s="102"/>
      <c r="AA3" s="102"/>
    </row>
    <row r="4" spans="5:27" ht="29.25" thickBot="1">
      <c r="E4" t="s">
        <v>0</v>
      </c>
      <c r="F4" s="8" t="s">
        <v>7</v>
      </c>
      <c r="G4" t="s">
        <v>4</v>
      </c>
      <c r="I4" s="3" t="s">
        <v>5</v>
      </c>
      <c r="L4" s="107" t="s">
        <v>43</v>
      </c>
      <c r="M4" s="108"/>
      <c r="N4" s="22">
        <v>10.305</v>
      </c>
      <c r="O4" s="23" t="s">
        <v>14</v>
      </c>
      <c r="T4" s="37" t="s">
        <v>44</v>
      </c>
      <c r="U4" s="30" t="s">
        <v>6</v>
      </c>
      <c r="V4" s="37" t="s">
        <v>2</v>
      </c>
      <c r="X4" s="30" t="s">
        <v>99</v>
      </c>
      <c r="Y4" s="37" t="s">
        <v>100</v>
      </c>
      <c r="Z4" s="30" t="s">
        <v>6</v>
      </c>
      <c r="AA4" s="37" t="s">
        <v>2</v>
      </c>
    </row>
    <row r="5" spans="5:27" ht="28.5" customHeight="1" thickBot="1">
      <c r="E5">
        <v>214.139369979919</v>
      </c>
      <c r="F5">
        <f>'nm to eV'!$G$14/E5</f>
        <v>5.7898620152658342</v>
      </c>
      <c r="G5">
        <v>15.877384119734</v>
      </c>
      <c r="I5">
        <f>G5/$J$3</f>
        <v>0.9995270042023322</v>
      </c>
      <c r="L5" t="s">
        <v>44</v>
      </c>
      <c r="M5" t="s">
        <v>6</v>
      </c>
      <c r="O5" t="s">
        <v>2</v>
      </c>
      <c r="P5" s="100" t="s">
        <v>46</v>
      </c>
      <c r="Q5" s="100"/>
      <c r="R5" s="100"/>
      <c r="T5">
        <v>2.2682844383416798</v>
      </c>
      <c r="U5">
        <v>9.5064266132177601E-4</v>
      </c>
      <c r="V5">
        <f>U5/LARGE($U$5:$U$1000,1)</f>
        <v>2.8466835564799828E-3</v>
      </c>
    </row>
    <row r="6" spans="5:27" ht="15.75" thickBot="1">
      <c r="E6">
        <v>218.72960592369401</v>
      </c>
      <c r="F6">
        <f>'nm to eV'!$G$14/E6</f>
        <v>5.6683565948188077</v>
      </c>
      <c r="G6">
        <v>15.7885562665293</v>
      </c>
      <c r="I6">
        <f t="shared" ref="I6:I65" si="0">G6/$J$3</f>
        <v>0.99393503531540039</v>
      </c>
      <c r="L6">
        <v>2.4658464299631802</v>
      </c>
      <c r="M6">
        <v>8.4915428987886101E-4</v>
      </c>
      <c r="O6">
        <f>M6/$P$3</f>
        <v>1.3690327272845341E-3</v>
      </c>
      <c r="P6" s="29" t="s">
        <v>14</v>
      </c>
      <c r="Q6" s="30" t="s">
        <v>6</v>
      </c>
      <c r="R6" s="29" t="s">
        <v>50</v>
      </c>
      <c r="T6">
        <v>2.3390005533610498</v>
      </c>
      <c r="U6">
        <v>1.1103499399655E-3</v>
      </c>
      <c r="V6">
        <f t="shared" ref="V6:V69" si="1">U6/LARGE($U$5:$U$1000,1)</f>
        <v>3.3249243323916476E-3</v>
      </c>
    </row>
    <row r="7" spans="5:27">
      <c r="E7">
        <v>223.111194779116</v>
      </c>
      <c r="F7">
        <f>'nm to eV'!$G$14/E7</f>
        <v>5.5570380744325742</v>
      </c>
      <c r="G7">
        <v>15.8848976095497</v>
      </c>
      <c r="I7">
        <f t="shared" si="0"/>
        <v>1</v>
      </c>
      <c r="L7">
        <v>2.5423117967972999</v>
      </c>
      <c r="M7">
        <v>1.1789983640780801E-3</v>
      </c>
      <c r="O7">
        <f t="shared" ref="O7:O70" si="2">M7/$P$3</f>
        <v>1.9008175134675245E-3</v>
      </c>
      <c r="P7">
        <v>3.7907690567365999</v>
      </c>
      <c r="Q7" s="2">
        <v>4.2014520234711998E-8</v>
      </c>
      <c r="R7" s="2">
        <f>Q7/$P$3</f>
        <v>6.7737104914920255E-8</v>
      </c>
      <c r="T7">
        <v>2.4097084688920201</v>
      </c>
      <c r="U7">
        <v>9.4046423480981202E-4</v>
      </c>
      <c r="V7">
        <f t="shared" si="1"/>
        <v>2.8162044284528848E-3</v>
      </c>
    </row>
    <row r="8" spans="5:27">
      <c r="E8">
        <v>226.65819528112399</v>
      </c>
      <c r="F8">
        <f>'nm to eV'!$G$14/E8</f>
        <v>5.4700753382507106</v>
      </c>
      <c r="G8">
        <v>15.333896860686499</v>
      </c>
      <c r="I8">
        <f t="shared" si="0"/>
        <v>0.9653129178162313</v>
      </c>
      <c r="L8">
        <v>2.6208672200010001</v>
      </c>
      <c r="M8">
        <v>1.20003999529338E-3</v>
      </c>
      <c r="O8">
        <f t="shared" si="2"/>
        <v>1.9347414800688202E-3</v>
      </c>
      <c r="P8">
        <f>P7+0.0002</f>
        <v>3.7909690567365999</v>
      </c>
      <c r="R8" s="2">
        <f t="shared" ref="R8:R71" si="3">Q8/$P$3</f>
        <v>0</v>
      </c>
      <c r="T8">
        <v>2.4804253293194298</v>
      </c>
      <c r="U8">
        <v>1.13013451198074E-3</v>
      </c>
      <c r="V8">
        <f t="shared" si="1"/>
        <v>3.3841689025327242E-3</v>
      </c>
    </row>
    <row r="9" spans="5:27">
      <c r="E9">
        <v>228.11872489959799</v>
      </c>
      <c r="F9">
        <f>'nm to eV'!$G$14/E9</f>
        <v>5.4350531933114219</v>
      </c>
      <c r="G9">
        <v>14.9255865792716</v>
      </c>
      <c r="I9">
        <f t="shared" si="0"/>
        <v>0.93960861103055648</v>
      </c>
      <c r="L9">
        <v>2.69525155878681</v>
      </c>
      <c r="M9">
        <v>1.2199643717538599E-3</v>
      </c>
      <c r="O9">
        <f t="shared" si="2"/>
        <v>1.9668641741071744E-3</v>
      </c>
      <c r="P9" s="36">
        <f>P10-0.0002</f>
        <v>3.7959347577466001</v>
      </c>
      <c r="R9" s="2">
        <f t="shared" si="3"/>
        <v>0</v>
      </c>
      <c r="T9">
        <v>2.5511377172986198</v>
      </c>
      <c r="U9">
        <v>1.14002679798835E-3</v>
      </c>
      <c r="V9">
        <f t="shared" si="1"/>
        <v>3.4137911876032326E-3</v>
      </c>
    </row>
    <row r="10" spans="5:27">
      <c r="E10">
        <v>229.37060742971801</v>
      </c>
      <c r="F10">
        <f>'nm to eV'!$G$14/E10</f>
        <v>5.4053892000943993</v>
      </c>
      <c r="G10">
        <v>14.3565792418122</v>
      </c>
      <c r="I10">
        <f t="shared" si="0"/>
        <v>0.90378796229579073</v>
      </c>
      <c r="L10">
        <v>2.7717268567743099</v>
      </c>
      <c r="M10">
        <v>8.69214091158254E-4</v>
      </c>
      <c r="O10">
        <f t="shared" si="2"/>
        <v>1.4013737573913606E-3</v>
      </c>
      <c r="P10">
        <v>3.7961347577466</v>
      </c>
      <c r="Q10" s="2">
        <v>2.2111534424961999E-6</v>
      </c>
      <c r="R10" s="2">
        <f t="shared" si="3"/>
        <v>3.5648897543189776E-6</v>
      </c>
      <c r="T10">
        <v>2.62184563282959</v>
      </c>
      <c r="U10">
        <v>9.7014109283266505E-4</v>
      </c>
      <c r="V10">
        <f t="shared" si="1"/>
        <v>2.905071283664479E-3</v>
      </c>
    </row>
    <row r="11" spans="5:27">
      <c r="E11">
        <v>231.03978413654599</v>
      </c>
      <c r="F11">
        <f>'nm to eV'!$G$14/E11</f>
        <v>5.3663372689395263</v>
      </c>
      <c r="G11">
        <v>13.881044937757199</v>
      </c>
      <c r="I11">
        <f t="shared" si="0"/>
        <v>0.87385170990414052</v>
      </c>
      <c r="L11">
        <v>2.8481913207763099</v>
      </c>
      <c r="M11">
        <v>1.26093037942964E-3</v>
      </c>
      <c r="O11">
        <f t="shared" si="2"/>
        <v>2.0329108347468248E-3</v>
      </c>
      <c r="P11">
        <f>P10+0.0002</f>
        <v>3.7963347577466</v>
      </c>
      <c r="R11" s="2">
        <f t="shared" si="3"/>
        <v>0</v>
      </c>
      <c r="T11">
        <v>2.6925669657052098</v>
      </c>
      <c r="U11">
        <v>1.3395893611669E-3</v>
      </c>
      <c r="V11">
        <f t="shared" si="1"/>
        <v>4.0113779467536165E-3</v>
      </c>
    </row>
    <row r="12" spans="5:27">
      <c r="E12">
        <v>232.917607931726</v>
      </c>
      <c r="F12">
        <f>'nm to eV'!$G$14/E12</f>
        <v>5.3230728892901791</v>
      </c>
      <c r="G12">
        <v>13.412065773424199</v>
      </c>
      <c r="I12">
        <f t="shared" si="0"/>
        <v>0.84432812241491062</v>
      </c>
      <c r="L12">
        <v>2.9246612017710598</v>
      </c>
      <c r="M12">
        <v>1.2814133832674799E-3</v>
      </c>
      <c r="O12">
        <f t="shared" si="2"/>
        <v>2.0659341650665691E-3</v>
      </c>
      <c r="P12" s="36">
        <f>P13-0.0002</f>
        <v>3.8762117163662002</v>
      </c>
      <c r="R12" s="2">
        <f t="shared" si="3"/>
        <v>0</v>
      </c>
      <c r="T12">
        <v>2.76329649806924</v>
      </c>
      <c r="U12">
        <v>2.0386306133005601E-3</v>
      </c>
      <c r="V12">
        <f t="shared" si="1"/>
        <v>6.1046452896932205E-3</v>
      </c>
    </row>
    <row r="13" spans="5:27">
      <c r="E13">
        <v>235.71944026104401</v>
      </c>
      <c r="F13">
        <f>'nm to eV'!$G$14/E13</f>
        <v>5.2598012401804883</v>
      </c>
      <c r="G13">
        <v>12.770621807996401</v>
      </c>
      <c r="I13">
        <f t="shared" si="0"/>
        <v>0.80394737957385032</v>
      </c>
      <c r="L13">
        <v>3.0011286752134798</v>
      </c>
      <c r="M13">
        <v>1.4668889579648699E-3</v>
      </c>
      <c r="O13">
        <f t="shared" si="2"/>
        <v>2.3649636051802829E-3</v>
      </c>
      <c r="P13">
        <v>3.8764117163662002</v>
      </c>
      <c r="Q13">
        <v>0.10333823057857</v>
      </c>
      <c r="R13" s="2">
        <f t="shared" si="3"/>
        <v>0.16660508146513645</v>
      </c>
      <c r="T13">
        <v>2.8340334845136401</v>
      </c>
      <c r="U13">
        <v>3.0373018507064398E-3</v>
      </c>
      <c r="V13">
        <f t="shared" si="1"/>
        <v>9.0951496143151112E-3</v>
      </c>
    </row>
    <row r="14" spans="5:27">
      <c r="E14">
        <v>239.47508785140499</v>
      </c>
      <c r="F14">
        <f>'nm to eV'!$G$14/E14</f>
        <v>5.1773126605512001</v>
      </c>
      <c r="G14">
        <v>12.2101568074985</v>
      </c>
      <c r="I14">
        <f t="shared" si="0"/>
        <v>0.76866449552422578</v>
      </c>
      <c r="L14">
        <v>3.0775738787968101</v>
      </c>
      <c r="M14">
        <v>3.1785458131114901E-3</v>
      </c>
      <c r="O14">
        <f t="shared" si="2"/>
        <v>5.1245495608856235E-3</v>
      </c>
      <c r="P14">
        <f>P13+0.0002</f>
        <v>3.8766117163662002</v>
      </c>
      <c r="R14" s="2">
        <f t="shared" si="3"/>
        <v>0</v>
      </c>
      <c r="T14">
        <v>2.9048077413598601</v>
      </c>
      <c r="U14">
        <v>5.5341230144731399E-3</v>
      </c>
      <c r="V14">
        <f t="shared" si="1"/>
        <v>1.6571838847347607E-2</v>
      </c>
    </row>
    <row r="15" spans="5:27">
      <c r="E15">
        <v>245.01913905622399</v>
      </c>
      <c r="F15">
        <f>'nm to eV'!$G$14/E15</f>
        <v>5.0601655405179891</v>
      </c>
      <c r="G15">
        <v>11.8734331696621</v>
      </c>
      <c r="I15">
        <f t="shared" si="0"/>
        <v>0.74746677388238347</v>
      </c>
      <c r="L15">
        <v>3.1540103550029301</v>
      </c>
      <c r="M15">
        <v>5.4883007376235098E-3</v>
      </c>
      <c r="O15">
        <f t="shared" si="2"/>
        <v>8.8484076645933465E-3</v>
      </c>
      <c r="P15" s="36">
        <f>P16-0.0002</f>
        <v>4.4351713557319998</v>
      </c>
      <c r="R15" s="2">
        <f t="shared" si="3"/>
        <v>0</v>
      </c>
      <c r="T15">
        <v>2.9756110691195099</v>
      </c>
      <c r="U15">
        <v>9.1995011208013105E-3</v>
      </c>
      <c r="V15">
        <f t="shared" si="1"/>
        <v>2.7547752308940465E-2</v>
      </c>
    </row>
    <row r="16" spans="5:27">
      <c r="E16">
        <v>250.06839859437699</v>
      </c>
      <c r="F16">
        <f>'nm to eV'!$G$14/E16</f>
        <v>4.9579931378325259</v>
      </c>
      <c r="G16">
        <v>11.710602222941301</v>
      </c>
      <c r="I16">
        <f t="shared" si="0"/>
        <v>0.73721609737673777</v>
      </c>
      <c r="L16">
        <v>3.23041884341318</v>
      </c>
      <c r="M16">
        <v>9.71609429837594E-3</v>
      </c>
      <c r="O16">
        <f t="shared" si="2"/>
        <v>1.566458679465297E-2</v>
      </c>
      <c r="P16">
        <v>4.4353713557320003</v>
      </c>
      <c r="Q16" s="2">
        <v>1.8901058788455E-4</v>
      </c>
      <c r="R16" s="2">
        <f t="shared" si="3"/>
        <v>3.047286973656497E-4</v>
      </c>
      <c r="T16">
        <v>3.04646657544171</v>
      </c>
      <c r="U16">
        <v>1.49622891240348E-2</v>
      </c>
      <c r="V16">
        <f t="shared" si="1"/>
        <v>4.4804324642308678E-2</v>
      </c>
    </row>
    <row r="17" spans="5:22">
      <c r="E17">
        <v>253.15637550200799</v>
      </c>
      <c r="F17">
        <f>'nm to eV'!$G$14/E17</f>
        <v>4.8975160185521602</v>
      </c>
      <c r="G17">
        <v>11.1635958218203</v>
      </c>
      <c r="I17">
        <f t="shared" si="0"/>
        <v>0.7027804708737283</v>
      </c>
      <c r="L17">
        <v>3.30679212137054</v>
      </c>
      <c r="M17">
        <v>1.6356904207947099E-2</v>
      </c>
      <c r="O17">
        <f t="shared" si="2"/>
        <v>2.6371105280445863E-2</v>
      </c>
      <c r="P17">
        <f>P16+0.0002</f>
        <v>4.4355713557320007</v>
      </c>
      <c r="R17" s="2">
        <f t="shared" si="3"/>
        <v>0</v>
      </c>
      <c r="T17">
        <v>3.11093410053692</v>
      </c>
      <c r="U17">
        <v>2.2348838193127201E-2</v>
      </c>
      <c r="V17">
        <f t="shared" si="1"/>
        <v>6.6923222341346969E-2</v>
      </c>
    </row>
    <row r="18" spans="5:22">
      <c r="E18">
        <v>254.82555220883501</v>
      </c>
      <c r="F18">
        <f>'nm to eV'!$G$14/E18</f>
        <v>4.8654359559814342</v>
      </c>
      <c r="G18">
        <v>10.563392419108199</v>
      </c>
      <c r="I18">
        <f t="shared" si="0"/>
        <v>0.66499594009077445</v>
      </c>
      <c r="L18">
        <v>3.38312206338591</v>
      </c>
      <c r="M18">
        <v>2.5967580392987299E-2</v>
      </c>
      <c r="O18">
        <f t="shared" si="2"/>
        <v>4.1865733742525599E-2</v>
      </c>
      <c r="P18" s="36">
        <f>P19-0.0002</f>
        <v>4.4671719347750996</v>
      </c>
      <c r="R18" s="2">
        <f t="shared" si="3"/>
        <v>0</v>
      </c>
      <c r="T18">
        <v>3.1625407694850902</v>
      </c>
      <c r="U18">
        <v>2.9570456783893299E-2</v>
      </c>
      <c r="V18">
        <f t="shared" si="1"/>
        <v>8.8548238480345584E-2</v>
      </c>
    </row>
    <row r="19" spans="5:22">
      <c r="E19">
        <v>256.28608182730898</v>
      </c>
      <c r="F19">
        <f>'nm to eV'!$G$14/E19</f>
        <v>4.8377086862450795</v>
      </c>
      <c r="G19">
        <v>10.0473831664467</v>
      </c>
      <c r="I19">
        <f t="shared" si="0"/>
        <v>0.63251167325160496</v>
      </c>
      <c r="L19">
        <v>3.4594041552986399</v>
      </c>
      <c r="M19">
        <v>3.8857483923857898E-2</v>
      </c>
      <c r="O19">
        <f t="shared" si="2"/>
        <v>6.2647233636755395E-2</v>
      </c>
      <c r="P19">
        <v>4.4673719347751</v>
      </c>
      <c r="Q19" s="2">
        <v>7.2881435466488995E-4</v>
      </c>
      <c r="R19" s="2">
        <f t="shared" si="3"/>
        <v>1.1750169734093109E-3</v>
      </c>
      <c r="T19">
        <v>3.2044975516383301</v>
      </c>
      <c r="U19">
        <v>3.6497754885412403E-2</v>
      </c>
      <c r="V19">
        <f t="shared" si="1"/>
        <v>0.10929191683474526</v>
      </c>
    </row>
    <row r="20" spans="5:22">
      <c r="E20">
        <v>257.746611445783</v>
      </c>
      <c r="F20">
        <f>'nm to eV'!$G$14/E20</f>
        <v>4.8102956514735391</v>
      </c>
      <c r="G20">
        <v>9.5863734833445307</v>
      </c>
      <c r="I20">
        <f t="shared" si="0"/>
        <v>0.6034897875313584</v>
      </c>
      <c r="L20">
        <v>3.5287114677863598</v>
      </c>
      <c r="M20">
        <v>5.3319829477087299E-2</v>
      </c>
      <c r="O20">
        <f t="shared" si="2"/>
        <v>8.5963873040995523E-2</v>
      </c>
      <c r="P20">
        <f>P19+0.0002</f>
        <v>4.4675719347751004</v>
      </c>
      <c r="R20" s="2">
        <f t="shared" si="3"/>
        <v>0</v>
      </c>
      <c r="T20">
        <v>3.24324150091936</v>
      </c>
      <c r="U20">
        <v>4.3479535501534099E-2</v>
      </c>
      <c r="V20">
        <f t="shared" si="1"/>
        <v>0.1301987421682835</v>
      </c>
    </row>
    <row r="21" spans="5:22">
      <c r="E21">
        <v>259.13759203480498</v>
      </c>
      <c r="F21">
        <f>'nm to eV'!$G$14/E21</f>
        <v>4.7844752838992433</v>
      </c>
      <c r="G21">
        <v>9.0161340523941398</v>
      </c>
      <c r="I21">
        <f t="shared" si="0"/>
        <v>0.5675915749670184</v>
      </c>
      <c r="L21">
        <v>3.5910625590649898</v>
      </c>
      <c r="M21">
        <v>6.8082799318967699E-2</v>
      </c>
      <c r="O21">
        <f t="shared" si="2"/>
        <v>0.10976518819225281</v>
      </c>
      <c r="P21" s="36">
        <f>P22-0.0002</f>
        <v>4.4986771524661995</v>
      </c>
      <c r="R21" s="2">
        <f t="shared" si="3"/>
        <v>0</v>
      </c>
      <c r="T21">
        <v>3.2819950162702001</v>
      </c>
      <c r="U21">
        <v>5.0845841265421798E-2</v>
      </c>
      <c r="V21">
        <f t="shared" si="1"/>
        <v>0.15225702162831398</v>
      </c>
    </row>
    <row r="22" spans="5:22">
      <c r="E22">
        <v>261.08496485943698</v>
      </c>
      <c r="F22">
        <f>'nm to eV'!$G$14/E22</f>
        <v>4.7487889809633197</v>
      </c>
      <c r="G22">
        <v>8.3334206207578205</v>
      </c>
      <c r="I22">
        <f t="shared" si="0"/>
        <v>0.52461280050983305</v>
      </c>
      <c r="L22">
        <v>3.6499333328160799</v>
      </c>
      <c r="M22">
        <v>8.3147324495127906E-2</v>
      </c>
      <c r="O22">
        <f t="shared" si="2"/>
        <v>0.134052680150996</v>
      </c>
      <c r="P22" s="43">
        <v>4.4988771524661999</v>
      </c>
      <c r="Q22">
        <v>0.37447899283955999</v>
      </c>
      <c r="R22" s="2">
        <f t="shared" si="3"/>
        <v>0.60374657819964095</v>
      </c>
      <c r="T22">
        <v>3.32075809769084</v>
      </c>
      <c r="U22">
        <v>5.8596672177075398E-2</v>
      </c>
      <c r="V22">
        <f t="shared" si="1"/>
        <v>0.17546675521483637</v>
      </c>
    </row>
    <row r="23" spans="5:22">
      <c r="E23">
        <v>262.54549447791101</v>
      </c>
      <c r="F23">
        <f>'nm to eV'!$G$14/E23</f>
        <v>4.7223716662332684</v>
      </c>
      <c r="G23">
        <v>7.8064387154333499</v>
      </c>
      <c r="I23">
        <f t="shared" si="0"/>
        <v>0.49143777362091817</v>
      </c>
      <c r="L23">
        <v>3.70533799610629</v>
      </c>
      <c r="M23">
        <v>9.75397769702364E-2</v>
      </c>
      <c r="O23">
        <f t="shared" si="2"/>
        <v>0.15725663577974486</v>
      </c>
      <c r="P23">
        <f>P22+0.0002</f>
        <v>4.4990771524662003</v>
      </c>
      <c r="R23" s="2">
        <f t="shared" si="3"/>
        <v>0</v>
      </c>
      <c r="T23">
        <v>3.3595252788556902</v>
      </c>
      <c r="U23">
        <v>6.6512299580628806E-2</v>
      </c>
      <c r="V23">
        <f t="shared" si="1"/>
        <v>0.19916996914128426</v>
      </c>
    </row>
    <row r="24" spans="5:22">
      <c r="E24">
        <v>265.466553714859</v>
      </c>
      <c r="F24">
        <f>'nm to eV'!$G$14/E24</f>
        <v>4.6704090849479103</v>
      </c>
      <c r="G24">
        <v>7.5075712256897598</v>
      </c>
      <c r="I24">
        <f t="shared" si="0"/>
        <v>0.47262320540085506</v>
      </c>
      <c r="L24">
        <v>3.7607451421848399</v>
      </c>
      <c r="M24">
        <v>0.111762080856645</v>
      </c>
      <c r="O24">
        <f t="shared" si="2"/>
        <v>0.1801862726077671</v>
      </c>
      <c r="P24" s="36">
        <f>P25-0.0002</f>
        <v>5.4197366055900993</v>
      </c>
      <c r="R24" s="2">
        <f t="shared" si="3"/>
        <v>0</v>
      </c>
      <c r="T24">
        <v>3.3982924600205302</v>
      </c>
      <c r="U24">
        <v>7.4427926984182199E-2</v>
      </c>
      <c r="V24">
        <f t="shared" si="1"/>
        <v>0.22287318306773216</v>
      </c>
    </row>
    <row r="25" spans="5:22">
      <c r="E25">
        <v>268.17896586345302</v>
      </c>
      <c r="F25">
        <f>'nm to eV'!$G$14/E25</f>
        <v>4.6231716951693</v>
      </c>
      <c r="G25">
        <v>7.6740225364266896</v>
      </c>
      <c r="I25">
        <f t="shared" si="0"/>
        <v>0.48310179423587929</v>
      </c>
      <c r="L25">
        <v>3.8161448398983602</v>
      </c>
      <c r="M25">
        <v>0.126494830509151</v>
      </c>
      <c r="O25">
        <f t="shared" si="2"/>
        <v>0.2039388658379655</v>
      </c>
      <c r="P25">
        <v>5.4199366055900997</v>
      </c>
      <c r="Q25">
        <v>0.15462738674042001</v>
      </c>
      <c r="R25" s="2">
        <f t="shared" si="3"/>
        <v>0.24929504037754666</v>
      </c>
      <c r="T25">
        <v>3.4370596411853702</v>
      </c>
      <c r="U25">
        <v>8.2343554387735496E-2</v>
      </c>
      <c r="V25">
        <f t="shared" si="1"/>
        <v>0.24657639699417974</v>
      </c>
    </row>
    <row r="26" spans="5:22">
      <c r="E26">
        <v>270.42771781570701</v>
      </c>
      <c r="F26">
        <f>'nm to eV'!$G$14/E26</f>
        <v>4.5847275354541246</v>
      </c>
      <c r="G26">
        <v>8.5670885951404294</v>
      </c>
      <c r="I26">
        <f t="shared" si="0"/>
        <v>0.53932287168096427</v>
      </c>
      <c r="L26">
        <v>3.8715408134293599</v>
      </c>
      <c r="M26">
        <v>0.14148280304470501</v>
      </c>
      <c r="O26">
        <f t="shared" si="2"/>
        <v>0.22810293726925085</v>
      </c>
      <c r="P26">
        <f>P25+0.0002</f>
        <v>5.4201366055901001</v>
      </c>
      <c r="R26" s="2">
        <f t="shared" si="3"/>
        <v>0</v>
      </c>
      <c r="T26">
        <v>3.4758117899548102</v>
      </c>
      <c r="U26">
        <v>8.9654927987656605E-2</v>
      </c>
      <c r="V26">
        <f t="shared" si="1"/>
        <v>0.26847018300756842</v>
      </c>
    </row>
    <row r="27" spans="5:22">
      <c r="E27">
        <v>271.72596636546098</v>
      </c>
      <c r="F27">
        <f>'nm to eV'!$G$14/E27</f>
        <v>4.5628226878845881</v>
      </c>
      <c r="G27">
        <v>9.1002460902494207</v>
      </c>
      <c r="I27">
        <f t="shared" si="0"/>
        <v>0.57288666971189828</v>
      </c>
      <c r="L27">
        <v>3.9234571590962699</v>
      </c>
      <c r="M27">
        <v>0.156725067417679</v>
      </c>
      <c r="O27">
        <f t="shared" si="2"/>
        <v>0.25267698584115567</v>
      </c>
      <c r="P27" s="36">
        <f>P28-0.0002</f>
        <v>5.6383248428148995</v>
      </c>
      <c r="R27" s="2">
        <f t="shared" si="3"/>
        <v>0</v>
      </c>
      <c r="T27">
        <v>3.5145680384684499</v>
      </c>
      <c r="U27">
        <v>9.7131098079477396E-2</v>
      </c>
      <c r="V27">
        <f t="shared" si="1"/>
        <v>0.2908574493608822</v>
      </c>
    </row>
    <row r="28" spans="5:22">
      <c r="E28">
        <v>273.08217243975901</v>
      </c>
      <c r="F28">
        <f>'nm to eV'!$G$14/E28</f>
        <v>4.5401623736283767</v>
      </c>
      <c r="G28">
        <v>9.6268558220485207</v>
      </c>
      <c r="I28">
        <f t="shared" si="0"/>
        <v>0.60603826720677367</v>
      </c>
      <c r="L28">
        <v>3.96842707677476</v>
      </c>
      <c r="M28">
        <v>0.17159681442388</v>
      </c>
      <c r="O28">
        <f t="shared" si="2"/>
        <v>0.27665367489055032</v>
      </c>
      <c r="P28">
        <v>5.6385248428149</v>
      </c>
      <c r="Q28" s="2">
        <v>4.8687106065829998E-5</v>
      </c>
      <c r="R28" s="2">
        <f t="shared" si="3"/>
        <v>7.8494853521146797E-5</v>
      </c>
      <c r="T28">
        <v>3.5533201872378899</v>
      </c>
      <c r="U28">
        <v>0.10444247167939801</v>
      </c>
      <c r="V28">
        <f t="shared" si="1"/>
        <v>0.31275123537426935</v>
      </c>
    </row>
    <row r="29" spans="5:22">
      <c r="E29">
        <v>274.43837851405601</v>
      </c>
      <c r="F29">
        <f>'nm to eV'!$G$14/E29</f>
        <v>4.5177260226240143</v>
      </c>
      <c r="G29">
        <v>10.325569225507399</v>
      </c>
      <c r="I29">
        <f t="shared" si="0"/>
        <v>0.65002428591669748</v>
      </c>
      <c r="L29">
        <v>4.0099177803872204</v>
      </c>
      <c r="M29">
        <v>0.18669449516938399</v>
      </c>
      <c r="O29">
        <f t="shared" si="2"/>
        <v>0.30099462128044274</v>
      </c>
      <c r="P29">
        <f>P28+0.0002</f>
        <v>5.6387248428149004</v>
      </c>
      <c r="R29" s="2">
        <f t="shared" si="3"/>
        <v>0</v>
      </c>
      <c r="T29">
        <v>3.5920778023329301</v>
      </c>
      <c r="U29">
        <v>0.11197357393518501</v>
      </c>
      <c r="V29">
        <f t="shared" si="1"/>
        <v>0.33530299517422385</v>
      </c>
    </row>
    <row r="30" spans="5:22">
      <c r="E30">
        <v>276.31620230923699</v>
      </c>
      <c r="F30">
        <f>'nm to eV'!$G$14/E30</f>
        <v>4.4870239018128082</v>
      </c>
      <c r="G30">
        <v>11.054803731973299</v>
      </c>
      <c r="I30">
        <f t="shared" si="0"/>
        <v>0.69593169585980585</v>
      </c>
      <c r="L30">
        <v>4.0479282768182996</v>
      </c>
      <c r="M30">
        <v>0.20208616908967</v>
      </c>
      <c r="O30">
        <f t="shared" si="2"/>
        <v>0.32580955253112209</v>
      </c>
      <c r="P30" s="36">
        <f>P31-0.0002</f>
        <v>5.7173780966410996</v>
      </c>
      <c r="R30" s="2">
        <f t="shared" si="3"/>
        <v>0</v>
      </c>
      <c r="T30">
        <v>3.6276157516487699</v>
      </c>
      <c r="U30">
        <v>0.119284497885743</v>
      </c>
      <c r="V30">
        <f t="shared" si="1"/>
        <v>0.35719543472011189</v>
      </c>
    </row>
    <row r="31" spans="5:22">
      <c r="E31">
        <v>277.98537901606397</v>
      </c>
      <c r="F31">
        <f>'nm to eV'!$G$14/E31</f>
        <v>4.4600813489116753</v>
      </c>
      <c r="G31">
        <v>11.558936481981601</v>
      </c>
      <c r="I31">
        <f t="shared" si="0"/>
        <v>0.72766830269227456</v>
      </c>
      <c r="L31">
        <v>4.0824529384144199</v>
      </c>
      <c r="M31">
        <v>0.21815750631912201</v>
      </c>
      <c r="O31">
        <f t="shared" si="2"/>
        <v>0.35172025792423145</v>
      </c>
      <c r="P31">
        <v>5.7175780966411001</v>
      </c>
      <c r="Q31">
        <v>8.9023133113342007E-2</v>
      </c>
      <c r="R31" s="2">
        <f t="shared" si="3"/>
        <v>0.14352583996832813</v>
      </c>
      <c r="T31">
        <v>3.6599364950319302</v>
      </c>
      <c r="U31">
        <v>0.12647412142620901</v>
      </c>
      <c r="V31">
        <f t="shared" si="1"/>
        <v>0.37872464221588026</v>
      </c>
    </row>
    <row r="32" spans="5:22">
      <c r="E32">
        <v>279.23726154618402</v>
      </c>
      <c r="F32">
        <f>'nm to eV'!$G$14/E32</f>
        <v>4.4400858157485867</v>
      </c>
      <c r="G32">
        <v>12.0749098105576</v>
      </c>
      <c r="I32">
        <f t="shared" si="0"/>
        <v>0.76015030800692052</v>
      </c>
      <c r="L32">
        <v>4.1135146068283497</v>
      </c>
      <c r="M32">
        <v>0.23334313984171101</v>
      </c>
      <c r="O32">
        <f t="shared" si="2"/>
        <v>0.37620300449310207</v>
      </c>
      <c r="P32">
        <f>P31+0.0002</f>
        <v>5.7177780966411005</v>
      </c>
      <c r="R32" s="2">
        <f t="shared" si="3"/>
        <v>0</v>
      </c>
      <c r="T32">
        <v>3.6890381192684401</v>
      </c>
      <c r="U32">
        <v>0.133465539527032</v>
      </c>
      <c r="V32">
        <f t="shared" si="1"/>
        <v>0.39966032683623703</v>
      </c>
    </row>
    <row r="33" spans="5:27">
      <c r="E33">
        <v>280.69779116465799</v>
      </c>
      <c r="F33">
        <f>'nm to eV'!$G$14/E33</f>
        <v>4.4169831158108339</v>
      </c>
      <c r="G33">
        <v>12.501057837367</v>
      </c>
      <c r="I33">
        <f t="shared" si="0"/>
        <v>0.78697755217834076</v>
      </c>
      <c r="L33">
        <v>4.1411083164834102</v>
      </c>
      <c r="M33">
        <v>0.24798336683483599</v>
      </c>
      <c r="O33">
        <f t="shared" si="2"/>
        <v>0.39980642983918596</v>
      </c>
      <c r="P33" s="36">
        <f>P34-0.0002</f>
        <v>5.8250516304464997</v>
      </c>
      <c r="R33" s="2">
        <f t="shared" si="3"/>
        <v>0</v>
      </c>
      <c r="T33">
        <v>3.7149239041536801</v>
      </c>
      <c r="U33">
        <v>0.14039058938173199</v>
      </c>
      <c r="V33">
        <f t="shared" si="1"/>
        <v>0.42039727285312312</v>
      </c>
    </row>
    <row r="34" spans="5:27">
      <c r="E34">
        <v>282.15832078313201</v>
      </c>
      <c r="F34">
        <f>'nm to eV'!$G$14/E34</f>
        <v>4.3941195878204624</v>
      </c>
      <c r="G34">
        <v>13.0053263804183</v>
      </c>
      <c r="I34">
        <f t="shared" si="0"/>
        <v>0.81872270757349697</v>
      </c>
      <c r="L34">
        <v>4.1686945777734303</v>
      </c>
      <c r="M34">
        <v>0.26313403959405701</v>
      </c>
      <c r="O34">
        <f t="shared" si="2"/>
        <v>0.42423281158744375</v>
      </c>
      <c r="P34">
        <v>5.8252516304465001</v>
      </c>
      <c r="Q34">
        <v>2.6482526357111999E-2</v>
      </c>
      <c r="R34" s="2">
        <f t="shared" si="3"/>
        <v>4.269594550271158E-2</v>
      </c>
      <c r="T34">
        <v>3.74082608801573</v>
      </c>
      <c r="U34">
        <v>0.14797482520402999</v>
      </c>
      <c r="V34">
        <f t="shared" si="1"/>
        <v>0.44310814022970757</v>
      </c>
    </row>
    <row r="35" spans="5:27">
      <c r="E35">
        <v>283.827497489959</v>
      </c>
      <c r="F35">
        <f>'nm to eV'!$G$14/E35</f>
        <v>4.3682779687812028</v>
      </c>
      <c r="G35">
        <v>13.4138539307021</v>
      </c>
      <c r="I35">
        <f t="shared" si="0"/>
        <v>0.84444069205947825</v>
      </c>
      <c r="L35">
        <v>4.19627339069842</v>
      </c>
      <c r="M35">
        <v>0.278795158119374</v>
      </c>
      <c r="O35">
        <f t="shared" si="2"/>
        <v>0.44948214973787548</v>
      </c>
      <c r="P35">
        <f>P34+0.0002</f>
        <v>5.8254516304465005</v>
      </c>
      <c r="R35" s="2">
        <f t="shared" si="3"/>
        <v>0</v>
      </c>
      <c r="T35">
        <v>3.76673647136617</v>
      </c>
      <c r="U35">
        <v>0.155888654010127</v>
      </c>
      <c r="V35">
        <f t="shared" si="1"/>
        <v>0.46680596828614124</v>
      </c>
    </row>
    <row r="36" spans="5:27">
      <c r="E36">
        <v>286.12261546184698</v>
      </c>
      <c r="F36">
        <f>'nm to eV'!$G$14/E36</f>
        <v>4.3332380497724623</v>
      </c>
      <c r="G36">
        <v>13.973289367438699</v>
      </c>
      <c r="I36">
        <f t="shared" si="0"/>
        <v>0.87965876210862204</v>
      </c>
      <c r="L36">
        <v>4.2238472380467202</v>
      </c>
      <c r="M36">
        <v>0.29479657382208801</v>
      </c>
      <c r="O36">
        <f t="shared" si="2"/>
        <v>0.47528012548975596</v>
      </c>
      <c r="P36" s="36">
        <f>P37-0.0002</f>
        <v>5.9548725987164</v>
      </c>
      <c r="R36" s="2">
        <f t="shared" si="3"/>
        <v>0</v>
      </c>
      <c r="T36">
        <v>3.7926632536934202</v>
      </c>
      <c r="U36">
        <v>0.16446166878382301</v>
      </c>
      <c r="V36">
        <f t="shared" si="1"/>
        <v>0.49247771770227633</v>
      </c>
    </row>
    <row r="37" spans="5:27">
      <c r="E37">
        <v>290.19123368473799</v>
      </c>
      <c r="F37">
        <f>'nm to eV'!$G$14/E37</f>
        <v>4.2724840046913402</v>
      </c>
      <c r="G37">
        <v>14.357874664333901</v>
      </c>
      <c r="I37">
        <f t="shared" si="0"/>
        <v>0.90386951287002426</v>
      </c>
      <c r="L37">
        <v>4.2514260509717099</v>
      </c>
      <c r="M37">
        <v>0.310457692347405</v>
      </c>
      <c r="O37">
        <f t="shared" si="2"/>
        <v>0.50052946364018758</v>
      </c>
      <c r="P37" s="43">
        <v>5.9550725987164004</v>
      </c>
      <c r="Q37">
        <v>0.34224097438105999</v>
      </c>
      <c r="R37" s="2">
        <f t="shared" si="3"/>
        <v>0.55177145087762547</v>
      </c>
      <c r="T37">
        <v>3.81535943759026</v>
      </c>
      <c r="U37">
        <v>0.172375047940557</v>
      </c>
      <c r="V37">
        <f t="shared" si="1"/>
        <v>0.51617419929120967</v>
      </c>
    </row>
    <row r="38" spans="5:27">
      <c r="E38">
        <v>293.67564006024099</v>
      </c>
      <c r="F38">
        <f>'nm to eV'!$G$14/E38</f>
        <v>4.2217917834974834</v>
      </c>
      <c r="G38">
        <v>14.203486596177999</v>
      </c>
      <c r="I38">
        <f t="shared" si="0"/>
        <v>0.89415033985734549</v>
      </c>
      <c r="L38">
        <v>4.2790123122617301</v>
      </c>
      <c r="M38">
        <v>0.325608365106626</v>
      </c>
      <c r="O38">
        <f t="shared" si="2"/>
        <v>0.52495584538844542</v>
      </c>
      <c r="P38">
        <f>P37+0.0002</f>
        <v>5.9552725987164008</v>
      </c>
      <c r="R38" s="2">
        <f t="shared" si="3"/>
        <v>0</v>
      </c>
      <c r="T38">
        <v>3.8348250230567098</v>
      </c>
      <c r="U38">
        <v>0.17962879148032701</v>
      </c>
      <c r="V38">
        <f t="shared" si="1"/>
        <v>0.53789541305293553</v>
      </c>
    </row>
    <row r="39" spans="5:27">
      <c r="E39">
        <v>295.92902861445702</v>
      </c>
      <c r="F39">
        <f>'nm to eV'!$G$14/E39</f>
        <v>4.1896444225989669</v>
      </c>
      <c r="G39">
        <v>13.5285615473256</v>
      </c>
      <c r="I39">
        <f t="shared" si="0"/>
        <v>0.85166186650095144</v>
      </c>
      <c r="L39">
        <v>4.3100630564069498</v>
      </c>
      <c r="M39">
        <v>0.34154265241949</v>
      </c>
      <c r="O39">
        <f t="shared" si="2"/>
        <v>0.55064559468050589</v>
      </c>
      <c r="P39" s="36">
        <f>P40-0.0002</f>
        <v>6.0504918297122998</v>
      </c>
      <c r="R39" s="2">
        <f t="shared" si="3"/>
        <v>0</v>
      </c>
      <c r="T39">
        <v>3.8542933416859499</v>
      </c>
      <c r="U39">
        <v>0.186992399348031</v>
      </c>
      <c r="V39">
        <f t="shared" si="1"/>
        <v>0.55994561370794727</v>
      </c>
    </row>
    <row r="40" spans="5:27">
      <c r="E40">
        <v>297.38955823293099</v>
      </c>
      <c r="F40">
        <f>'nm to eV'!$G$14/E40</f>
        <v>4.1690683815084881</v>
      </c>
      <c r="G40">
        <v>13.0514097972468</v>
      </c>
      <c r="I40">
        <f t="shared" si="0"/>
        <v>0.82162379122925788</v>
      </c>
      <c r="L40">
        <v>4.3445936766950997</v>
      </c>
      <c r="M40">
        <v>0.35720563303606501</v>
      </c>
      <c r="O40">
        <f t="shared" si="2"/>
        <v>0.5758979349518758</v>
      </c>
      <c r="P40">
        <v>6.0506918297123002</v>
      </c>
      <c r="Q40" s="2">
        <v>6.8160849982192001E-6</v>
      </c>
      <c r="R40" s="2">
        <f t="shared" si="3"/>
        <v>1.0989102387796261E-5</v>
      </c>
      <c r="T40">
        <v>3.8737671266407898</v>
      </c>
      <c r="U40">
        <v>0.19457573587160101</v>
      </c>
      <c r="V40">
        <f t="shared" si="1"/>
        <v>0.58265378814952529</v>
      </c>
    </row>
    <row r="41" spans="5:27">
      <c r="E41">
        <v>298.50234270414899</v>
      </c>
      <c r="F41">
        <f>'nm to eV'!$G$14/E41</f>
        <v>4.1535265451786252</v>
      </c>
      <c r="G41">
        <v>12.484401275902499</v>
      </c>
      <c r="I41">
        <f t="shared" si="0"/>
        <v>0.78592897371885562</v>
      </c>
      <c r="L41">
        <v>4.3895435665476201</v>
      </c>
      <c r="M41">
        <v>0.373449911991103</v>
      </c>
      <c r="O41">
        <f t="shared" si="2"/>
        <v>0.60208746232711752</v>
      </c>
      <c r="P41">
        <f>P40+0.0002</f>
        <v>6.0508918297123007</v>
      </c>
      <c r="R41" s="2">
        <f t="shared" si="3"/>
        <v>0</v>
      </c>
      <c r="T41">
        <v>3.89323817843283</v>
      </c>
      <c r="U41">
        <v>0.202049208067238</v>
      </c>
      <c r="V41">
        <f t="shared" si="1"/>
        <v>0.60503297569782011</v>
      </c>
    </row>
    <row r="42" spans="5:27">
      <c r="E42">
        <v>299.68467620481903</v>
      </c>
      <c r="F42">
        <f>'nm to eV'!$G$14/E42</f>
        <v>4.1371398094853706</v>
      </c>
      <c r="G42">
        <v>11.970856210223101</v>
      </c>
      <c r="I42">
        <f t="shared" si="0"/>
        <v>0.75359983453884194</v>
      </c>
      <c r="L42">
        <v>4.4554239038392103</v>
      </c>
      <c r="M42">
        <v>0.38455819623050902</v>
      </c>
      <c r="O42">
        <f t="shared" si="2"/>
        <v>0.61999658066872698</v>
      </c>
      <c r="P42" s="36">
        <f>P43-0.0002</f>
        <v>6.0759847356523</v>
      </c>
      <c r="R42" s="2">
        <f t="shared" si="3"/>
        <v>0</v>
      </c>
      <c r="T42">
        <v>3.9127201628760799</v>
      </c>
      <c r="U42">
        <v>0.20996213757460799</v>
      </c>
      <c r="V42">
        <f t="shared" si="1"/>
        <v>0.62872811081925017</v>
      </c>
      <c r="X42">
        <v>202</v>
      </c>
      <c r="Y42">
        <f>'nm to eV'!$G$14/X42</f>
        <v>6.1378089317806435</v>
      </c>
      <c r="Z42">
        <v>8507.0934995536009</v>
      </c>
      <c r="AA42">
        <f t="shared" ref="AA42:AA105" si="4">Z42/LARGE($Z$5:$Z$351,1)</f>
        <v>0.64203303262392253</v>
      </c>
    </row>
    <row r="43" spans="5:27">
      <c r="E43">
        <v>300.51926455823298</v>
      </c>
      <c r="F43">
        <f>'nm to eV'!$G$14/E43</f>
        <v>4.1256503340718149</v>
      </c>
      <c r="G43">
        <v>11.444801351583999</v>
      </c>
      <c r="I43">
        <f t="shared" si="0"/>
        <v>0.72048316790557099</v>
      </c>
      <c r="L43">
        <v>4.5284908299880904</v>
      </c>
      <c r="M43">
        <v>0.37957847329167799</v>
      </c>
      <c r="O43">
        <f t="shared" si="2"/>
        <v>0.61196811781182758</v>
      </c>
      <c r="P43">
        <v>6.0761847356523004</v>
      </c>
      <c r="Q43" s="2">
        <v>5.7127090702182996E-4</v>
      </c>
      <c r="R43" s="2">
        <f t="shared" si="3"/>
        <v>9.210205697364808E-4</v>
      </c>
      <c r="T43">
        <v>3.9321884815053201</v>
      </c>
      <c r="U43">
        <v>0.21732574544231101</v>
      </c>
      <c r="V43">
        <f t="shared" si="1"/>
        <v>0.65077831147425913</v>
      </c>
      <c r="X43">
        <v>202.8</v>
      </c>
      <c r="Y43">
        <f>'nm to eV'!$G$14/X43</f>
        <v>6.1135966677499498</v>
      </c>
      <c r="Z43">
        <v>8097.9778222085997</v>
      </c>
      <c r="AA43">
        <f t="shared" si="4"/>
        <v>0.61115694327171499</v>
      </c>
    </row>
    <row r="44" spans="5:27">
      <c r="E44">
        <v>301.145205823293</v>
      </c>
      <c r="F44">
        <f>'nm to eV'!$G$14/E44</f>
        <v>4.1170750197737034</v>
      </c>
      <c r="G44">
        <v>10.812512300622901</v>
      </c>
      <c r="I44">
        <f t="shared" si="0"/>
        <v>0.68067875326578264</v>
      </c>
      <c r="L44">
        <v>4.58085581550875</v>
      </c>
      <c r="M44">
        <v>0.36407488768678697</v>
      </c>
      <c r="O44">
        <f t="shared" si="2"/>
        <v>0.58697275909276481</v>
      </c>
      <c r="P44">
        <f>P43+0.0002</f>
        <v>6.0763847356523009</v>
      </c>
      <c r="R44" s="2">
        <f t="shared" si="3"/>
        <v>0</v>
      </c>
      <c r="T44">
        <v>3.9516540669717601</v>
      </c>
      <c r="U44">
        <v>0.22457948898208199</v>
      </c>
      <c r="V44">
        <f t="shared" si="1"/>
        <v>0.67249952523598777</v>
      </c>
      <c r="X44">
        <v>203.6</v>
      </c>
      <c r="Y44">
        <f>'nm to eV'!$G$14/X44</f>
        <v>6.0895746769139976</v>
      </c>
      <c r="Z44">
        <v>7717.9223550675997</v>
      </c>
      <c r="AA44">
        <f t="shared" si="4"/>
        <v>0.58247403715969892</v>
      </c>
    </row>
    <row r="45" spans="5:27">
      <c r="E45">
        <v>302.39708835341298</v>
      </c>
      <c r="F45">
        <f>'nm to eV'!$G$14/E45</f>
        <v>4.100030893057693</v>
      </c>
      <c r="G45">
        <v>10.154232892313001</v>
      </c>
      <c r="I45">
        <f t="shared" si="0"/>
        <v>0.63923817086541801</v>
      </c>
      <c r="L45">
        <v>4.6158472413135501</v>
      </c>
      <c r="M45">
        <v>0.34815829024087402</v>
      </c>
      <c r="O45">
        <f t="shared" si="2"/>
        <v>0.56131152994961708</v>
      </c>
      <c r="P45" s="36">
        <f>P46-0.0002</f>
        <v>6.1687532944446994</v>
      </c>
      <c r="R45" s="2">
        <f t="shared" si="3"/>
        <v>0</v>
      </c>
      <c r="T45">
        <v>3.9743577670663099</v>
      </c>
      <c r="U45">
        <v>0.232794995040631</v>
      </c>
      <c r="V45">
        <f t="shared" si="1"/>
        <v>0.69710072078144747</v>
      </c>
      <c r="X45">
        <v>204.4</v>
      </c>
      <c r="Y45">
        <f>'nm to eV'!$G$14/X45</f>
        <v>6.065740725145254</v>
      </c>
      <c r="Z45">
        <v>7373.5586386532004</v>
      </c>
      <c r="AA45">
        <f t="shared" si="4"/>
        <v>0.55648479874510026</v>
      </c>
    </row>
    <row r="46" spans="5:27">
      <c r="E46">
        <v>303.85761797188701</v>
      </c>
      <c r="F46">
        <f>'nm to eV'!$G$14/E46</f>
        <v>4.080323582127205</v>
      </c>
      <c r="G46">
        <v>9.4867703639973104</v>
      </c>
      <c r="I46">
        <f t="shared" si="0"/>
        <v>0.59721948464395791</v>
      </c>
      <c r="L46">
        <v>4.6473736877054703</v>
      </c>
      <c r="M46">
        <v>0.33149210795905698</v>
      </c>
      <c r="O46">
        <f t="shared" si="2"/>
        <v>0.53444179702281047</v>
      </c>
      <c r="P46">
        <v>6.1689532944446999</v>
      </c>
      <c r="Q46">
        <v>0.21228542066726</v>
      </c>
      <c r="R46" s="2">
        <f t="shared" si="3"/>
        <v>0.34225310038803874</v>
      </c>
      <c r="T46">
        <v>4.0002824995214601</v>
      </c>
      <c r="U46">
        <v>0.24128561156837799</v>
      </c>
      <c r="V46">
        <f t="shared" si="1"/>
        <v>0.72252573002762244</v>
      </c>
      <c r="X46">
        <v>205.2</v>
      </c>
      <c r="Y46">
        <f>'nm to eV'!$G$14/X46</f>
        <v>6.0420926131563837</v>
      </c>
      <c r="Z46">
        <v>7070.2741239610004</v>
      </c>
      <c r="AA46">
        <f t="shared" si="4"/>
        <v>0.53359582065570632</v>
      </c>
    </row>
    <row r="47" spans="5:27">
      <c r="E47">
        <v>304.69220632530102</v>
      </c>
      <c r="F47">
        <f>'nm to eV'!$G$14/E47</f>
        <v>4.0691470883767611</v>
      </c>
      <c r="G47">
        <v>8.9370288877617892</v>
      </c>
      <c r="I47">
        <f t="shared" si="0"/>
        <v>0.56261167729460315</v>
      </c>
      <c r="L47">
        <v>4.6754341615691999</v>
      </c>
      <c r="M47">
        <v>0.314144400276816</v>
      </c>
      <c r="O47">
        <f t="shared" si="2"/>
        <v>0.50647328783263568</v>
      </c>
      <c r="P47">
        <f>P46+0.0002</f>
        <v>6.1691532944447003</v>
      </c>
      <c r="R47" s="2">
        <f t="shared" si="3"/>
        <v>0</v>
      </c>
      <c r="T47">
        <v>4.0294251211999903</v>
      </c>
      <c r="U47">
        <v>0.249924994588198</v>
      </c>
      <c r="V47">
        <f t="shared" si="1"/>
        <v>0.74839621804723111</v>
      </c>
      <c r="X47">
        <v>206</v>
      </c>
      <c r="Y47">
        <f>'nm to eV'!$G$14/X47</f>
        <v>6.0186281758237374</v>
      </c>
      <c r="Z47">
        <v>6812.2099750224997</v>
      </c>
      <c r="AA47">
        <f t="shared" si="4"/>
        <v>0.51411963784859471</v>
      </c>
    </row>
    <row r="48" spans="5:27">
      <c r="E48">
        <v>305.66589273761701</v>
      </c>
      <c r="F48">
        <f>'nm to eV'!$G$14/E48</f>
        <v>4.0561849839228348</v>
      </c>
      <c r="G48">
        <v>8.4641656113088697</v>
      </c>
      <c r="I48">
        <f t="shared" si="0"/>
        <v>0.53284357377414715</v>
      </c>
      <c r="L48">
        <v>4.6999905934834398</v>
      </c>
      <c r="M48">
        <v>0.29872411222086598</v>
      </c>
      <c r="O48">
        <f t="shared" si="2"/>
        <v>0.48161222399020726</v>
      </c>
      <c r="P48" s="36">
        <f>P49-0.0002</f>
        <v>6.2214570841237</v>
      </c>
      <c r="R48" s="2">
        <f t="shared" si="3"/>
        <v>0</v>
      </c>
      <c r="T48">
        <v>4.0649764630135499</v>
      </c>
      <c r="U48">
        <v>0.25777425374562701</v>
      </c>
      <c r="V48">
        <f t="shared" si="1"/>
        <v>0.77190069337020417</v>
      </c>
      <c r="X48">
        <v>206.8</v>
      </c>
      <c r="Y48">
        <f>'nm to eV'!$G$14/X48</f>
        <v>5.9953452815265464</v>
      </c>
      <c r="Z48">
        <v>6602.2909312112997</v>
      </c>
      <c r="AA48">
        <f t="shared" si="4"/>
        <v>0.49827698132781106</v>
      </c>
    </row>
    <row r="49" spans="5:27">
      <c r="E49">
        <v>306.57003012048102</v>
      </c>
      <c r="F49">
        <f>'nm to eV'!$G$14/E49</f>
        <v>4.0442224692754145</v>
      </c>
      <c r="G49">
        <v>7.9257723689178201</v>
      </c>
      <c r="I49">
        <f t="shared" si="0"/>
        <v>0.49895017039033324</v>
      </c>
      <c r="L49">
        <v>4.7245635773199801</v>
      </c>
      <c r="M49">
        <v>0.282169500240257</v>
      </c>
      <c r="O49">
        <f t="shared" si="2"/>
        <v>0.45492236814294595</v>
      </c>
      <c r="P49">
        <v>6.2216570841237004</v>
      </c>
      <c r="Q49" s="2">
        <v>2.3051671868031001E-5</v>
      </c>
      <c r="R49" s="2">
        <f t="shared" si="3"/>
        <v>3.7164616115241831E-5</v>
      </c>
      <c r="T49">
        <v>4.1197646991079404</v>
      </c>
      <c r="U49">
        <v>0.26368460849467701</v>
      </c>
      <c r="V49">
        <f t="shared" si="1"/>
        <v>0.78959915185689844</v>
      </c>
      <c r="X49">
        <v>207.6</v>
      </c>
      <c r="Y49">
        <f>'nm to eV'!$G$14/X49</f>
        <v>5.972241831501397</v>
      </c>
      <c r="Z49">
        <v>6442.2803329232001</v>
      </c>
      <c r="AA49">
        <f t="shared" si="4"/>
        <v>0.48620093094982147</v>
      </c>
    </row>
    <row r="50" spans="5:27">
      <c r="E50">
        <v>308.23920682730898</v>
      </c>
      <c r="F50">
        <f>'nm to eV'!$G$14/E50</f>
        <v>4.0223221989871938</v>
      </c>
      <c r="G50">
        <v>7.3495418269150896</v>
      </c>
      <c r="I50">
        <f t="shared" si="0"/>
        <v>0.46267480015084794</v>
      </c>
      <c r="L50">
        <v>4.7491332507720596</v>
      </c>
      <c r="M50">
        <v>0.26584175304458002</v>
      </c>
      <c r="O50">
        <f t="shared" si="2"/>
        <v>0.42859827069665152</v>
      </c>
      <c r="P50">
        <f>P49+0.0002</f>
        <v>6.2218570841237009</v>
      </c>
      <c r="R50" s="2">
        <f t="shared" si="3"/>
        <v>0</v>
      </c>
      <c r="T50">
        <v>4.1839829266264799</v>
      </c>
      <c r="U50">
        <v>0.26105019916744399</v>
      </c>
      <c r="V50">
        <f t="shared" si="1"/>
        <v>0.78171045716856558</v>
      </c>
      <c r="X50">
        <v>208.4</v>
      </c>
      <c r="Y50">
        <f>'nm to eV'!$G$14/X50</f>
        <v>5.9493157592115633</v>
      </c>
      <c r="Z50">
        <v>6332.8537542839003</v>
      </c>
      <c r="AA50">
        <f t="shared" si="4"/>
        <v>0.47794247250721283</v>
      </c>
    </row>
    <row r="51" spans="5:27">
      <c r="E51">
        <v>317.44948544176702</v>
      </c>
      <c r="F51">
        <f>'nm to eV'!$G$14/E51</f>
        <v>3.9056210864362098</v>
      </c>
      <c r="G51">
        <v>4.8350611251825502</v>
      </c>
      <c r="I51">
        <f t="shared" si="0"/>
        <v>0.30438100666609286</v>
      </c>
      <c r="L51">
        <v>4.7701972270824298</v>
      </c>
      <c r="M51">
        <v>0.25155485786765902</v>
      </c>
      <c r="O51">
        <f t="shared" si="2"/>
        <v>0.40556449779858528</v>
      </c>
      <c r="P51" s="36">
        <f>P52-0.0002</f>
        <v>6.6059071832092</v>
      </c>
      <c r="R51" s="2">
        <f t="shared" si="3"/>
        <v>0</v>
      </c>
      <c r="T51">
        <v>4.2287809226164503</v>
      </c>
      <c r="U51">
        <v>0.25298512829971898</v>
      </c>
      <c r="V51">
        <f t="shared" si="1"/>
        <v>0.75755973728705228</v>
      </c>
      <c r="X51">
        <v>209.2</v>
      </c>
      <c r="Y51">
        <f>'nm to eV'!$G$14/X51</f>
        <v>5.9265650297308321</v>
      </c>
      <c r="Z51">
        <v>6273.6853621778</v>
      </c>
      <c r="AA51">
        <f t="shared" si="4"/>
        <v>0.47347701527186514</v>
      </c>
    </row>
    <row r="52" spans="5:27">
      <c r="E52">
        <v>322.00991465863399</v>
      </c>
      <c r="F52">
        <f>'nm to eV'!$G$14/E52</f>
        <v>3.8503081668589436</v>
      </c>
      <c r="G52">
        <v>4.3933488343871296</v>
      </c>
      <c r="I52">
        <f t="shared" si="0"/>
        <v>0.27657394730362828</v>
      </c>
      <c r="L52">
        <v>4.7947669005345102</v>
      </c>
      <c r="M52">
        <v>0.23522711067198199</v>
      </c>
      <c r="O52">
        <f t="shared" si="2"/>
        <v>0.37924040035229079</v>
      </c>
      <c r="P52">
        <v>6.6061071832092004</v>
      </c>
      <c r="Q52">
        <v>2.0194966422377999E-2</v>
      </c>
      <c r="R52" s="2">
        <f t="shared" si="3"/>
        <v>3.2558947517761345E-2</v>
      </c>
      <c r="T52">
        <v>4.2575086501818404</v>
      </c>
      <c r="U52">
        <v>0.24494710633929001</v>
      </c>
      <c r="V52">
        <f t="shared" si="1"/>
        <v>0.73349001490623322</v>
      </c>
      <c r="X52">
        <v>210</v>
      </c>
      <c r="Y52">
        <f>'nm to eV'!$G$14/X52</f>
        <v>5.9039876391413806</v>
      </c>
      <c r="Z52">
        <v>6263.5420118589</v>
      </c>
      <c r="AA52">
        <f t="shared" si="4"/>
        <v>0.47271149342041818</v>
      </c>
    </row>
    <row r="53" spans="5:27">
      <c r="E53">
        <v>326.98763805220801</v>
      </c>
      <c r="F53">
        <f>'nm to eV'!$G$14/E53</f>
        <v>3.791695036562003</v>
      </c>
      <c r="G53">
        <v>4.2236537186970997</v>
      </c>
      <c r="I53">
        <f t="shared" si="0"/>
        <v>0.2658911516154765</v>
      </c>
      <c r="L53">
        <v>4.8228323399749202</v>
      </c>
      <c r="M53">
        <v>0.21753910581234301</v>
      </c>
      <c r="O53">
        <f t="shared" si="2"/>
        <v>0.35072325356066569</v>
      </c>
      <c r="P53">
        <f>P52+0.0002</f>
        <v>6.6063071832092009</v>
      </c>
      <c r="R53" s="2">
        <f t="shared" si="3"/>
        <v>0</v>
      </c>
      <c r="T53">
        <v>4.2830213583447803</v>
      </c>
      <c r="U53">
        <v>0.23687567543111601</v>
      </c>
      <c r="V53">
        <f t="shared" si="1"/>
        <v>0.7093202499899226</v>
      </c>
      <c r="X53">
        <v>210.8</v>
      </c>
      <c r="Y53">
        <f>'nm to eV'!$G$14/X53</f>
        <v>5.8815816139453974</v>
      </c>
      <c r="Z53">
        <v>6300.3810838551999</v>
      </c>
      <c r="AA53">
        <f t="shared" si="4"/>
        <v>0.47549174981633963</v>
      </c>
    </row>
    <row r="54" spans="5:27">
      <c r="E54">
        <v>331.72359577197602</v>
      </c>
      <c r="F54">
        <f>'nm to eV'!$G$14/E54</f>
        <v>3.7375616929943796</v>
      </c>
      <c r="G54">
        <v>4.40728258966766</v>
      </c>
      <c r="I54">
        <f t="shared" si="0"/>
        <v>0.27745111728123983</v>
      </c>
      <c r="L54">
        <v>4.8508878482619604</v>
      </c>
      <c r="M54">
        <v>0.20053169530750001</v>
      </c>
      <c r="O54">
        <f t="shared" si="2"/>
        <v>0.32330338197194125</v>
      </c>
      <c r="P54" s="36">
        <f>P55-0.0002</f>
        <v>6.6647908619344998</v>
      </c>
      <c r="R54" s="2">
        <f t="shared" si="3"/>
        <v>0</v>
      </c>
      <c r="T54">
        <v>4.3053198670541297</v>
      </c>
      <c r="U54">
        <v>0.22880379487357899</v>
      </c>
      <c r="V54">
        <f t="shared" si="1"/>
        <v>0.6851491386061116</v>
      </c>
      <c r="X54">
        <v>211.6</v>
      </c>
      <c r="Y54">
        <f>'nm to eV'!$G$14/X54</f>
        <v>5.8593450104900278</v>
      </c>
      <c r="Z54">
        <v>6381.4490683416998</v>
      </c>
      <c r="AA54">
        <f t="shared" si="4"/>
        <v>0.48160997620368423</v>
      </c>
    </row>
    <row r="55" spans="5:27">
      <c r="E55">
        <v>336.28733684738899</v>
      </c>
      <c r="F55">
        <f>'nm to eV'!$G$14/E55</f>
        <v>3.6868394030023861</v>
      </c>
      <c r="G55">
        <v>4.70094317092751</v>
      </c>
      <c r="I55">
        <f t="shared" si="0"/>
        <v>0.29593789563373651</v>
      </c>
      <c r="L55">
        <v>4.8789061147238399</v>
      </c>
      <c r="M55">
        <v>0.18607651363313801</v>
      </c>
      <c r="O55">
        <f t="shared" si="2"/>
        <v>0.29999829239408804</v>
      </c>
      <c r="P55">
        <v>6.6649908619345002</v>
      </c>
      <c r="Q55" s="2">
        <v>1.1257280271648E-5</v>
      </c>
      <c r="R55" s="2">
        <f t="shared" si="3"/>
        <v>1.8149334338638547E-5</v>
      </c>
      <c r="T55">
        <v>4.3244301413564799</v>
      </c>
      <c r="U55">
        <v>0.221775175782043</v>
      </c>
      <c r="V55">
        <f t="shared" si="1"/>
        <v>0.66410205624099117</v>
      </c>
      <c r="X55">
        <v>212.4</v>
      </c>
      <c r="Y55">
        <f>'nm to eV'!$G$14/X55</f>
        <v>5.8372759144053195</v>
      </c>
      <c r="Z55">
        <v>6503.3788348873004</v>
      </c>
      <c r="AA55">
        <f t="shared" si="4"/>
        <v>0.49081205418560681</v>
      </c>
    </row>
    <row r="56" spans="5:27">
      <c r="E56">
        <v>340.74642319277098</v>
      </c>
      <c r="F56">
        <f>'nm to eV'!$G$14/E56</f>
        <v>3.6385925715741845</v>
      </c>
      <c r="G56">
        <v>5.0183675689327503</v>
      </c>
      <c r="I56">
        <f t="shared" si="0"/>
        <v>0.31592067461082046</v>
      </c>
      <c r="L56">
        <v>4.9138993612400803</v>
      </c>
      <c r="M56">
        <v>0.170035140555513</v>
      </c>
      <c r="O56">
        <f t="shared" si="2"/>
        <v>0.27413589613040945</v>
      </c>
      <c r="P56">
        <f>P55+0.0002</f>
        <v>6.6651908619345006</v>
      </c>
      <c r="R56" s="2">
        <f t="shared" si="3"/>
        <v>0</v>
      </c>
      <c r="T56">
        <v>4.3435376824960397</v>
      </c>
      <c r="U56">
        <v>0.21463669236257299</v>
      </c>
      <c r="V56">
        <f t="shared" si="1"/>
        <v>0.64272598698258443</v>
      </c>
      <c r="X56">
        <v>213.2</v>
      </c>
      <c r="Y56">
        <f>'nm to eV'!$G$14/X56</f>
        <v>5.8153724400548308</v>
      </c>
      <c r="Z56">
        <v>6662.2843321351002</v>
      </c>
      <c r="AA56">
        <f t="shared" si="4"/>
        <v>0.50280470223913654</v>
      </c>
    </row>
    <row r="57" spans="5:27">
      <c r="E57">
        <v>345.70626255019999</v>
      </c>
      <c r="F57">
        <f>'nm to eV'!$G$14/E57</f>
        <v>3.5863897722698996</v>
      </c>
      <c r="G57">
        <v>5.2181268332627999</v>
      </c>
      <c r="I57">
        <f t="shared" si="0"/>
        <v>0.32849609494025073</v>
      </c>
      <c r="L57">
        <v>4.9628020156554502</v>
      </c>
      <c r="M57">
        <v>0.15360047828677301</v>
      </c>
      <c r="O57">
        <f t="shared" si="2"/>
        <v>0.24763942690691523</v>
      </c>
      <c r="P57" s="36">
        <f>P58-0.0002</f>
        <v>6.7533371595034994</v>
      </c>
      <c r="R57" s="2">
        <f t="shared" si="3"/>
        <v>0</v>
      </c>
      <c r="T57">
        <v>4.3626342909843903</v>
      </c>
      <c r="U57">
        <v>0.207058751631371</v>
      </c>
      <c r="V57">
        <f t="shared" si="1"/>
        <v>0.62003397015104567</v>
      </c>
      <c r="X57">
        <v>214</v>
      </c>
      <c r="Y57">
        <f>'nm to eV'!$G$14/X57</f>
        <v>5.7936327299985511</v>
      </c>
      <c r="Z57">
        <v>6853.8521093946001</v>
      </c>
      <c r="AA57">
        <f t="shared" si="4"/>
        <v>0.5172623828786399</v>
      </c>
    </row>
    <row r="58" spans="5:27">
      <c r="E58">
        <v>351.30992720883501</v>
      </c>
      <c r="F58">
        <f>'nm to eV'!$G$14/E58</f>
        <v>3.5291840856027754</v>
      </c>
      <c r="G58">
        <v>5.1242110098451601</v>
      </c>
      <c r="I58">
        <f t="shared" si="0"/>
        <v>0.32258382369204452</v>
      </c>
      <c r="L58">
        <v>5.0290021812273498</v>
      </c>
      <c r="M58">
        <v>0.142790530691076</v>
      </c>
      <c r="O58">
        <f t="shared" si="2"/>
        <v>0.23021129610061478</v>
      </c>
      <c r="P58">
        <v>6.7535371595034999</v>
      </c>
      <c r="Q58">
        <v>2.1599035559749999E-2</v>
      </c>
      <c r="R58" s="2">
        <f t="shared" si="3"/>
        <v>3.4822631071319859E-2</v>
      </c>
      <c r="T58">
        <v>4.3817390989611402</v>
      </c>
      <c r="U58">
        <v>0.19981040388396801</v>
      </c>
      <c r="V58">
        <f t="shared" si="1"/>
        <v>0.59832891399935606</v>
      </c>
      <c r="X58">
        <v>214.8</v>
      </c>
      <c r="Y58">
        <f>'nm to eV'!$G$14/X58</f>
        <v>5.7720549544678299</v>
      </c>
      <c r="Z58">
        <v>7073.4295254328999</v>
      </c>
      <c r="AA58">
        <f t="shared" si="4"/>
        <v>0.5338339598011449</v>
      </c>
    </row>
    <row r="59" spans="5:27">
      <c r="E59">
        <v>356.74965486947701</v>
      </c>
      <c r="F59">
        <f>'nm to eV'!$G$14/E59</f>
        <v>3.4753709983918717</v>
      </c>
      <c r="G59">
        <v>4.7565413383907504</v>
      </c>
      <c r="I59">
        <f t="shared" si="0"/>
        <v>0.29943796021267444</v>
      </c>
      <c r="L59">
        <v>5.1054106696375898</v>
      </c>
      <c r="M59">
        <v>0.14701832425182801</v>
      </c>
      <c r="O59">
        <f t="shared" si="2"/>
        <v>0.23702747523067372</v>
      </c>
      <c r="P59">
        <f>P58+0.0002</f>
        <v>6.7537371595035003</v>
      </c>
      <c r="R59" s="2">
        <f t="shared" si="3"/>
        <v>0</v>
      </c>
      <c r="T59">
        <v>4.4040396575425804</v>
      </c>
      <c r="U59">
        <v>0.19182092157238001</v>
      </c>
      <c r="V59">
        <f t="shared" si="1"/>
        <v>0.57440454278550523</v>
      </c>
      <c r="X59">
        <v>215.6</v>
      </c>
      <c r="Y59">
        <f>'nm to eV'!$G$14/X59</f>
        <v>5.7506373108519941</v>
      </c>
      <c r="Z59">
        <v>7316.1098105025003</v>
      </c>
      <c r="AA59">
        <f t="shared" si="4"/>
        <v>0.55214911754443874</v>
      </c>
    </row>
    <row r="60" spans="5:27">
      <c r="E60">
        <v>361.37466532797799</v>
      </c>
      <c r="F60">
        <f>'nm to eV'!$G$14/E60</f>
        <v>3.4308918780856783</v>
      </c>
      <c r="G60">
        <v>4.3442334247458101</v>
      </c>
      <c r="I60">
        <f t="shared" si="0"/>
        <v>0.27348199097828235</v>
      </c>
      <c r="L60">
        <v>5.1677597402919302</v>
      </c>
      <c r="M60">
        <v>0.16191977000139399</v>
      </c>
      <c r="O60">
        <f t="shared" si="2"/>
        <v>0.26105204550979361</v>
      </c>
      <c r="P60" s="36">
        <f>P61-0.0002</f>
        <v>6.7854392152911993</v>
      </c>
      <c r="R60" s="2">
        <f t="shared" si="3"/>
        <v>0</v>
      </c>
      <c r="T60">
        <v>4.4295339168566299</v>
      </c>
      <c r="U60">
        <v>0.18300790645065801</v>
      </c>
      <c r="V60">
        <f t="shared" si="1"/>
        <v>0.54801411633953312</v>
      </c>
      <c r="X60">
        <v>216.4</v>
      </c>
      <c r="Y60">
        <f>'nm to eV'!$G$14/X60</f>
        <v>5.7293780231963485</v>
      </c>
      <c r="Z60">
        <v>7576.8142903231001</v>
      </c>
      <c r="AA60">
        <f t="shared" si="4"/>
        <v>0.57182456695693717</v>
      </c>
    </row>
    <row r="61" spans="5:27">
      <c r="E61">
        <v>365.11640311244901</v>
      </c>
      <c r="F61">
        <f>'nm to eV'!$G$14/E61</f>
        <v>3.3957318642784813</v>
      </c>
      <c r="G61">
        <v>3.9714592486682201</v>
      </c>
      <c r="I61">
        <f t="shared" si="0"/>
        <v>0.25001478424894941</v>
      </c>
      <c r="L61">
        <v>5.2092475591407901</v>
      </c>
      <c r="M61">
        <v>0.177215147202339</v>
      </c>
      <c r="O61">
        <f t="shared" si="2"/>
        <v>0.28571172422052904</v>
      </c>
      <c r="P61">
        <v>6.7856392152911997</v>
      </c>
      <c r="Q61" s="2">
        <v>6.3914196056685997E-4</v>
      </c>
      <c r="R61" s="2">
        <f t="shared" si="3"/>
        <v>1.0304443748634414E-3</v>
      </c>
      <c r="T61">
        <v>4.4582616444220102</v>
      </c>
      <c r="U61">
        <v>0.17496988449022899</v>
      </c>
      <c r="V61">
        <f t="shared" si="1"/>
        <v>0.52394439395871395</v>
      </c>
      <c r="X61">
        <v>217.2</v>
      </c>
      <c r="Y61">
        <f>'nm to eV'!$G$14/X61</f>
        <v>5.7082753417112801</v>
      </c>
      <c r="Z61">
        <v>7850.3720890835002</v>
      </c>
      <c r="AA61">
        <f t="shared" si="4"/>
        <v>0.59247006040840577</v>
      </c>
    </row>
    <row r="62" spans="5:27">
      <c r="E62">
        <v>368.46866633199397</v>
      </c>
      <c r="F62">
        <f>'nm to eV'!$G$14/E62</f>
        <v>3.364838092101389</v>
      </c>
      <c r="G62">
        <v>3.5263282166199201</v>
      </c>
      <c r="I62">
        <f t="shared" si="0"/>
        <v>0.22199250529005352</v>
      </c>
      <c r="L62">
        <v>5.2437841381209598</v>
      </c>
      <c r="M62">
        <v>0.192469771206037</v>
      </c>
      <c r="O62">
        <f t="shared" si="2"/>
        <v>0.3103056993701595</v>
      </c>
      <c r="P62">
        <f>P61+0.0002</f>
        <v>6.7858392152912002</v>
      </c>
      <c r="R62" s="2">
        <f t="shared" si="3"/>
        <v>0</v>
      </c>
      <c r="T62">
        <v>4.4966186168956499</v>
      </c>
      <c r="U62">
        <v>0.16639644576141799</v>
      </c>
      <c r="V62">
        <f t="shared" si="1"/>
        <v>0.49827137501607471</v>
      </c>
      <c r="X62">
        <v>218</v>
      </c>
      <c r="Y62">
        <f>'nm to eV'!$G$14/X62</f>
        <v>5.6873275422921559</v>
      </c>
      <c r="Z62">
        <v>8131.5975320357002</v>
      </c>
      <c r="AA62">
        <f t="shared" si="4"/>
        <v>0.6136942333881763</v>
      </c>
    </row>
    <row r="63" spans="5:27">
      <c r="E63">
        <v>371.8765687751</v>
      </c>
      <c r="F63">
        <f>'nm to eV'!$G$14/E63</f>
        <v>3.3340024844897047</v>
      </c>
      <c r="G63">
        <v>3.0245734357886001</v>
      </c>
      <c r="I63">
        <f t="shared" si="0"/>
        <v>0.19040559845788893</v>
      </c>
      <c r="L63">
        <v>5.2748438203042198</v>
      </c>
      <c r="M63">
        <v>0.207791523599585</v>
      </c>
      <c r="O63">
        <f t="shared" si="2"/>
        <v>0.33500790097960997</v>
      </c>
      <c r="P63" s="36">
        <f>P64-0.0002</f>
        <v>6.9448380374099994</v>
      </c>
      <c r="R63" s="2">
        <f t="shared" si="3"/>
        <v>0</v>
      </c>
      <c r="T63">
        <v>4.5543450384964004</v>
      </c>
      <c r="U63">
        <v>0.16121237984803899</v>
      </c>
      <c r="V63">
        <f t="shared" si="1"/>
        <v>0.48274777630569737</v>
      </c>
      <c r="X63">
        <v>218.8</v>
      </c>
      <c r="Y63">
        <f>'nm to eV'!$G$14/X63</f>
        <v>5.6665329260497712</v>
      </c>
      <c r="Z63">
        <v>8415.3652988961003</v>
      </c>
      <c r="AA63">
        <f t="shared" si="4"/>
        <v>0.63511027635606665</v>
      </c>
    </row>
    <row r="64" spans="5:27">
      <c r="E64">
        <v>376.04951054216798</v>
      </c>
      <c r="F64">
        <f>'nm to eV'!$G$14/E64</f>
        <v>3.2970057650976834</v>
      </c>
      <c r="G64">
        <v>2.5205139149290599</v>
      </c>
      <c r="I64">
        <f t="shared" si="0"/>
        <v>0.1586736016109902</v>
      </c>
      <c r="L64">
        <v>5.30243008159424</v>
      </c>
      <c r="M64">
        <v>0.22294219635880599</v>
      </c>
      <c r="O64">
        <f t="shared" si="2"/>
        <v>0.35943428272786776</v>
      </c>
      <c r="P64">
        <v>6.9450380374099998</v>
      </c>
      <c r="R64" s="2">
        <f t="shared" si="3"/>
        <v>0</v>
      </c>
      <c r="T64">
        <v>4.6155034384951303</v>
      </c>
      <c r="U64">
        <v>0.16478277463587701</v>
      </c>
      <c r="V64">
        <f t="shared" si="1"/>
        <v>0.49343926380800301</v>
      </c>
      <c r="X64">
        <v>219.6</v>
      </c>
      <c r="Y64">
        <f>'nm to eV'!$G$14/X64</f>
        <v>5.6458898188510469</v>
      </c>
      <c r="Z64">
        <v>8696.6831688370003</v>
      </c>
      <c r="AA64">
        <f t="shared" si="4"/>
        <v>0.65634142482985924</v>
      </c>
    </row>
    <row r="65" spans="5:27">
      <c r="E65">
        <v>379.99062221106601</v>
      </c>
      <c r="F65">
        <f>'nm to eV'!$G$14/E65</f>
        <v>3.2628105320215548</v>
      </c>
      <c r="G65">
        <v>1.7432673690053999</v>
      </c>
      <c r="I65">
        <f t="shared" si="0"/>
        <v>0.10974369566961392</v>
      </c>
      <c r="L65">
        <v>5.33000392894255</v>
      </c>
      <c r="M65">
        <v>0.23894361206152101</v>
      </c>
      <c r="O65">
        <f t="shared" si="2"/>
        <v>0.38523225847974985</v>
      </c>
      <c r="P65">
        <f>P64+0.0002</f>
        <v>6.9452380374100002</v>
      </c>
      <c r="R65" s="2">
        <f t="shared" si="3"/>
        <v>0</v>
      </c>
      <c r="T65">
        <v>4.6574846141263597</v>
      </c>
      <c r="U65">
        <v>0.17269061186420001</v>
      </c>
      <c r="V65">
        <f t="shared" si="1"/>
        <v>0.51711915018495969</v>
      </c>
      <c r="X65">
        <v>220.4</v>
      </c>
      <c r="Y65">
        <f>'nm to eV'!$G$14/X65</f>
        <v>5.6253965708697367</v>
      </c>
      <c r="Z65">
        <v>8970.7619757509001</v>
      </c>
      <c r="AA65">
        <f t="shared" si="4"/>
        <v>0.67702623893118674</v>
      </c>
    </row>
    <row r="66" spans="5:27">
      <c r="E66">
        <v>383.97809989959802</v>
      </c>
      <c r="F66">
        <f>'nm to eV'!$G$14/E66</f>
        <v>3.2289273907649436</v>
      </c>
      <c r="G66">
        <v>1.28431322785978</v>
      </c>
      <c r="I66">
        <f>G66/$J$3</f>
        <v>8.0851212228631245E-2</v>
      </c>
      <c r="L66">
        <v>5.3575653623491304</v>
      </c>
      <c r="M66">
        <v>0.25579577070772902</v>
      </c>
      <c r="O66">
        <f t="shared" si="2"/>
        <v>0.41240182823525456</v>
      </c>
      <c r="P66" s="36">
        <f>P67-0.0002</f>
        <v>6.9758172782762999</v>
      </c>
      <c r="R66" s="2">
        <f t="shared" si="3"/>
        <v>0</v>
      </c>
      <c r="T66">
        <v>4.6865940278768603</v>
      </c>
      <c r="U66">
        <v>0.17999514329963201</v>
      </c>
      <c r="V66">
        <f t="shared" si="1"/>
        <v>0.53899244745117303</v>
      </c>
      <c r="X66">
        <v>221.2</v>
      </c>
      <c r="Y66">
        <f>'nm to eV'!$G$14/X66</f>
        <v>5.605051556146881</v>
      </c>
      <c r="Z66">
        <v>9233.0821841406996</v>
      </c>
      <c r="AA66">
        <f t="shared" si="4"/>
        <v>0.69682362788898766</v>
      </c>
    </row>
    <row r="67" spans="5:27">
      <c r="E67">
        <v>388.06758283132501</v>
      </c>
      <c r="F67">
        <f>'nm to eV'!$G$14/E67</f>
        <v>3.1949007313980919</v>
      </c>
      <c r="G67">
        <v>0.777434440758906</v>
      </c>
      <c r="I67">
        <f>G67/$J$3</f>
        <v>4.8941734461764932E-2</v>
      </c>
      <c r="L67">
        <v>5.3851193473906802</v>
      </c>
      <c r="M67">
        <v>0.27315837512003399</v>
      </c>
      <c r="O67">
        <f t="shared" si="2"/>
        <v>0.44039435439293473</v>
      </c>
      <c r="P67">
        <v>6.9760172782763004</v>
      </c>
      <c r="Q67" s="2"/>
      <c r="R67" s="2">
        <f t="shared" si="3"/>
        <v>0</v>
      </c>
      <c r="T67">
        <v>4.7125085109715101</v>
      </c>
      <c r="U67">
        <v>0.188073768597629</v>
      </c>
      <c r="V67">
        <f t="shared" si="1"/>
        <v>0.56318375584753277</v>
      </c>
      <c r="X67">
        <v>222</v>
      </c>
      <c r="Y67">
        <f>'nm to eV'!$G$14/X67</f>
        <v>5.5848531721607655</v>
      </c>
      <c r="Z67">
        <v>9479.4563218576004</v>
      </c>
      <c r="AA67">
        <f t="shared" si="4"/>
        <v>0.71541756185794969</v>
      </c>
    </row>
    <row r="68" spans="5:27">
      <c r="E68">
        <v>392.11533634538102</v>
      </c>
      <c r="F68">
        <f>'nm to eV'!$G$14/E68</f>
        <v>3.1619202038239655</v>
      </c>
      <c r="G68">
        <v>0.38969572764197402</v>
      </c>
      <c r="I68">
        <f>G68/$J$3</f>
        <v>2.453246707789267E-2</v>
      </c>
      <c r="L68">
        <v>5.4126559529138198</v>
      </c>
      <c r="M68">
        <v>0.29171201965322902</v>
      </c>
      <c r="O68">
        <f t="shared" si="2"/>
        <v>0.47030711215568644</v>
      </c>
      <c r="P68">
        <f>P67+0.0002</f>
        <v>6.9762172782763008</v>
      </c>
      <c r="R68" s="2">
        <f t="shared" si="3"/>
        <v>0</v>
      </c>
      <c r="T68">
        <v>4.7384291436824597</v>
      </c>
      <c r="U68">
        <v>0.19639958863347601</v>
      </c>
      <c r="V68">
        <f t="shared" si="1"/>
        <v>0.58811528475378161</v>
      </c>
      <c r="X68">
        <v>222.8</v>
      </c>
      <c r="Y68">
        <f>'nm to eV'!$G$14/X68</f>
        <v>5.564799839406148</v>
      </c>
      <c r="Z68">
        <v>9706.0863808687991</v>
      </c>
      <c r="AA68">
        <f t="shared" si="4"/>
        <v>0.73252140397257237</v>
      </c>
    </row>
    <row r="69" spans="5:27">
      <c r="L69">
        <v>5.4367464482155103</v>
      </c>
      <c r="M69">
        <v>0.30822295007641098</v>
      </c>
      <c r="O69">
        <f t="shared" si="2"/>
        <v>0.49692654324927327</v>
      </c>
      <c r="P69" s="36">
        <f>P70-0.0002</f>
        <v>7.1412651154121995</v>
      </c>
      <c r="R69" s="2">
        <f t="shared" si="3"/>
        <v>0</v>
      </c>
      <c r="T69">
        <v>4.7643620756260097</v>
      </c>
      <c r="U69">
        <v>0.205219798145022</v>
      </c>
      <c r="V69">
        <f t="shared" si="1"/>
        <v>0.61452725467980585</v>
      </c>
      <c r="X69">
        <v>223.6</v>
      </c>
      <c r="Y69">
        <f>'nm to eV'!$G$14/X69</f>
        <v>5.5448900009825133</v>
      </c>
      <c r="Z69">
        <v>9909.6152305403994</v>
      </c>
      <c r="AA69">
        <f t="shared" si="4"/>
        <v>0.74788179052386317</v>
      </c>
    </row>
    <row r="70" spans="5:27">
      <c r="L70">
        <v>5.4573866953151802</v>
      </c>
      <c r="M70">
        <v>0.322974747370744</v>
      </c>
      <c r="O70">
        <f t="shared" si="2"/>
        <v>0.52070984567490242</v>
      </c>
      <c r="P70">
        <v>7.1414651154122</v>
      </c>
      <c r="Q70" s="2"/>
      <c r="R70" s="2">
        <f t="shared" si="3"/>
        <v>0</v>
      </c>
      <c r="T70">
        <v>4.7902970574416601</v>
      </c>
      <c r="U70">
        <v>0.21412240590251699</v>
      </c>
      <c r="V70">
        <f t="shared" ref="V70:V133" si="5">U70/LARGE($U$5:$U$1000,1)</f>
        <v>0.64118596477579004</v>
      </c>
      <c r="X70">
        <v>224.4</v>
      </c>
      <c r="Y70">
        <f>'nm to eV'!$G$14/X70</f>
        <v>5.5251221221911315</v>
      </c>
      <c r="Z70">
        <v>10087.1710834365</v>
      </c>
      <c r="AA70">
        <f t="shared" si="4"/>
        <v>0.76128198680723447</v>
      </c>
    </row>
    <row r="71" spans="5:27">
      <c r="L71">
        <v>5.4780269424148402</v>
      </c>
      <c r="M71">
        <v>0.33772654466507601</v>
      </c>
      <c r="O71">
        <f t="shared" ref="O71:O127" si="6">M71/$P$3</f>
        <v>0.54449314810052996</v>
      </c>
      <c r="P71">
        <f>P70+0.0002</f>
        <v>7.1416651154122004</v>
      </c>
      <c r="R71" s="2">
        <f t="shared" si="3"/>
        <v>0</v>
      </c>
      <c r="T71">
        <v>4.8162197400247004</v>
      </c>
      <c r="U71">
        <v>0.22253062418431399</v>
      </c>
      <c r="V71">
        <f t="shared" si="5"/>
        <v>0.66636423385200194</v>
      </c>
      <c r="X71">
        <v>225.2</v>
      </c>
      <c r="Y71">
        <f>'nm to eV'!$G$14/X71</f>
        <v>5.5054946901407193</v>
      </c>
      <c r="Z71">
        <v>10236.404110436401</v>
      </c>
      <c r="AA71">
        <f t="shared" si="4"/>
        <v>0.77254465047696153</v>
      </c>
    </row>
    <row r="72" spans="5:27">
      <c r="L72">
        <v>5.4986572583611304</v>
      </c>
      <c r="M72">
        <v>0.35315893631420298</v>
      </c>
      <c r="O72">
        <f t="shared" si="6"/>
        <v>0.56937372572905653</v>
      </c>
      <c r="P72" s="36">
        <f>P73-0.0002</f>
        <v>7.1432139542405997</v>
      </c>
      <c r="R72" s="2">
        <f t="shared" ref="R72:R74" si="7">Q72/$P$3</f>
        <v>0</v>
      </c>
      <c r="T72">
        <v>4.8421280735030496</v>
      </c>
      <c r="U72">
        <v>0.230362054744461</v>
      </c>
      <c r="V72">
        <f t="shared" si="5"/>
        <v>0.6898153217384726</v>
      </c>
      <c r="X72">
        <v>226</v>
      </c>
      <c r="Y72">
        <f>'nm to eV'!$G$14/X72</f>
        <v>5.4860062133614598</v>
      </c>
      <c r="Z72">
        <v>10355.5144150215</v>
      </c>
      <c r="AA72">
        <f t="shared" si="4"/>
        <v>0.78153394277444754</v>
      </c>
    </row>
    <row r="73" spans="5:27">
      <c r="L73">
        <v>5.5192842639229598</v>
      </c>
      <c r="M73">
        <v>0.368818192748262</v>
      </c>
      <c r="O73">
        <f t="shared" si="6"/>
        <v>0.59462006175855009</v>
      </c>
      <c r="P73">
        <v>7.1434139542406001</v>
      </c>
      <c r="Q73">
        <v>8.7101537250782995E-3</v>
      </c>
      <c r="R73" s="2">
        <f t="shared" si="7"/>
        <v>1.4042778387202892E-2</v>
      </c>
      <c r="T73">
        <v>4.8712387171768103</v>
      </c>
      <c r="U73">
        <v>0.23771602512746401</v>
      </c>
      <c r="V73">
        <f t="shared" si="5"/>
        <v>0.71183666310666682</v>
      </c>
      <c r="X73">
        <v>226.8</v>
      </c>
      <c r="Y73">
        <f>'nm to eV'!$G$14/X73</f>
        <v>5.4666552214272039</v>
      </c>
      <c r="Z73">
        <v>10443.270737685099</v>
      </c>
      <c r="AA73">
        <f t="shared" si="4"/>
        <v>0.78815694015593762</v>
      </c>
    </row>
    <row r="74" spans="5:27">
      <c r="L74">
        <v>5.5399112694847901</v>
      </c>
      <c r="M74">
        <v>0.38447744918232102</v>
      </c>
      <c r="O74">
        <f t="shared" si="6"/>
        <v>0.61986639778804364</v>
      </c>
      <c r="P74">
        <f>P73+0.0002</f>
        <v>7.1436139542406005</v>
      </c>
      <c r="R74" s="2">
        <f t="shared" si="7"/>
        <v>0</v>
      </c>
      <c r="T74">
        <v>4.9132176379487298</v>
      </c>
      <c r="U74">
        <v>0.24553322428524099</v>
      </c>
      <c r="V74">
        <f t="shared" si="5"/>
        <v>0.73524513529666102</v>
      </c>
      <c r="X74">
        <v>227.6</v>
      </c>
      <c r="Y74">
        <f>'nm to eV'!$G$14/X74</f>
        <v>5.4474402645856328</v>
      </c>
      <c r="Z74">
        <v>10499.019460077599</v>
      </c>
      <c r="AA74">
        <f t="shared" si="4"/>
        <v>0.79236431383819983</v>
      </c>
    </row>
    <row r="75" spans="5:27">
      <c r="L75">
        <v>5.5605382750466301</v>
      </c>
      <c r="M75">
        <v>0.40013670561638098</v>
      </c>
      <c r="O75">
        <f t="shared" si="6"/>
        <v>0.64511273381753875</v>
      </c>
      <c r="P75" s="36"/>
      <c r="R75" s="2"/>
      <c r="T75">
        <v>4.9743742676033804</v>
      </c>
      <c r="U75">
        <v>0.249032456951578</v>
      </c>
      <c r="V75">
        <f t="shared" si="5"/>
        <v>0.74572352901582051</v>
      </c>
      <c r="X75">
        <v>228.4</v>
      </c>
      <c r="Y75">
        <f>'nm to eV'!$G$14/X75</f>
        <v>5.4283599133961902</v>
      </c>
      <c r="Z75">
        <v>10522.683702914101</v>
      </c>
      <c r="AA75">
        <f t="shared" si="4"/>
        <v>0.79415026171732739</v>
      </c>
    </row>
    <row r="76" spans="5:27">
      <c r="L76">
        <v>5.5811586598395397</v>
      </c>
      <c r="M76">
        <v>0.41624969162030301</v>
      </c>
      <c r="O76">
        <f t="shared" si="6"/>
        <v>0.67109058664896448</v>
      </c>
      <c r="R76" s="2"/>
      <c r="T76">
        <v>5.0320850356353501</v>
      </c>
      <c r="U76">
        <v>0.243219168069127</v>
      </c>
      <c r="V76">
        <f t="shared" si="5"/>
        <v>0.72831573264390947</v>
      </c>
      <c r="X76">
        <v>229.2</v>
      </c>
      <c r="Y76">
        <f>'nm to eV'!$G$14/X76</f>
        <v>5.4094127583756109</v>
      </c>
      <c r="Z76">
        <v>10514.752549560801</v>
      </c>
      <c r="AA76">
        <f t="shared" si="4"/>
        <v>0.79355169506940093</v>
      </c>
    </row>
    <row r="77" spans="5:27">
      <c r="L77">
        <v>5.6017724238635402</v>
      </c>
      <c r="M77">
        <v>0.43281640719408898</v>
      </c>
      <c r="O77">
        <f t="shared" si="6"/>
        <v>0.69779995628232394</v>
      </c>
      <c r="R77" s="2"/>
      <c r="T77">
        <v>5.0672368280926401</v>
      </c>
      <c r="U77">
        <v>0.23500783197313199</v>
      </c>
      <c r="V77">
        <f t="shared" si="5"/>
        <v>0.70372702398160436</v>
      </c>
      <c r="X77">
        <v>230</v>
      </c>
      <c r="Y77">
        <f>'nm to eV'!$G$14/X77</f>
        <v>5.3905974096508258</v>
      </c>
      <c r="Z77">
        <v>10476.260666615901</v>
      </c>
      <c r="AA77">
        <f t="shared" si="4"/>
        <v>0.79064670050929464</v>
      </c>
    </row>
    <row r="78" spans="5:27">
      <c r="L78">
        <v>5.62238949827199</v>
      </c>
      <c r="M78">
        <v>0.44915625798294301</v>
      </c>
      <c r="O78">
        <f t="shared" si="6"/>
        <v>0.72414356751471665</v>
      </c>
      <c r="P78" s="36"/>
      <c r="R78" s="2"/>
      <c r="T78">
        <v>5.0927659352323902</v>
      </c>
      <c r="U78">
        <v>0.227595587032557</v>
      </c>
      <c r="V78">
        <f t="shared" si="5"/>
        <v>0.68153118042499516</v>
      </c>
      <c r="X78">
        <v>230.8</v>
      </c>
      <c r="Y78">
        <f>'nm to eV'!$G$14/X78</f>
        <v>5.3719124966191067</v>
      </c>
      <c r="Z78">
        <v>10408.758822715799</v>
      </c>
      <c r="AA78">
        <f t="shared" si="4"/>
        <v>0.78555231503567047</v>
      </c>
    </row>
    <row r="79" spans="5:27">
      <c r="L79">
        <v>5.6430065726804504</v>
      </c>
      <c r="M79">
        <v>0.46549610877179698</v>
      </c>
      <c r="O79">
        <f t="shared" si="6"/>
        <v>0.75048717874710924</v>
      </c>
      <c r="Q79" s="2"/>
      <c r="R79" s="2"/>
      <c r="T79">
        <v>5.1150603441975298</v>
      </c>
      <c r="U79">
        <v>0.21935890998311999</v>
      </c>
      <c r="V79">
        <f t="shared" si="5"/>
        <v>0.65686658870125814</v>
      </c>
      <c r="X79">
        <v>231.6</v>
      </c>
      <c r="Y79">
        <f>'nm to eV'!$G$14/X79</f>
        <v>5.353356667615242</v>
      </c>
      <c r="Z79">
        <v>10314.2760176785</v>
      </c>
      <c r="AA79">
        <f t="shared" si="4"/>
        <v>0.77842166790547307</v>
      </c>
    </row>
    <row r="80" spans="5:27">
      <c r="L80">
        <v>5.6636236470889001</v>
      </c>
      <c r="M80">
        <v>0.48183595956065101</v>
      </c>
      <c r="O80">
        <f t="shared" si="6"/>
        <v>0.77683078997950183</v>
      </c>
      <c r="R80" s="2"/>
      <c r="T80">
        <v>5.1341624190114903</v>
      </c>
      <c r="U80">
        <v>0.212000697907784</v>
      </c>
      <c r="V80">
        <f t="shared" si="5"/>
        <v>0.63483254565628544</v>
      </c>
      <c r="X80">
        <v>232.4</v>
      </c>
      <c r="Y80">
        <f>'nm to eV'!$G$14/X80</f>
        <v>5.3349285895855845</v>
      </c>
      <c r="Z80">
        <v>10195.2741182339</v>
      </c>
      <c r="AA80">
        <f t="shared" si="4"/>
        <v>0.76944055697817071</v>
      </c>
    </row>
    <row r="81" spans="12:27">
      <c r="L81">
        <v>5.6842440318818097</v>
      </c>
      <c r="M81">
        <v>0.49794894556457298</v>
      </c>
      <c r="O81">
        <f t="shared" si="6"/>
        <v>0.80280864281092756</v>
      </c>
      <c r="P81" s="36"/>
      <c r="R81" s="2"/>
      <c r="T81">
        <v>5.15325082801143</v>
      </c>
      <c r="U81">
        <v>0.20409316419278301</v>
      </c>
      <c r="V81">
        <f t="shared" si="5"/>
        <v>0.61115356814489741</v>
      </c>
      <c r="X81">
        <v>233.2</v>
      </c>
      <c r="Y81">
        <f>'nm to eV'!$G$14/X81</f>
        <v>5.3166269477688246</v>
      </c>
      <c r="Z81">
        <v>10054.5960482466</v>
      </c>
      <c r="AA81">
        <f t="shared" si="4"/>
        <v>0.75882353861551066</v>
      </c>
    </row>
    <row r="82" spans="12:27">
      <c r="L82">
        <v>5.7048776582125598</v>
      </c>
      <c r="M82">
        <v>0.51315447242876899</v>
      </c>
      <c r="O82">
        <f t="shared" si="6"/>
        <v>0.82732346203848894</v>
      </c>
      <c r="R82" s="2"/>
      <c r="T82">
        <v>5.1723201048717797</v>
      </c>
      <c r="U82">
        <v>0.195416580182249</v>
      </c>
      <c r="V82">
        <f t="shared" si="5"/>
        <v>0.58517168238052186</v>
      </c>
      <c r="X82">
        <v>234</v>
      </c>
      <c r="Y82">
        <f>'nm to eV'!$G$14/X82</f>
        <v>5.2984504453832901</v>
      </c>
      <c r="Z82">
        <v>9895.4086968651009</v>
      </c>
      <c r="AA82">
        <f t="shared" si="4"/>
        <v>0.74680961894151199</v>
      </c>
    </row>
    <row r="83" spans="12:27">
      <c r="L83">
        <v>5.7255079741588499</v>
      </c>
      <c r="M83">
        <v>0.52858686407789701</v>
      </c>
      <c r="O83">
        <f t="shared" si="6"/>
        <v>0.85220403966701719</v>
      </c>
      <c r="R83" s="2"/>
      <c r="T83">
        <v>5.1913839154065204</v>
      </c>
      <c r="U83">
        <v>0.18652026751584899</v>
      </c>
      <c r="V83">
        <f t="shared" si="5"/>
        <v>0.55853182282958025</v>
      </c>
      <c r="X83">
        <v>234.8</v>
      </c>
      <c r="Y83">
        <f>'nm to eV'!$G$14/X83</f>
        <v>5.2803978033206551</v>
      </c>
      <c r="Z83">
        <v>9721.1417857568995</v>
      </c>
      <c r="AA83">
        <f t="shared" si="4"/>
        <v>0.73365764013339463</v>
      </c>
    </row>
    <row r="84" spans="12:27">
      <c r="L84">
        <v>5.7495976418644297</v>
      </c>
      <c r="M84">
        <v>0.54515451069731102</v>
      </c>
      <c r="O84">
        <f t="shared" si="6"/>
        <v>0.87891491036084424</v>
      </c>
      <c r="P84" s="36"/>
      <c r="R84" s="2"/>
      <c r="T84">
        <v>5.2104449927784602</v>
      </c>
      <c r="U84">
        <v>0.17751409052151601</v>
      </c>
      <c r="V84">
        <f t="shared" si="5"/>
        <v>0.53156297638535566</v>
      </c>
      <c r="X84">
        <v>235.6</v>
      </c>
      <c r="Y84">
        <f>'nm to eV'!$G$14/X84</f>
        <v>5.2624677598458822</v>
      </c>
      <c r="Z84">
        <v>9535.4239766566006</v>
      </c>
      <c r="AA84">
        <f t="shared" si="4"/>
        <v>0.71964145843806082</v>
      </c>
    </row>
    <row r="85" spans="12:27">
      <c r="L85">
        <v>5.7771416957525998</v>
      </c>
      <c r="M85">
        <v>0.56319770946441094</v>
      </c>
      <c r="O85">
        <f t="shared" si="6"/>
        <v>0.90800471172142339</v>
      </c>
      <c r="Q85" s="2"/>
      <c r="R85" s="2"/>
      <c r="T85">
        <v>5.2295006038247998</v>
      </c>
      <c r="U85">
        <v>0.168288184871317</v>
      </c>
      <c r="V85">
        <f t="shared" si="5"/>
        <v>0.50393615615456477</v>
      </c>
      <c r="X85">
        <v>236.4</v>
      </c>
      <c r="Y85">
        <f>'nm to eV'!$G$14/X85</f>
        <v>5.244659070303257</v>
      </c>
      <c r="Z85">
        <v>9342.0175045827</v>
      </c>
      <c r="AA85">
        <f t="shared" si="4"/>
        <v>0.70504501092032568</v>
      </c>
    </row>
    <row r="86" spans="12:27">
      <c r="L86">
        <v>5.8047180258892501</v>
      </c>
      <c r="M86">
        <v>0.579028976578427</v>
      </c>
      <c r="O86">
        <f t="shared" si="6"/>
        <v>0.93352836867258038</v>
      </c>
      <c r="R86" s="2"/>
      <c r="T86">
        <v>5.2485616811967404</v>
      </c>
      <c r="U86">
        <v>0.15928200787698399</v>
      </c>
      <c r="V86">
        <f t="shared" si="5"/>
        <v>0.47696730971034007</v>
      </c>
      <c r="X86">
        <v>237.2</v>
      </c>
      <c r="Y86">
        <f>'nm to eV'!$G$14/X86</f>
        <v>5.2269705068283727</v>
      </c>
      <c r="Z86">
        <v>9144.7525932389999</v>
      </c>
      <c r="AA86">
        <f t="shared" si="4"/>
        <v>0.69015736577255216</v>
      </c>
    </row>
    <row r="87" spans="12:27">
      <c r="L87">
        <v>5.8357702597074699</v>
      </c>
      <c r="M87">
        <v>0.59486117473807099</v>
      </c>
      <c r="O87">
        <f t="shared" si="6"/>
        <v>0.95905352668420474</v>
      </c>
      <c r="P87" s="36"/>
      <c r="R87" s="2"/>
      <c r="T87">
        <v>5.26762002540588</v>
      </c>
      <c r="U87">
        <v>0.15016596655471801</v>
      </c>
      <c r="V87">
        <f t="shared" si="5"/>
        <v>0.44966947637283233</v>
      </c>
      <c r="X87">
        <v>238</v>
      </c>
      <c r="Y87">
        <f>'nm to eV'!$G$14/X87</f>
        <v>5.2094008580659237</v>
      </c>
      <c r="Z87">
        <v>8947.4628512444997</v>
      </c>
      <c r="AA87">
        <f t="shared" si="4"/>
        <v>0.6752678466477221</v>
      </c>
    </row>
    <row r="88" spans="12:27">
      <c r="L88">
        <v>5.8807211426753296</v>
      </c>
      <c r="M88">
        <v>0.61103739425763004</v>
      </c>
      <c r="O88">
        <f t="shared" si="6"/>
        <v>0.98513332653915753</v>
      </c>
      <c r="R88" s="2"/>
      <c r="T88">
        <v>5.2866811027778198</v>
      </c>
      <c r="U88">
        <v>0.141159789560385</v>
      </c>
      <c r="V88">
        <f t="shared" si="5"/>
        <v>0.42270062992860763</v>
      </c>
      <c r="X88">
        <v>238.8</v>
      </c>
      <c r="Y88">
        <f>'nm to eV'!$G$14/X88</f>
        <v>5.1919489288931739</v>
      </c>
      <c r="Z88">
        <v>8753.9227654602</v>
      </c>
      <c r="AA88">
        <f t="shared" si="4"/>
        <v>0.66066131526107308</v>
      </c>
    </row>
    <row r="89" spans="12:27">
      <c r="L89">
        <v>5.9466290163467397</v>
      </c>
      <c r="M89">
        <v>0.62025857596783096</v>
      </c>
      <c r="O89">
        <f t="shared" si="6"/>
        <v>1</v>
      </c>
      <c r="R89" s="2"/>
      <c r="T89">
        <v>5.3057503796381598</v>
      </c>
      <c r="U89">
        <v>0.13248320554985099</v>
      </c>
      <c r="V89">
        <f t="shared" si="5"/>
        <v>0.39671874416423214</v>
      </c>
      <c r="X89">
        <v>239.6</v>
      </c>
      <c r="Y89">
        <f>'nm to eV'!$G$14/X89</f>
        <v>5.1746135401489566</v>
      </c>
      <c r="Z89">
        <v>8567.7883056574992</v>
      </c>
      <c r="AA89">
        <f t="shared" si="4"/>
        <v>0.64661368880566683</v>
      </c>
    </row>
    <row r="90" spans="12:27">
      <c r="L90">
        <v>6.0093129087434596</v>
      </c>
      <c r="M90">
        <v>0.61221426918430799</v>
      </c>
      <c r="O90">
        <f t="shared" si="6"/>
        <v>0.98703072058137864</v>
      </c>
      <c r="P90" s="36"/>
      <c r="R90" s="2"/>
      <c r="T90">
        <v>5.32483605547531</v>
      </c>
      <c r="U90">
        <v>0.12446580750691601</v>
      </c>
      <c r="V90">
        <f t="shared" si="5"/>
        <v>0.37271077975955808</v>
      </c>
      <c r="X90">
        <v>240.4</v>
      </c>
      <c r="Y90">
        <f>'nm to eV'!$G$14/X90</f>
        <v>5.1573935283680941</v>
      </c>
      <c r="Z90">
        <v>8392.5415379968999</v>
      </c>
      <c r="AA90">
        <f t="shared" si="4"/>
        <v>0.63338775991413898</v>
      </c>
    </row>
    <row r="91" spans="12:27">
      <c r="L91">
        <v>6.0512425220439301</v>
      </c>
      <c r="M91">
        <v>0.59723292037337194</v>
      </c>
      <c r="O91">
        <f t="shared" si="6"/>
        <v>0.96287732812314519</v>
      </c>
      <c r="R91" s="2"/>
      <c r="T91">
        <v>5.3439244644752604</v>
      </c>
      <c r="U91">
        <v>0.116558273791915</v>
      </c>
      <c r="V91">
        <f t="shared" si="5"/>
        <v>0.34903180224816999</v>
      </c>
      <c r="X91">
        <v>241.2</v>
      </c>
      <c r="Y91">
        <f>'nm to eV'!$G$14/X91</f>
        <v>5.1402877455211025</v>
      </c>
      <c r="Z91">
        <v>8231.4400179385993</v>
      </c>
      <c r="AA91">
        <f t="shared" si="4"/>
        <v>0.62122937732568129</v>
      </c>
    </row>
    <row r="92" spans="12:27">
      <c r="L92">
        <v>6.0827779064738996</v>
      </c>
      <c r="M92">
        <v>0.57995420317224</v>
      </c>
      <c r="O92">
        <f t="shared" si="6"/>
        <v>0.93502004751373036</v>
      </c>
      <c r="R92" s="2"/>
      <c r="T92">
        <v>5.3662168235683003</v>
      </c>
      <c r="U92">
        <v>0.10823919849652799</v>
      </c>
      <c r="V92">
        <f t="shared" si="5"/>
        <v>0.32412047035446995</v>
      </c>
      <c r="X92">
        <v>242</v>
      </c>
      <c r="Y92">
        <f>'nm to eV'!$G$14/X92</f>
        <v>5.1232950587590489</v>
      </c>
      <c r="Z92">
        <v>8087.4716006468998</v>
      </c>
      <c r="AA92">
        <f t="shared" si="4"/>
        <v>0.61036403541299322</v>
      </c>
    </row>
    <row r="93" spans="12:27">
      <c r="L93">
        <v>6.1073310280036797</v>
      </c>
      <c r="M93">
        <v>0.56476077990122098</v>
      </c>
      <c r="O93">
        <f t="shared" si="6"/>
        <v>0.91052474207226708</v>
      </c>
      <c r="P93" s="36"/>
      <c r="R93" s="2"/>
      <c r="T93">
        <v>5.3917069831381399</v>
      </c>
      <c r="U93">
        <v>9.9261386882906602E-2</v>
      </c>
      <c r="V93">
        <f t="shared" si="5"/>
        <v>0.29723656356857364</v>
      </c>
      <c r="X93">
        <v>242.8</v>
      </c>
      <c r="Y93">
        <f>'nm to eV'!$G$14/X93</f>
        <v>5.1064143501634671</v>
      </c>
      <c r="Z93">
        <v>7963.3151724899999</v>
      </c>
      <c r="AA93">
        <f t="shared" si="4"/>
        <v>0.6009939105761718</v>
      </c>
    </row>
    <row r="94" spans="12:27">
      <c r="L94">
        <v>6.12842148738972</v>
      </c>
      <c r="M94">
        <v>0.54865896644484702</v>
      </c>
      <c r="O94">
        <f t="shared" si="6"/>
        <v>0.88456490196647053</v>
      </c>
      <c r="P94" s="43"/>
      <c r="R94" s="2"/>
      <c r="T94">
        <v>5.4204256912662903</v>
      </c>
      <c r="U94">
        <v>9.08608126402978E-2</v>
      </c>
      <c r="V94">
        <f t="shared" si="5"/>
        <v>0.27208118443991769</v>
      </c>
      <c r="X94">
        <v>243.6</v>
      </c>
      <c r="Y94">
        <f>'nm to eV'!$G$14/X94</f>
        <v>5.0896445165011901</v>
      </c>
      <c r="Z94">
        <v>7861.3076741878003</v>
      </c>
      <c r="AA94">
        <f t="shared" si="4"/>
        <v>0.593295372469264</v>
      </c>
    </row>
    <row r="95" spans="12:27">
      <c r="L95">
        <v>6.1495053260068504</v>
      </c>
      <c r="M95">
        <v>0.53301088255833595</v>
      </c>
      <c r="O95">
        <f t="shared" si="6"/>
        <v>0.85933657866260604</v>
      </c>
      <c r="R95" s="2"/>
      <c r="T95">
        <v>5.45556459881323</v>
      </c>
      <c r="U95">
        <v>8.2131544712617605E-2</v>
      </c>
      <c r="V95">
        <f t="shared" si="5"/>
        <v>0.24594153756641784</v>
      </c>
      <c r="X95">
        <v>244.4</v>
      </c>
      <c r="Y95">
        <f>'nm to eV'!$G$14/X95</f>
        <v>5.0729844689840009</v>
      </c>
      <c r="Z95">
        <v>7783.4176571867001</v>
      </c>
      <c r="AA95">
        <f t="shared" si="4"/>
        <v>0.58741698829152234</v>
      </c>
    </row>
    <row r="96" spans="12:27">
      <c r="L96">
        <v>6.17062557885302</v>
      </c>
      <c r="M96">
        <v>0.51486728603757603</v>
      </c>
      <c r="O96">
        <f t="shared" si="6"/>
        <v>0.8300849129481106</v>
      </c>
      <c r="R96" s="2"/>
      <c r="T96">
        <v>5.50358216947697</v>
      </c>
      <c r="U96">
        <v>7.4282990005858293E-2</v>
      </c>
      <c r="V96">
        <f t="shared" si="5"/>
        <v>0.22243917170919825</v>
      </c>
      <c r="X96">
        <v>245.2</v>
      </c>
      <c r="Y96">
        <f>'nm to eV'!$G$14/X96</f>
        <v>5.0564331330329937</v>
      </c>
      <c r="Z96">
        <v>7731.2254920754003</v>
      </c>
      <c r="AA96">
        <f t="shared" si="4"/>
        <v>0.58347802911029611</v>
      </c>
    </row>
    <row r="97" spans="12:27">
      <c r="L97">
        <v>6.1917590732370202</v>
      </c>
      <c r="M97">
        <v>0.49581623037708999</v>
      </c>
      <c r="O97">
        <f t="shared" si="6"/>
        <v>0.79937021362975069</v>
      </c>
      <c r="R97" s="2"/>
      <c r="T97">
        <v>5.5677652799946804</v>
      </c>
      <c r="U97">
        <v>7.0236990525787801E-2</v>
      </c>
      <c r="V97">
        <f t="shared" si="5"/>
        <v>0.21032349390716376</v>
      </c>
      <c r="X97">
        <v>246</v>
      </c>
      <c r="Y97">
        <f>'nm to eV'!$G$14/X97</f>
        <v>5.0399894480475202</v>
      </c>
      <c r="Z97">
        <v>7705.9102328708004</v>
      </c>
      <c r="AA97">
        <f t="shared" si="4"/>
        <v>0.58156747850454071</v>
      </c>
    </row>
    <row r="98" spans="12:27">
      <c r="L98">
        <v>6.2128991883899403</v>
      </c>
      <c r="M98">
        <v>0.47631144514674001</v>
      </c>
      <c r="O98">
        <f t="shared" si="6"/>
        <v>0.76792399750945706</v>
      </c>
      <c r="R98" s="2"/>
      <c r="T98">
        <v>5.6385455001051898</v>
      </c>
      <c r="U98">
        <v>7.2973515677772299E-2</v>
      </c>
      <c r="V98">
        <f t="shared" si="5"/>
        <v>0.21851797272554213</v>
      </c>
      <c r="X98">
        <v>246.8</v>
      </c>
      <c r="Y98">
        <f>'nm to eV'!$G$14/X98</f>
        <v>5.0236523671786459</v>
      </c>
      <c r="Z98">
        <v>7708.2430349138003</v>
      </c>
      <c r="AA98">
        <f t="shared" si="4"/>
        <v>0.58174353581133498</v>
      </c>
    </row>
    <row r="99" spans="12:27">
      <c r="L99">
        <v>6.2305336064011598</v>
      </c>
      <c r="M99">
        <v>0.458847511935147</v>
      </c>
      <c r="O99">
        <f t="shared" si="6"/>
        <v>0.73976810593739317</v>
      </c>
      <c r="R99" s="2"/>
      <c r="T99">
        <v>5.6965938314908602</v>
      </c>
      <c r="U99">
        <v>8.0729184699790305E-2</v>
      </c>
      <c r="V99">
        <f t="shared" si="5"/>
        <v>0.24174219395266719</v>
      </c>
      <c r="X99">
        <v>247.6</v>
      </c>
      <c r="Y99">
        <f>'nm to eV'!$G$14/X99</f>
        <v>5.0074208571069869</v>
      </c>
      <c r="Z99">
        <v>7738.5869276302001</v>
      </c>
      <c r="AA99">
        <f t="shared" si="4"/>
        <v>0.58403359897607487</v>
      </c>
    </row>
    <row r="100" spans="12:27">
      <c r="L100">
        <v>6.2481713347968304</v>
      </c>
      <c r="M100">
        <v>0.44115671393862199</v>
      </c>
      <c r="O100">
        <f t="shared" si="6"/>
        <v>0.71124645596436231</v>
      </c>
      <c r="R100" s="2"/>
      <c r="T100">
        <v>5.7353500019141403</v>
      </c>
      <c r="U100">
        <v>8.8202215810813001E-2</v>
      </c>
      <c r="V100">
        <f t="shared" si="5"/>
        <v>0.26412006068045862</v>
      </c>
      <c r="X100">
        <v>248.4</v>
      </c>
      <c r="Y100">
        <f>'nm to eV'!$G$14/X100</f>
        <v>4.9912938978248382</v>
      </c>
      <c r="Z100">
        <v>7796.9026569505004</v>
      </c>
      <c r="AA100">
        <f t="shared" si="4"/>
        <v>0.58843470548174015</v>
      </c>
    </row>
    <row r="101" spans="12:27">
      <c r="L101">
        <v>6.2657991320391204</v>
      </c>
      <c r="M101">
        <v>0.42414651029689199</v>
      </c>
      <c r="O101">
        <f t="shared" si="6"/>
        <v>0.6838220811942306</v>
      </c>
      <c r="R101" s="2"/>
      <c r="T101">
        <v>5.7676756649903398</v>
      </c>
      <c r="U101">
        <v>9.5589595141559403E-2</v>
      </c>
      <c r="V101">
        <f t="shared" si="5"/>
        <v>0.28624144458413947</v>
      </c>
      <c r="X101">
        <v>249.2</v>
      </c>
      <c r="Y101">
        <f>'nm to eV'!$G$14/X101</f>
        <v>4.9752704824225118</v>
      </c>
      <c r="Z101">
        <v>7882.7602358909999</v>
      </c>
      <c r="AA101">
        <f t="shared" si="4"/>
        <v>0.5949144040748976</v>
      </c>
    </row>
    <row r="102" spans="12:27">
      <c r="L102">
        <v>6.2834467915881698</v>
      </c>
      <c r="M102">
        <v>0.40577511794557197</v>
      </c>
      <c r="O102">
        <f t="shared" si="6"/>
        <v>0.65420315601830081</v>
      </c>
      <c r="R102" s="2"/>
      <c r="T102">
        <v>5.8000226467363802</v>
      </c>
      <c r="U102">
        <v>0.103833916230184</v>
      </c>
      <c r="V102">
        <f t="shared" si="5"/>
        <v>0.31092892625543062</v>
      </c>
      <c r="X102">
        <v>250</v>
      </c>
      <c r="Y102">
        <f>'nm to eV'!$G$14/X102</f>
        <v>4.9593496168787601</v>
      </c>
      <c r="Z102">
        <v>7995.3557757053004</v>
      </c>
      <c r="AA102">
        <f t="shared" si="4"/>
        <v>0.60341202501801949</v>
      </c>
    </row>
    <row r="103" spans="12:27">
      <c r="L103">
        <v>6.3046200105856798</v>
      </c>
      <c r="M103">
        <v>0.38400168486590502</v>
      </c>
      <c r="O103">
        <f t="shared" si="6"/>
        <v>0.61909935588834297</v>
      </c>
      <c r="R103" s="2"/>
      <c r="T103">
        <v>5.8291517392590499</v>
      </c>
      <c r="U103">
        <v>0.111929470826735</v>
      </c>
      <c r="V103">
        <f t="shared" si="5"/>
        <v>0.33517092915328628</v>
      </c>
      <c r="X103">
        <v>250.8</v>
      </c>
      <c r="Y103">
        <f>'nm to eV'!$G$14/X103</f>
        <v>4.9435303198552223</v>
      </c>
      <c r="Z103">
        <v>8133.5331139977998</v>
      </c>
      <c r="AA103">
        <f t="shared" si="4"/>
        <v>0.61384031237003822</v>
      </c>
    </row>
    <row r="104" spans="12:27">
      <c r="L104">
        <v>6.3222577389813504</v>
      </c>
      <c r="M104">
        <v>0.36631088686938001</v>
      </c>
      <c r="O104">
        <f t="shared" si="6"/>
        <v>0.59057770591531222</v>
      </c>
      <c r="R104" s="2"/>
      <c r="T104">
        <v>5.85505187324899</v>
      </c>
      <c r="U104">
        <v>0.119431308403083</v>
      </c>
      <c r="V104">
        <f t="shared" si="5"/>
        <v>0.35763505635990767</v>
      </c>
      <c r="X104">
        <v>251.6</v>
      </c>
      <c r="Y104">
        <f>'nm to eV'!$G$14/X104</f>
        <v>4.9278116224947928</v>
      </c>
      <c r="Z104">
        <v>8295.8097101007006</v>
      </c>
      <c r="AA104">
        <f t="shared" si="4"/>
        <v>0.62608737831862571</v>
      </c>
    </row>
    <row r="105" spans="12:27">
      <c r="L105">
        <v>6.3398954673770298</v>
      </c>
      <c r="M105">
        <v>0.34862008887285501</v>
      </c>
      <c r="O105">
        <f t="shared" si="6"/>
        <v>0.56205605594228136</v>
      </c>
      <c r="R105" s="2"/>
      <c r="T105">
        <v>5.8809581568552298</v>
      </c>
      <c r="U105">
        <v>0.12718034071728099</v>
      </c>
      <c r="V105">
        <f t="shared" si="5"/>
        <v>0.3808394040764182</v>
      </c>
      <c r="X105">
        <v>252.4</v>
      </c>
      <c r="Y105">
        <f>'nm to eV'!$G$14/X105</f>
        <v>4.9121925682238112</v>
      </c>
      <c r="Z105">
        <v>8480.4062416534998</v>
      </c>
      <c r="AA105">
        <f t="shared" si="4"/>
        <v>0.64001893684339328</v>
      </c>
    </row>
    <row r="106" spans="12:27">
      <c r="L106">
        <v>6.36106206560562</v>
      </c>
      <c r="M106">
        <v>0.327300385363052</v>
      </c>
      <c r="O106">
        <f t="shared" si="6"/>
        <v>0.52768377261425736</v>
      </c>
      <c r="R106" s="2"/>
      <c r="T106">
        <v>5.9068685402056804</v>
      </c>
      <c r="U106">
        <v>0.13509416952337799</v>
      </c>
      <c r="V106">
        <f t="shared" si="5"/>
        <v>0.40453723213285186</v>
      </c>
      <c r="X106">
        <v>253.2</v>
      </c>
      <c r="Y106">
        <f>'nm to eV'!$G$14/X106</f>
        <v>4.8966722125580171</v>
      </c>
      <c r="Z106">
        <v>8685.2793094927001</v>
      </c>
      <c r="AA106">
        <f t="shared" ref="AA106:AA169" si="8">Z106/LARGE($Z$5:$Z$351,1)</f>
        <v>0.65548077196424515</v>
      </c>
    </row>
    <row r="107" spans="12:27">
      <c r="L107">
        <v>6.38221211191191</v>
      </c>
      <c r="M107">
        <v>0.30711500577790801</v>
      </c>
      <c r="O107">
        <f t="shared" si="6"/>
        <v>0.49514028129106624</v>
      </c>
      <c r="R107" s="2"/>
      <c r="T107">
        <v>5.9327789235561204</v>
      </c>
      <c r="U107">
        <v>0.143007998329476</v>
      </c>
      <c r="V107">
        <f t="shared" si="5"/>
        <v>0.42823506018928853</v>
      </c>
      <c r="X107">
        <v>254</v>
      </c>
      <c r="Y107">
        <f>'nm to eV'!$G$14/X107</f>
        <v>4.8812496229121649</v>
      </c>
      <c r="Z107">
        <v>8908.1566404357</v>
      </c>
      <c r="AA107">
        <f t="shared" si="8"/>
        <v>0.67230139450659387</v>
      </c>
    </row>
    <row r="108" spans="12:27">
      <c r="L108">
        <v>6.4033522270648398</v>
      </c>
      <c r="M108">
        <v>0.28761022054755803</v>
      </c>
      <c r="O108">
        <f t="shared" si="6"/>
        <v>0.46369406517077261</v>
      </c>
      <c r="R108" s="2"/>
      <c r="T108">
        <v>5.9586893069065701</v>
      </c>
      <c r="U108">
        <v>0.15092182713557301</v>
      </c>
      <c r="V108">
        <f t="shared" si="5"/>
        <v>0.45193288824572225</v>
      </c>
      <c r="X108">
        <v>254.8</v>
      </c>
      <c r="Y108">
        <f>'nm to eV'!$G$14/X108</f>
        <v>4.8659238784132253</v>
      </c>
      <c r="Z108">
        <v>9146.5741691214007</v>
      </c>
      <c r="AA108">
        <f t="shared" si="8"/>
        <v>0.69029484067958047</v>
      </c>
    </row>
    <row r="109" spans="12:27">
      <c r="L109">
        <v>6.42448572144884</v>
      </c>
      <c r="M109">
        <v>0.26855916488707199</v>
      </c>
      <c r="O109">
        <f t="shared" si="6"/>
        <v>0.4329793658524127</v>
      </c>
      <c r="R109" s="2"/>
      <c r="T109">
        <v>5.9845914907686097</v>
      </c>
      <c r="U109">
        <v>0.15850606295787101</v>
      </c>
      <c r="V109">
        <f t="shared" si="5"/>
        <v>0.47464375562230671</v>
      </c>
      <c r="X109">
        <v>255.6</v>
      </c>
      <c r="Y109">
        <f>'nm to eV'!$G$14/X109</f>
        <v>4.8506940697170968</v>
      </c>
      <c r="Z109">
        <v>9397.9143804792002</v>
      </c>
      <c r="AA109">
        <f t="shared" si="8"/>
        <v>0.70926356579431593</v>
      </c>
    </row>
    <row r="110" spans="12:27">
      <c r="L110">
        <v>6.4456026639105497</v>
      </c>
      <c r="M110">
        <v>0.25064243315124402</v>
      </c>
      <c r="O110">
        <f t="shared" si="6"/>
        <v>0.40409345853888412</v>
      </c>
      <c r="R110" s="2"/>
      <c r="T110">
        <v>6.0104936746306503</v>
      </c>
      <c r="U110">
        <v>0.16609029878016901</v>
      </c>
      <c r="V110">
        <f t="shared" si="5"/>
        <v>0.49735462299889116</v>
      </c>
      <c r="X110">
        <v>256.39999999999998</v>
      </c>
      <c r="Y110">
        <f>'nm to eV'!$G$14/X110</f>
        <v>4.8355592988287439</v>
      </c>
      <c r="Z110">
        <v>9659.4453033748996</v>
      </c>
      <c r="AA110">
        <f t="shared" si="8"/>
        <v>0.72900138712665119</v>
      </c>
    </row>
    <row r="111" spans="12:27">
      <c r="L111">
        <v>6.4667129856033396</v>
      </c>
      <c r="M111">
        <v>0.23317943098527999</v>
      </c>
      <c r="O111">
        <f t="shared" si="6"/>
        <v>0.37593906802728927</v>
      </c>
      <c r="R111" s="2"/>
      <c r="T111">
        <v>6.03961989733238</v>
      </c>
      <c r="U111">
        <v>0.17407049583239001</v>
      </c>
      <c r="V111">
        <f t="shared" si="5"/>
        <v>0.52125118965879857</v>
      </c>
      <c r="X111">
        <v>257.2</v>
      </c>
      <c r="Y111">
        <f>'nm to eV'!$G$14/X111</f>
        <v>4.8205186789256995</v>
      </c>
      <c r="Z111">
        <v>9928.3595631533008</v>
      </c>
      <c r="AA111">
        <f t="shared" si="8"/>
        <v>0.74929643122489742</v>
      </c>
    </row>
    <row r="112" spans="12:27">
      <c r="L112">
        <v>6.4878001346049299</v>
      </c>
      <c r="M112">
        <v>0.21730448231383701</v>
      </c>
      <c r="O112">
        <f t="shared" si="6"/>
        <v>0.35034498632245797</v>
      </c>
      <c r="R112" s="2"/>
      <c r="T112">
        <v>6.0719750785668198</v>
      </c>
      <c r="U112">
        <v>0.18264440990481401</v>
      </c>
      <c r="V112">
        <f t="shared" si="5"/>
        <v>0.54692563200994004</v>
      </c>
      <c r="X112">
        <v>258</v>
      </c>
      <c r="Y112">
        <f>'nm to eV'!$G$14/X112</f>
        <v>4.8055713341848447</v>
      </c>
      <c r="Z112">
        <v>10201.8129257619</v>
      </c>
      <c r="AA112">
        <f t="shared" si="8"/>
        <v>0.76993404284701261</v>
      </c>
    </row>
    <row r="113" spans="12:27">
      <c r="L113">
        <v>6.5088740420686699</v>
      </c>
      <c r="M113">
        <v>0.202336992782121</v>
      </c>
      <c r="O113">
        <f t="shared" si="6"/>
        <v>0.32621393822149264</v>
      </c>
      <c r="R113" s="2"/>
      <c r="T113">
        <v>6.10216942129105</v>
      </c>
      <c r="U113">
        <v>0.190492919646637</v>
      </c>
      <c r="V113">
        <f t="shared" si="5"/>
        <v>0.57042786322040961</v>
      </c>
      <c r="X113">
        <v>258.8</v>
      </c>
      <c r="Y113">
        <f>'nm to eV'!$G$14/X113</f>
        <v>4.7907163996124025</v>
      </c>
      <c r="Z113">
        <v>10476.9617983721</v>
      </c>
      <c r="AA113">
        <f t="shared" si="8"/>
        <v>0.79069961514432541</v>
      </c>
    </row>
    <row r="114" spans="12:27">
      <c r="L114">
        <v>6.5334387499440698</v>
      </c>
      <c r="M114">
        <v>0.186349542763841</v>
      </c>
      <c r="O114">
        <f t="shared" si="6"/>
        <v>0.30043847837664694</v>
      </c>
      <c r="R114" s="2"/>
      <c r="T114">
        <v>6.1334053723586202</v>
      </c>
      <c r="U114">
        <v>0.19714405809711</v>
      </c>
      <c r="V114">
        <f t="shared" si="5"/>
        <v>0.59034458611659002</v>
      </c>
      <c r="X114">
        <v>259.60000000000002</v>
      </c>
      <c r="Y114">
        <f>'nm to eV'!$G$14/X114</f>
        <v>4.7759530208770791</v>
      </c>
      <c r="Z114">
        <v>10750.9991903061</v>
      </c>
      <c r="AA114">
        <f t="shared" si="8"/>
        <v>0.8113813036440426</v>
      </c>
    </row>
    <row r="115" spans="12:27">
      <c r="L115">
        <v>6.5614843270777303</v>
      </c>
      <c r="M115">
        <v>0.170022726613793</v>
      </c>
      <c r="O115">
        <f t="shared" si="6"/>
        <v>0.2741158819908216</v>
      </c>
      <c r="R115" s="2"/>
      <c r="T115">
        <v>6.1689340289209396</v>
      </c>
      <c r="U115">
        <v>0.20408144333269501</v>
      </c>
      <c r="V115">
        <f t="shared" si="5"/>
        <v>0.61111847022531329</v>
      </c>
      <c r="X115">
        <v>260.39999999999998</v>
      </c>
      <c r="Y115">
        <f>'nm to eV'!$G$14/X115</f>
        <v>4.7612803541462752</v>
      </c>
      <c r="Z115">
        <v>11021.1886829223</v>
      </c>
      <c r="AA115">
        <f t="shared" si="8"/>
        <v>0.83177258996722692</v>
      </c>
    </row>
    <row r="116" spans="12:27">
      <c r="L116">
        <v>6.5930048147776299</v>
      </c>
      <c r="M116">
        <v>0.15376490094485301</v>
      </c>
      <c r="O116">
        <f t="shared" si="6"/>
        <v>0.24790451418575446</v>
      </c>
      <c r="R116" s="2"/>
      <c r="T116">
        <v>6.2399135380111801</v>
      </c>
      <c r="U116">
        <v>0.214828742602034</v>
      </c>
      <c r="V116">
        <f t="shared" si="5"/>
        <v>0.64330107821395377</v>
      </c>
      <c r="X116">
        <v>261.2</v>
      </c>
      <c r="Y116">
        <f>'nm to eV'!$G$14/X116</f>
        <v>4.7466975659253059</v>
      </c>
      <c r="Z116">
        <v>11284.896007085301</v>
      </c>
      <c r="AA116">
        <f t="shared" si="8"/>
        <v>0.8516746649904291</v>
      </c>
    </row>
    <row r="117" spans="12:27">
      <c r="L117">
        <v>6.6314757856869004</v>
      </c>
      <c r="M117">
        <v>0.137599683281144</v>
      </c>
      <c r="O117">
        <f t="shared" si="6"/>
        <v>0.22184245186201257</v>
      </c>
      <c r="R117" s="2"/>
      <c r="T117">
        <v>6.3043581211034896</v>
      </c>
      <c r="U117">
        <v>0.22129309716090001</v>
      </c>
      <c r="V117">
        <f t="shared" si="5"/>
        <v>0.66265847986937088</v>
      </c>
      <c r="X117">
        <v>262</v>
      </c>
      <c r="Y117">
        <f>'nm to eV'!$G$14/X117</f>
        <v>4.7322038328995797</v>
      </c>
      <c r="Z117">
        <v>11539.6178810578</v>
      </c>
      <c r="AA117">
        <f t="shared" si="8"/>
        <v>0.87089860525049489</v>
      </c>
    </row>
    <row r="118" spans="12:27">
      <c r="L118">
        <v>6.6803664399586102</v>
      </c>
      <c r="M118">
        <v>0.12198740585778201</v>
      </c>
      <c r="O118">
        <f t="shared" si="6"/>
        <v>0.19667185684202254</v>
      </c>
      <c r="R118" s="2"/>
      <c r="T118">
        <v>6.37516666671939</v>
      </c>
      <c r="U118">
        <v>0.22516821625691799</v>
      </c>
      <c r="V118">
        <f t="shared" si="5"/>
        <v>0.6742624592181391</v>
      </c>
      <c r="X118">
        <v>262.8</v>
      </c>
      <c r="Y118">
        <f>'nm to eV'!$G$14/X118</f>
        <v>4.7177983417796421</v>
      </c>
      <c r="Z118">
        <v>11783.007819113</v>
      </c>
      <c r="AA118">
        <f t="shared" si="8"/>
        <v>0.88926732072869297</v>
      </c>
    </row>
    <row r="119" spans="12:27">
      <c r="L119">
        <v>6.7465852264430897</v>
      </c>
      <c r="M119">
        <v>0.109901343846844</v>
      </c>
      <c r="O119">
        <f t="shared" si="6"/>
        <v>0.17718633503028566</v>
      </c>
      <c r="R119" s="2"/>
      <c r="T119">
        <v>6.4459103618361198</v>
      </c>
      <c r="U119">
        <v>0.226436554481069</v>
      </c>
      <c r="V119">
        <f t="shared" si="5"/>
        <v>0.67806047682627546</v>
      </c>
      <c r="X119">
        <v>263.60000000000002</v>
      </c>
      <c r="Y119">
        <f>'nm to eV'!$G$14/X119</f>
        <v>4.7034802891490513</v>
      </c>
      <c r="Z119">
        <v>12012.898680841299</v>
      </c>
      <c r="AA119">
        <f t="shared" si="8"/>
        <v>0.90661725665401127</v>
      </c>
    </row>
    <row r="120" spans="12:27">
      <c r="L120">
        <v>6.8231038603726004</v>
      </c>
      <c r="M120">
        <v>0.106580727290779</v>
      </c>
      <c r="O120">
        <f t="shared" si="6"/>
        <v>0.17183273463728246</v>
      </c>
      <c r="R120" s="2"/>
      <c r="T120">
        <v>6.5166160411429797</v>
      </c>
      <c r="U120">
        <v>0.22617677978033199</v>
      </c>
      <c r="V120">
        <f t="shared" si="5"/>
        <v>0.67728258582783307</v>
      </c>
      <c r="X120">
        <v>264.39999999999998</v>
      </c>
      <c r="Y120">
        <f>'nm to eV'!$G$14/X120</f>
        <v>4.6892488813150148</v>
      </c>
      <c r="Z120">
        <v>12227.3217919452</v>
      </c>
      <c r="AA120">
        <f t="shared" si="8"/>
        <v>0.92279983655558606</v>
      </c>
    </row>
    <row r="121" spans="12:27">
      <c r="L121">
        <v>6.8994663043444602</v>
      </c>
      <c r="M121">
        <v>0.113964003769218</v>
      </c>
      <c r="O121">
        <f t="shared" si="6"/>
        <v>0.183736280617148</v>
      </c>
      <c r="R121" s="2"/>
      <c r="T121">
        <v>6.5873411010587803</v>
      </c>
      <c r="U121">
        <v>0.226696043041302</v>
      </c>
      <c r="V121">
        <f t="shared" si="5"/>
        <v>0.67883751098176237</v>
      </c>
      <c r="X121">
        <v>265.2</v>
      </c>
      <c r="Y121">
        <f>'nm to eV'!$G$14/X121</f>
        <v>4.6751033341617267</v>
      </c>
      <c r="Z121">
        <v>12424.522528195799</v>
      </c>
      <c r="AA121">
        <f t="shared" si="8"/>
        <v>0.93768263838881927</v>
      </c>
    </row>
    <row r="122" spans="12:27">
      <c r="L122">
        <v>6.9652974372852396</v>
      </c>
      <c r="M122">
        <v>0.12844432367556199</v>
      </c>
      <c r="O122">
        <f t="shared" si="6"/>
        <v>0.20708189882766509</v>
      </c>
      <c r="R122" s="2"/>
      <c r="T122">
        <v>6.6581511374907603</v>
      </c>
      <c r="U122">
        <v>0.230631088134375</v>
      </c>
      <c r="V122">
        <f t="shared" si="5"/>
        <v>0.69062093772686872</v>
      </c>
      <c r="X122">
        <v>266</v>
      </c>
      <c r="Y122">
        <f>'nm to eV'!$G$14/X122</f>
        <v>4.6610428730063527</v>
      </c>
      <c r="Z122">
        <v>12602.9723141046</v>
      </c>
      <c r="AA122">
        <f t="shared" si="8"/>
        <v>0.95115030007892865</v>
      </c>
    </row>
    <row r="123" spans="12:27">
      <c r="L123">
        <v>7.0137374654725102</v>
      </c>
      <c r="M123">
        <v>0.143714015101023</v>
      </c>
      <c r="O123">
        <f t="shared" si="6"/>
        <v>0.2317001661392209</v>
      </c>
      <c r="R123" s="2"/>
      <c r="T123">
        <v>6.7161849866631496</v>
      </c>
      <c r="U123">
        <v>0.237804618899293</v>
      </c>
      <c r="V123">
        <f t="shared" si="5"/>
        <v>0.71210195567529766</v>
      </c>
      <c r="X123">
        <v>266.8</v>
      </c>
      <c r="Y123">
        <f>'nm to eV'!$G$14/X123</f>
        <v>4.647066732457608</v>
      </c>
      <c r="Z123">
        <v>12761.3770457149</v>
      </c>
      <c r="AA123">
        <f t="shared" si="8"/>
        <v>0.96310515519167383</v>
      </c>
    </row>
    <row r="124" spans="12:27">
      <c r="L124">
        <v>7.0517665000565497</v>
      </c>
      <c r="M124">
        <v>0.15783524622569201</v>
      </c>
      <c r="O124">
        <f t="shared" si="6"/>
        <v>0.25446685034448918</v>
      </c>
      <c r="R124" s="2"/>
      <c r="T124">
        <v>6.7549416256286197</v>
      </c>
      <c r="U124">
        <v>0.245296483895104</v>
      </c>
      <c r="V124">
        <f t="shared" si="5"/>
        <v>0.73453622015622266</v>
      </c>
      <c r="X124">
        <v>267.60000000000002</v>
      </c>
      <c r="Y124">
        <f>'nm to eV'!$G$14/X124</f>
        <v>4.6331741562768674</v>
      </c>
      <c r="Z124">
        <v>12898.6820017965</v>
      </c>
      <c r="AA124">
        <f t="shared" si="8"/>
        <v>0.97346760358277129</v>
      </c>
    </row>
    <row r="125" spans="12:27">
      <c r="L125">
        <v>7.0862971203446996</v>
      </c>
      <c r="M125">
        <v>0.17349822684226701</v>
      </c>
      <c r="O125">
        <f t="shared" si="6"/>
        <v>0.27971919061585909</v>
      </c>
      <c r="R125" s="2"/>
      <c r="T125">
        <v>6.78403751022325</v>
      </c>
      <c r="U125">
        <v>0.25205718690726803</v>
      </c>
      <c r="V125">
        <f t="shared" si="5"/>
        <v>0.75478103230068605</v>
      </c>
      <c r="X125">
        <v>268.39999999999998</v>
      </c>
      <c r="Y125">
        <f>'nm to eV'!$G$14/X125</f>
        <v>4.6193643972417657</v>
      </c>
      <c r="Z125">
        <v>13014.073358762</v>
      </c>
      <c r="AA125">
        <f t="shared" si="8"/>
        <v>0.98217622572910557</v>
      </c>
    </row>
    <row r="126" spans="12:27">
      <c r="L126">
        <v>7.1173607749893097</v>
      </c>
      <c r="M126">
        <v>0.188547741493897</v>
      </c>
      <c r="O126">
        <f t="shared" si="6"/>
        <v>0.30398248214414986</v>
      </c>
      <c r="R126" s="2"/>
      <c r="T126">
        <v>6.8099314945968903</v>
      </c>
      <c r="U126">
        <v>0.259311829745767</v>
      </c>
      <c r="V126">
        <f t="shared" si="5"/>
        <v>0.77650493899742123</v>
      </c>
      <c r="X126">
        <v>269.2</v>
      </c>
      <c r="Y126">
        <f>'nm to eV'!$G$14/X126</f>
        <v>4.6056367170122217</v>
      </c>
      <c r="Z126">
        <v>13106.976471068599</v>
      </c>
      <c r="AA126">
        <f t="shared" si="8"/>
        <v>0.9891876529501108</v>
      </c>
    </row>
    <row r="127" spans="12:27">
      <c r="L127">
        <v>7.1449495190676799</v>
      </c>
      <c r="M127">
        <v>0.20352826566441901</v>
      </c>
      <c r="O127">
        <f t="shared" si="6"/>
        <v>0.32813454509168249</v>
      </c>
      <c r="R127" s="2"/>
      <c r="T127">
        <v>6.8358316285868401</v>
      </c>
      <c r="U127">
        <v>0.26681366732211498</v>
      </c>
      <c r="V127">
        <f t="shared" si="5"/>
        <v>0.79896906620404262</v>
      </c>
      <c r="X127">
        <v>270</v>
      </c>
      <c r="Y127">
        <f>'nm to eV'!$G$14/X127</f>
        <v>4.5919903859988516</v>
      </c>
      <c r="Z127">
        <v>13177.0511200946</v>
      </c>
      <c r="AA127">
        <f t="shared" si="8"/>
        <v>0.99447620883897947</v>
      </c>
    </row>
    <row r="128" spans="12:27">
      <c r="R128" s="2"/>
      <c r="T128">
        <v>6.8617563610419801</v>
      </c>
      <c r="U128">
        <v>0.275304283849861</v>
      </c>
      <c r="V128">
        <f t="shared" si="5"/>
        <v>0.82439407545021459</v>
      </c>
      <c r="X128">
        <v>270.8</v>
      </c>
      <c r="Y128">
        <f>'nm to eV'!$G$14/X128</f>
        <v>4.5784246832337141</v>
      </c>
      <c r="Z128">
        <v>13224.183969988901</v>
      </c>
      <c r="AA128">
        <f t="shared" si="8"/>
        <v>0.99803333990324172</v>
      </c>
    </row>
    <row r="129" spans="18:27">
      <c r="R129" s="2"/>
      <c r="T129">
        <v>6.8876810934971298</v>
      </c>
      <c r="U129">
        <v>0.28379490037760702</v>
      </c>
      <c r="V129">
        <f t="shared" si="5"/>
        <v>0.84981908469638667</v>
      </c>
      <c r="X129">
        <v>271.60000000000002</v>
      </c>
      <c r="Y129">
        <f>'nm to eV'!$G$14/X129</f>
        <v>4.5649388962433353</v>
      </c>
      <c r="Z129">
        <v>13248.4784984494</v>
      </c>
      <c r="AA129">
        <f t="shared" si="8"/>
        <v>0.99986685563743238</v>
      </c>
    </row>
    <row r="130" spans="18:27">
      <c r="R130" s="2"/>
      <c r="T130">
        <v>6.9103738609404797</v>
      </c>
      <c r="U130">
        <v>0.29157094912442499</v>
      </c>
      <c r="V130">
        <f t="shared" si="5"/>
        <v>0.8731043326687169</v>
      </c>
      <c r="X130">
        <v>272.39999999999998</v>
      </c>
      <c r="Y130">
        <f>'nm to eV'!$G$14/X130</f>
        <v>4.5515323209239718</v>
      </c>
      <c r="Z130">
        <v>13250.242693566701</v>
      </c>
      <c r="AA130">
        <f t="shared" si="8"/>
        <v>1</v>
      </c>
    </row>
    <row r="131" spans="18:27">
      <c r="R131" s="2"/>
      <c r="T131">
        <v>6.9330652618024198</v>
      </c>
      <c r="U131">
        <v>0.29929206570727501</v>
      </c>
      <c r="V131">
        <f t="shared" si="5"/>
        <v>0.8962250871944013</v>
      </c>
      <c r="X131">
        <v>273.2</v>
      </c>
      <c r="Y131">
        <f>'nm to eV'!$G$14/X131</f>
        <v>4.5382042614190699</v>
      </c>
      <c r="Z131">
        <v>13229.9748247308</v>
      </c>
      <c r="AA131">
        <f t="shared" si="8"/>
        <v>0.99847037753914192</v>
      </c>
    </row>
    <row r="132" spans="18:27">
      <c r="R132" s="2"/>
      <c r="T132">
        <v>6.9589817947691701</v>
      </c>
      <c r="U132">
        <v>0.307453089251222</v>
      </c>
      <c r="V132">
        <f t="shared" si="5"/>
        <v>0.92066313576072401</v>
      </c>
      <c r="X132">
        <v>274</v>
      </c>
      <c r="Y132">
        <f>'nm to eV'!$G$14/X132</f>
        <v>4.5249540299988684</v>
      </c>
      <c r="Z132">
        <v>13188.347606199901</v>
      </c>
      <c r="AA132">
        <f t="shared" si="8"/>
        <v>0.9953287582123419</v>
      </c>
    </row>
    <row r="133" spans="18:27">
      <c r="R133" s="2"/>
      <c r="T133">
        <v>6.9848962778638102</v>
      </c>
      <c r="U133">
        <v>0.31553171454921902</v>
      </c>
      <c r="V133">
        <f t="shared" si="5"/>
        <v>0.94485444415708386</v>
      </c>
      <c r="X133">
        <v>274.8</v>
      </c>
      <c r="Y133">
        <f>'nm to eV'!$G$14/X133</f>
        <v>4.5117809469421024</v>
      </c>
      <c r="Z133">
        <v>13126.1910764724</v>
      </c>
      <c r="AA133">
        <f t="shared" si="8"/>
        <v>0.99063778528716828</v>
      </c>
    </row>
    <row r="134" spans="18:27">
      <c r="R134" s="2"/>
      <c r="T134">
        <v>7.0140044616910497</v>
      </c>
      <c r="U134">
        <v>0.32278680703708201</v>
      </c>
      <c r="V134">
        <f t="shared" ref="V134:V186" si="9">U134/LARGE($U$5:$U$1000,1)</f>
        <v>0.96657969732132232</v>
      </c>
      <c r="X134">
        <v>275.60000000000002</v>
      </c>
      <c r="Y134">
        <f>'nm to eV'!$G$14/X134</f>
        <v>4.4986843404197741</v>
      </c>
      <c r="Z134">
        <v>13044.474515403601</v>
      </c>
      <c r="AA134">
        <f t="shared" si="8"/>
        <v>0.98447061062036201</v>
      </c>
    </row>
    <row r="135" spans="18:27">
      <c r="R135" s="2"/>
      <c r="T135">
        <v>7.0559817425652902</v>
      </c>
      <c r="U135">
        <v>0.330538087598099</v>
      </c>
      <c r="V135">
        <f t="shared" si="9"/>
        <v>0.98979077737534615</v>
      </c>
      <c r="X135">
        <v>276.39999999999998</v>
      </c>
      <c r="Y135">
        <f>'nm to eV'!$G$14/X135</f>
        <v>4.4856635463809331</v>
      </c>
      <c r="Z135">
        <v>12944.287714471</v>
      </c>
      <c r="AA135">
        <f t="shared" si="8"/>
        <v>0.97690948111884401</v>
      </c>
    </row>
    <row r="136" spans="18:27">
      <c r="R136" s="2"/>
      <c r="T136">
        <v>7.1171361359958301</v>
      </c>
      <c r="U136">
        <v>0.33394743126885401</v>
      </c>
      <c r="V136">
        <f t="shared" si="9"/>
        <v>1</v>
      </c>
      <c r="X136">
        <v>277.2</v>
      </c>
      <c r="Y136">
        <f>'nm to eV'!$G$14/X136</f>
        <v>4.4727179084404396</v>
      </c>
      <c r="Z136">
        <v>12826.8219042075</v>
      </c>
      <c r="AA136">
        <f t="shared" si="8"/>
        <v>0.96804429932707714</v>
      </c>
    </row>
    <row r="137" spans="18:27">
      <c r="R137" s="2"/>
      <c r="T137">
        <v>7.1716232272434599</v>
      </c>
      <c r="U137">
        <v>0.32775273461290799</v>
      </c>
      <c r="V137">
        <f t="shared" si="9"/>
        <v>0.98145008442673487</v>
      </c>
      <c r="X137">
        <v>278</v>
      </c>
      <c r="Y137">
        <f>'nm to eV'!$G$14/X137</f>
        <v>4.4598467777686688</v>
      </c>
      <c r="Z137">
        <v>12693.3506271523</v>
      </c>
      <c r="AA137">
        <f t="shared" si="8"/>
        <v>0.95797117990263037</v>
      </c>
    </row>
    <row r="138" spans="18:27">
      <c r="R138" s="2"/>
      <c r="T138">
        <v>7.2035663841856996</v>
      </c>
      <c r="U138">
        <v>0.31976460124941197</v>
      </c>
      <c r="V138">
        <f t="shared" si="9"/>
        <v>0.95752975261539375</v>
      </c>
      <c r="X138">
        <v>278.8</v>
      </c>
      <c r="Y138">
        <f>'nm to eV'!$G$14/X138</f>
        <v>4.4470495129831056</v>
      </c>
      <c r="Z138">
        <v>12545.210825311</v>
      </c>
      <c r="AA138">
        <f t="shared" si="8"/>
        <v>0.94679102228082135</v>
      </c>
    </row>
    <row r="139" spans="18:27">
      <c r="R139" s="2"/>
      <c r="T139">
        <v>7.2290606434997402</v>
      </c>
      <c r="U139">
        <v>0.31095158612769003</v>
      </c>
      <c r="V139">
        <f t="shared" si="9"/>
        <v>0.93113932616942185</v>
      </c>
      <c r="X139">
        <v>279.60000000000002</v>
      </c>
      <c r="Y139">
        <f>'nm to eV'!$G$14/X139</f>
        <v>4.4343254800418093</v>
      </c>
      <c r="Z139">
        <v>12383.784388702299</v>
      </c>
      <c r="AA139">
        <f t="shared" si="8"/>
        <v>0.93460811813770872</v>
      </c>
    </row>
    <row r="140" spans="18:27">
      <c r="R140" s="2"/>
      <c r="T140">
        <v>7.2513359203252801</v>
      </c>
      <c r="U140">
        <v>0.30194585878272101</v>
      </c>
      <c r="V140">
        <f t="shared" si="9"/>
        <v>0.90417182619270031</v>
      </c>
      <c r="X140">
        <v>280.39999999999998</v>
      </c>
      <c r="Y140">
        <f>'nm to eV'!$G$14/X140</f>
        <v>4.4216740521386946</v>
      </c>
      <c r="Z140">
        <v>12210.4803867439</v>
      </c>
      <c r="AA140">
        <f t="shared" si="8"/>
        <v>0.9215288103871766</v>
      </c>
    </row>
    <row r="141" spans="18:27">
      <c r="R141" s="2"/>
      <c r="T141">
        <v>7.2703887982088196</v>
      </c>
      <c r="U141">
        <v>0.292610088804589</v>
      </c>
      <c r="V141">
        <f t="shared" si="9"/>
        <v>0.87621601906862645</v>
      </c>
      <c r="X141">
        <v>281.2</v>
      </c>
      <c r="Y141">
        <f>'nm to eV'!$G$14/X141</f>
        <v>4.4090946096006043</v>
      </c>
      <c r="Z141">
        <v>12026.718177635001</v>
      </c>
      <c r="AA141">
        <f t="shared" si="8"/>
        <v>0.907660218440697</v>
      </c>
    </row>
    <row r="142" spans="18:27">
      <c r="R142" s="2"/>
      <c r="T142">
        <v>7.2862684740807699</v>
      </c>
      <c r="U142">
        <v>0.28492183409608901</v>
      </c>
      <c r="V142">
        <f t="shared" si="9"/>
        <v>0.85319366887629833</v>
      </c>
      <c r="X142">
        <v>282</v>
      </c>
      <c r="Y142">
        <f>'nm to eV'!$G$14/X142</f>
        <v>4.3965865397861341</v>
      </c>
      <c r="Z142">
        <v>11833.911563144</v>
      </c>
      <c r="AA142">
        <f t="shared" si="8"/>
        <v>0.89310904236415511</v>
      </c>
    </row>
    <row r="143" spans="18:27">
      <c r="R143" s="2"/>
      <c r="T143">
        <v>7.2989489828945198</v>
      </c>
      <c r="U143">
        <v>0.277837383541858</v>
      </c>
      <c r="V143">
        <f t="shared" si="9"/>
        <v>0.8319794001295282</v>
      </c>
      <c r="X143">
        <v>282.8</v>
      </c>
      <c r="Y143">
        <f>'nm to eV'!$G$14/X143</f>
        <v>4.3841492369861736</v>
      </c>
      <c r="Z143">
        <v>11633.454127913399</v>
      </c>
      <c r="AA143">
        <f t="shared" si="8"/>
        <v>0.87798045643056111</v>
      </c>
    </row>
    <row r="144" spans="18:27">
      <c r="R144" s="2"/>
      <c r="T144">
        <v>7.3116253919640801</v>
      </c>
      <c r="U144">
        <v>0.27058813649572699</v>
      </c>
      <c r="V144">
        <f t="shared" si="9"/>
        <v>0.81027165104283194</v>
      </c>
      <c r="X144">
        <v>283.60000000000002</v>
      </c>
      <c r="Y144">
        <f>'nm to eV'!$G$14/X144</f>
        <v>4.3717821023261276</v>
      </c>
      <c r="Z144">
        <v>11426.705874085401</v>
      </c>
      <c r="AA144">
        <f t="shared" si="8"/>
        <v>0.86237710043102311</v>
      </c>
    </row>
    <row r="145" spans="18:27">
      <c r="R145" s="2"/>
      <c r="T145">
        <v>7.3242854020568302</v>
      </c>
      <c r="U145">
        <v>0.26267970348199798</v>
      </c>
      <c r="V145">
        <f t="shared" si="9"/>
        <v>0.78658998059643737</v>
      </c>
      <c r="X145">
        <v>284.39999999999998</v>
      </c>
      <c r="Y145">
        <f>'nm to eV'!$G$14/X145</f>
        <v>4.3594845436697964</v>
      </c>
      <c r="Z145">
        <v>11214.9812342527</v>
      </c>
      <c r="AA145">
        <f t="shared" si="8"/>
        <v>0.84639817500835912</v>
      </c>
    </row>
    <row r="146" spans="18:27">
      <c r="R146" s="2"/>
      <c r="T146">
        <v>7.3369618111263799</v>
      </c>
      <c r="U146">
        <v>0.25543045643586698</v>
      </c>
      <c r="V146">
        <f t="shared" si="9"/>
        <v>0.76488223150974122</v>
      </c>
      <c r="X146">
        <v>285.2</v>
      </c>
      <c r="Y146">
        <f>'nm to eV'!$G$14/X146</f>
        <v>4.3472559755248597</v>
      </c>
      <c r="Z146">
        <v>10999.5385188854</v>
      </c>
      <c r="AA146">
        <f t="shared" si="8"/>
        <v>0.83013864525107373</v>
      </c>
    </row>
    <row r="147" spans="18:27">
      <c r="R147" s="2"/>
      <c r="T147">
        <v>7.3496136217307297</v>
      </c>
      <c r="U147">
        <v>0.247192430438338</v>
      </c>
      <c r="V147">
        <f t="shared" si="9"/>
        <v>0.74021360038349449</v>
      </c>
      <c r="X147">
        <v>286</v>
      </c>
      <c r="Y147">
        <f>'nm to eV'!$G$14/X147</f>
        <v>4.3350958189499647</v>
      </c>
      <c r="Z147">
        <v>10781.5708288731</v>
      </c>
      <c r="AA147">
        <f t="shared" si="8"/>
        <v>0.81368855486004055</v>
      </c>
    </row>
    <row r="148" spans="18:27">
      <c r="R148" s="2"/>
      <c r="T148">
        <v>7.3622654323350698</v>
      </c>
      <c r="U148">
        <v>0.23895440444080901</v>
      </c>
      <c r="V148">
        <f t="shared" si="9"/>
        <v>0.71554496925724775</v>
      </c>
      <c r="X148">
        <v>286.8</v>
      </c>
      <c r="Y148">
        <f>'nm to eV'!$G$14/X148</f>
        <v>4.3230035014633534</v>
      </c>
      <c r="Z148">
        <v>10562.1984399802</v>
      </c>
      <c r="AA148">
        <f t="shared" si="8"/>
        <v>0.79713245140093869</v>
      </c>
    </row>
    <row r="149" spans="18:27">
      <c r="R149" s="2"/>
      <c r="T149">
        <v>7.3749131431952204</v>
      </c>
      <c r="U149">
        <v>0.23055158195138001</v>
      </c>
      <c r="V149">
        <f t="shared" si="9"/>
        <v>0.69038285779107489</v>
      </c>
      <c r="X149">
        <v>287.60000000000002</v>
      </c>
      <c r="Y149">
        <f>'nm to eV'!$G$14/X149</f>
        <v>4.3109784569530243</v>
      </c>
      <c r="Z149">
        <v>10342.462644101999</v>
      </c>
      <c r="AA149">
        <f t="shared" si="8"/>
        <v>0.78054892150190602</v>
      </c>
    </row>
    <row r="150" spans="18:27">
      <c r="R150" s="2"/>
      <c r="T150">
        <v>7.3875608540553701</v>
      </c>
      <c r="U150">
        <v>0.22214875946195201</v>
      </c>
      <c r="V150">
        <f t="shared" si="9"/>
        <v>0.66522074632490502</v>
      </c>
      <c r="X150">
        <v>288.39999999999998</v>
      </c>
      <c r="Y150">
        <f>'nm to eV'!$G$14/X150</f>
        <v>4.2990201255883846</v>
      </c>
      <c r="Z150">
        <v>10123.321012436099</v>
      </c>
      <c r="AA150">
        <f t="shared" si="8"/>
        <v>0.76401023336359009</v>
      </c>
    </row>
    <row r="151" spans="18:27">
      <c r="R151" s="2"/>
      <c r="T151">
        <v>7.4002003654271098</v>
      </c>
      <c r="U151">
        <v>0.213416343988723</v>
      </c>
      <c r="V151">
        <f t="shared" si="9"/>
        <v>0.63907167417888</v>
      </c>
      <c r="X151">
        <v>289.2</v>
      </c>
      <c r="Y151">
        <f>'nm to eV'!$G$14/X151</f>
        <v>4.2871279537333677</v>
      </c>
      <c r="Z151">
        <v>9905.6440281934993</v>
      </c>
      <c r="AA151">
        <f t="shared" si="8"/>
        <v>0.74758208262878978</v>
      </c>
    </row>
    <row r="152" spans="18:27">
      <c r="R152" s="2"/>
      <c r="T152">
        <v>7.4128439765430496</v>
      </c>
      <c r="U152">
        <v>0.20484872500739501</v>
      </c>
      <c r="V152">
        <f t="shared" si="9"/>
        <v>0.61341608237278411</v>
      </c>
      <c r="X152">
        <v>290</v>
      </c>
      <c r="Y152">
        <f>'nm to eV'!$G$14/X152</f>
        <v>4.2753013938609996</v>
      </c>
      <c r="Z152">
        <v>9690.2130213452001</v>
      </c>
      <c r="AA152">
        <f t="shared" si="8"/>
        <v>0.73132343651713061</v>
      </c>
    </row>
    <row r="153" spans="18:27">
      <c r="R153" s="2"/>
      <c r="T153">
        <v>7.4254875876590001</v>
      </c>
      <c r="U153">
        <v>0.19628110602606699</v>
      </c>
      <c r="V153">
        <f t="shared" si="9"/>
        <v>0.58776049056668811</v>
      </c>
      <c r="X153">
        <v>290.8</v>
      </c>
      <c r="Y153">
        <f>'nm to eV'!$G$14/X153</f>
        <v>4.2635399044693596</v>
      </c>
      <c r="Z153">
        <v>9477.7193251768003</v>
      </c>
      <c r="AA153">
        <f t="shared" si="8"/>
        <v>0.71528647016997293</v>
      </c>
    </row>
    <row r="154" spans="18:27">
      <c r="R154" s="2"/>
      <c r="T154">
        <v>7.4381311987749399</v>
      </c>
      <c r="U154">
        <v>0.187713487044738</v>
      </c>
      <c r="V154">
        <f t="shared" si="9"/>
        <v>0.56210489876058922</v>
      </c>
      <c r="X154">
        <v>291.60000000000002</v>
      </c>
      <c r="Y154">
        <f>'nm to eV'!$G$14/X154</f>
        <v>4.2518429499989363</v>
      </c>
      <c r="Z154">
        <v>9268.7645640829996</v>
      </c>
      <c r="AA154">
        <f t="shared" si="8"/>
        <v>0.6995165883703548</v>
      </c>
    </row>
    <row r="155" spans="18:27">
      <c r="R155" s="2"/>
      <c r="T155">
        <v>7.4507748098908904</v>
      </c>
      <c r="U155">
        <v>0.17914586806341001</v>
      </c>
      <c r="V155">
        <f t="shared" si="9"/>
        <v>0.53644930695449333</v>
      </c>
      <c r="X155">
        <v>292.39999999999998</v>
      </c>
      <c r="Y155">
        <f>'nm to eV'!$G$14/X155</f>
        <v>4.2402100007513335</v>
      </c>
      <c r="Z155">
        <v>9063.8619740272006</v>
      </c>
      <c r="AA155">
        <f t="shared" si="8"/>
        <v>0.68405252519849435</v>
      </c>
    </row>
    <row r="156" spans="18:27">
      <c r="R156" s="2"/>
      <c r="T156">
        <v>7.4634225207510303</v>
      </c>
      <c r="U156">
        <v>0.17074304557398101</v>
      </c>
      <c r="V156">
        <f t="shared" si="9"/>
        <v>0.51128719548832047</v>
      </c>
      <c r="X156">
        <v>293.2</v>
      </c>
      <c r="Y156">
        <f>'nm to eV'!$G$14/X156</f>
        <v>4.2286405328093108</v>
      </c>
      <c r="Z156">
        <v>8863.4386513205991</v>
      </c>
      <c r="AA156">
        <f t="shared" si="8"/>
        <v>0.66892651374785783</v>
      </c>
    </row>
    <row r="157" spans="18:27">
      <c r="R157" s="2"/>
      <c r="T157">
        <v>7.4760661318669799</v>
      </c>
      <c r="U157">
        <v>0.16217542659265299</v>
      </c>
      <c r="V157">
        <f t="shared" si="9"/>
        <v>0.48563160368222441</v>
      </c>
      <c r="X157">
        <v>294</v>
      </c>
      <c r="Y157">
        <f>'nm to eV'!$G$14/X157</f>
        <v>4.2171340279581289</v>
      </c>
      <c r="Z157">
        <v>8667.8386217204006</v>
      </c>
      <c r="AA157">
        <f t="shared" si="8"/>
        <v>0.65416451775097195</v>
      </c>
    </row>
    <row r="158" spans="18:27">
      <c r="R158" s="2"/>
      <c r="T158">
        <v>7.4887138427271296</v>
      </c>
      <c r="U158">
        <v>0.15377260410322399</v>
      </c>
      <c r="V158">
        <f t="shared" si="9"/>
        <v>0.4604694922160516</v>
      </c>
      <c r="X158">
        <v>294.8</v>
      </c>
      <c r="Y158">
        <f>'nm to eV'!$G$14/X158</f>
        <v>4.205689973608175</v>
      </c>
      <c r="Z158">
        <v>8477.3266201564002</v>
      </c>
      <c r="AA158">
        <f t="shared" si="8"/>
        <v>0.63978651683658128</v>
      </c>
    </row>
    <row r="159" spans="18:27">
      <c r="R159" s="2"/>
      <c r="T159">
        <v>7.5013697530756698</v>
      </c>
      <c r="U159">
        <v>0.14569937459759499</v>
      </c>
      <c r="V159">
        <f t="shared" si="9"/>
        <v>0.43629434142973095</v>
      </c>
      <c r="X159">
        <v>295.60000000000002</v>
      </c>
      <c r="Y159">
        <f>'nm to eV'!$G$14/X159</f>
        <v>4.1943078627188424</v>
      </c>
      <c r="Z159">
        <v>8292.0924715059009</v>
      </c>
      <c r="AA159">
        <f t="shared" si="8"/>
        <v>0.62580683714811525</v>
      </c>
    </row>
    <row r="160" spans="18:27">
      <c r="R160" s="2"/>
      <c r="T160">
        <v>7.51403386291262</v>
      </c>
      <c r="U160">
        <v>0.137955738075765</v>
      </c>
      <c r="V160">
        <f t="shared" si="9"/>
        <v>0.41310615132325951</v>
      </c>
      <c r="X160">
        <v>296.39999999999998</v>
      </c>
      <c r="Y160">
        <f>'nm to eV'!$G$14/X160</f>
        <v>4.1829871937236502</v>
      </c>
      <c r="Z160">
        <v>8112.2559645612</v>
      </c>
      <c r="AA160">
        <f t="shared" si="8"/>
        <v>0.61223451918355332</v>
      </c>
    </row>
    <row r="161" spans="18:27">
      <c r="R161" s="2"/>
      <c r="T161">
        <v>7.5267020724937703</v>
      </c>
      <c r="U161">
        <v>0.13037689804583399</v>
      </c>
      <c r="V161">
        <f t="shared" si="9"/>
        <v>0.39041144155671109</v>
      </c>
      <c r="X161">
        <v>297.2</v>
      </c>
      <c r="Y161">
        <f>'nm to eV'!$G$14/X161</f>
        <v>4.1717274704565614</v>
      </c>
      <c r="Z161">
        <v>7937.8721144879</v>
      </c>
      <c r="AA161">
        <f t="shared" si="8"/>
        <v>0.59907371495481521</v>
      </c>
    </row>
    <row r="162" spans="18:27">
      <c r="R162" s="2"/>
      <c r="T162">
        <v>7.5393620825865204</v>
      </c>
      <c r="U162">
        <v>0.122468465032105</v>
      </c>
      <c r="V162">
        <f t="shared" si="9"/>
        <v>0.36672977111031657</v>
      </c>
      <c r="X162">
        <v>298</v>
      </c>
      <c r="Y162">
        <f>'nm to eV'!$G$14/X162</f>
        <v>4.1605282020794965</v>
      </c>
      <c r="Z162">
        <v>7768.9367134531003</v>
      </c>
      <c r="AA162">
        <f t="shared" si="8"/>
        <v>0.58632410689542303</v>
      </c>
    </row>
    <row r="163" spans="18:27">
      <c r="R163" s="2"/>
      <c r="T163">
        <v>7.5520384916560799</v>
      </c>
      <c r="U163">
        <v>0.115219217985974</v>
      </c>
      <c r="V163">
        <f t="shared" si="9"/>
        <v>0.34502202202362037</v>
      </c>
      <c r="X163">
        <v>298.8</v>
      </c>
      <c r="Y163">
        <f>'nm to eV'!$G$14/X163</f>
        <v>4.14938890301101</v>
      </c>
      <c r="Z163">
        <v>7605.3920745238001</v>
      </c>
      <c r="AA163">
        <f t="shared" si="8"/>
        <v>0.5739813413543281</v>
      </c>
    </row>
    <row r="164" spans="18:27">
      <c r="R164" s="2"/>
      <c r="T164">
        <v>7.5647190004698297</v>
      </c>
      <c r="U164">
        <v>0.108134767431743</v>
      </c>
      <c r="V164">
        <f t="shared" si="9"/>
        <v>0.3238077532768503</v>
      </c>
      <c r="X164">
        <v>299.60000000000002</v>
      </c>
      <c r="Y164">
        <f>'nm to eV'!$G$14/X164</f>
        <v>4.1383090928561073</v>
      </c>
      <c r="Z164">
        <v>7447.1328801992004</v>
      </c>
      <c r="AA164">
        <f t="shared" si="8"/>
        <v>0.56203746998648985</v>
      </c>
    </row>
    <row r="165" spans="18:27">
      <c r="R165" s="2"/>
      <c r="T165">
        <v>7.5805809107835698</v>
      </c>
      <c r="U165">
        <v>9.9732394591678597E-2</v>
      </c>
      <c r="V165">
        <f t="shared" si="9"/>
        <v>0.29864698827818248</v>
      </c>
      <c r="X165">
        <v>300.39999999999998</v>
      </c>
      <c r="Y165">
        <f>'nm to eV'!$G$14/X165</f>
        <v>4.1272882963371842</v>
      </c>
      <c r="Z165">
        <v>7294.0120538636002</v>
      </c>
      <c r="AA165">
        <f t="shared" si="8"/>
        <v>0.55048139287328013</v>
      </c>
    </row>
    <row r="166" spans="18:27">
      <c r="R166" s="2"/>
      <c r="T166">
        <v>7.5996201228531097</v>
      </c>
      <c r="U166">
        <v>8.9847302973880494E-2</v>
      </c>
      <c r="V166">
        <f t="shared" si="9"/>
        <v>0.26904624668769</v>
      </c>
      <c r="X166">
        <v>301.2</v>
      </c>
      <c r="Y166">
        <f>'nm to eV'!$G$14/X166</f>
        <v>4.1163260432260627</v>
      </c>
      <c r="Z166">
        <v>7145.8465798540001</v>
      </c>
      <c r="AA166">
        <f t="shared" si="8"/>
        <v>0.5392992977648231</v>
      </c>
    </row>
    <row r="167" spans="18:27">
      <c r="R167" s="2"/>
      <c r="T167">
        <v>7.6186839333878504</v>
      </c>
      <c r="U167">
        <v>8.0950990307480694E-2</v>
      </c>
      <c r="V167">
        <f t="shared" si="9"/>
        <v>0.24240638713674897</v>
      </c>
      <c r="X167">
        <v>302</v>
      </c>
      <c r="Y167">
        <f>'nm to eV'!$G$14/X167</f>
        <v>4.1054218682771193</v>
      </c>
      <c r="Z167">
        <v>7002.4232055645998</v>
      </c>
      <c r="AA167">
        <f t="shared" si="8"/>
        <v>0.52847509041962215</v>
      </c>
    </row>
    <row r="168" spans="18:27">
      <c r="R168" s="2"/>
      <c r="T168">
        <v>7.6377532102481904</v>
      </c>
      <c r="U168">
        <v>7.2274406296947105E-2</v>
      </c>
      <c r="V168">
        <f t="shared" si="9"/>
        <v>0.21642450137237471</v>
      </c>
      <c r="X168">
        <v>302.8</v>
      </c>
      <c r="Y168">
        <f>'nm to eV'!$G$14/X168</f>
        <v>4.0945753111614591</v>
      </c>
      <c r="Z168">
        <v>6863.5039669025</v>
      </c>
      <c r="AA168">
        <f t="shared" si="8"/>
        <v>0.5179908116124462</v>
      </c>
    </row>
    <row r="169" spans="18:27">
      <c r="R169" s="2"/>
      <c r="T169">
        <v>7.6568470855737401</v>
      </c>
      <c r="U169">
        <v>6.4586601237811694E-2</v>
      </c>
      <c r="V169">
        <f t="shared" si="9"/>
        <v>0.19340349764755158</v>
      </c>
      <c r="X169">
        <v>303.60000000000002</v>
      </c>
      <c r="Y169">
        <f>'nm to eV'!$G$14/X169</f>
        <v>4.0837859164021406</v>
      </c>
      <c r="Z169">
        <v>6728.8314863372998</v>
      </c>
      <c r="AA169">
        <f t="shared" si="8"/>
        <v>0.50782703697980591</v>
      </c>
    </row>
    <row r="170" spans="18:27">
      <c r="R170" s="2"/>
      <c r="T170">
        <v>7.6759600930389</v>
      </c>
      <c r="U170">
        <v>5.7667846474208299E-2</v>
      </c>
      <c r="V170">
        <f t="shared" si="9"/>
        <v>0.1726854021757129</v>
      </c>
      <c r="X170">
        <v>304.39999999999998</v>
      </c>
      <c r="Y170">
        <f>'nm to eV'!$G$14/X170</f>
        <v>4.0730532333104144</v>
      </c>
      <c r="Z170">
        <v>6598.1340006187002</v>
      </c>
      <c r="AA170">
        <f t="shared" ref="AA170:AA233" si="10">Z170/LARGE($Z$5:$Z$351,1)</f>
        <v>0.4979632564633889</v>
      </c>
    </row>
    <row r="171" spans="18:27">
      <c r="R171" s="2"/>
      <c r="T171">
        <v>7.69826201820175</v>
      </c>
      <c r="U171">
        <v>4.9733296326587302E-2</v>
      </c>
      <c r="V171">
        <f t="shared" si="9"/>
        <v>0.14892552440850512</v>
      </c>
      <c r="X171">
        <v>305.2</v>
      </c>
      <c r="Y171">
        <f>'nm to eV'!$G$14/X171</f>
        <v>4.0623768159229687</v>
      </c>
      <c r="Z171">
        <v>6471.1300828702997</v>
      </c>
      <c r="AA171">
        <f t="shared" si="10"/>
        <v>0.48837823068796943</v>
      </c>
    </row>
    <row r="172" spans="18:27">
      <c r="R172" s="2"/>
      <c r="T172">
        <v>7.7237849757251897</v>
      </c>
      <c r="U172">
        <v>4.2073856648163203E-2</v>
      </c>
      <c r="V172">
        <f t="shared" si="9"/>
        <v>0.12598946034200945</v>
      </c>
      <c r="X172">
        <v>306</v>
      </c>
      <c r="Y172">
        <f>'nm to eV'!$G$14/X172</f>
        <v>4.0517562229401634</v>
      </c>
      <c r="Z172">
        <v>6347.5330311127</v>
      </c>
      <c r="AA172">
        <f t="shared" si="10"/>
        <v>0.47905032216463278</v>
      </c>
    </row>
    <row r="173" spans="18:27">
      <c r="R173" s="2"/>
      <c r="T173">
        <v>7.75252254267666</v>
      </c>
      <c r="U173">
        <v>3.4431346268293E-2</v>
      </c>
      <c r="V173">
        <f t="shared" si="9"/>
        <v>0.10310409077700931</v>
      </c>
      <c r="X173">
        <v>306.8</v>
      </c>
      <c r="Y173">
        <f>'nm to eV'!$G$14/X173</f>
        <v>4.0411910176652208</v>
      </c>
      <c r="Z173">
        <v>6227.0549022431996</v>
      </c>
      <c r="AA173">
        <f t="shared" si="10"/>
        <v>0.46995779973649682</v>
      </c>
    </row>
    <row r="174" spans="18:27">
      <c r="R174" s="2"/>
      <c r="T174">
        <v>7.7876904217492902</v>
      </c>
      <c r="U174">
        <v>2.6866640216703899E-2</v>
      </c>
      <c r="V174">
        <f t="shared" si="9"/>
        <v>8.0451704972313839E-2</v>
      </c>
      <c r="X174">
        <v>307.60000000000002</v>
      </c>
      <c r="Y174">
        <f>'nm to eV'!$G$14/X174</f>
        <v>4.030680767944375</v>
      </c>
      <c r="Z174">
        <v>6109.4101770426996</v>
      </c>
      <c r="AA174">
        <f t="shared" si="10"/>
        <v>0.46107911517794004</v>
      </c>
    </row>
    <row r="175" spans="18:27">
      <c r="R175" s="2"/>
      <c r="T175">
        <v>7.8132946908660603</v>
      </c>
      <c r="U175">
        <v>2.2475664294290501E-2</v>
      </c>
      <c r="V175">
        <f t="shared" si="9"/>
        <v>6.7303000981001171E-2</v>
      </c>
      <c r="X175">
        <v>308.39999999999998</v>
      </c>
      <c r="Y175">
        <f>'nm to eV'!$G$14/X175</f>
        <v>4.0202250461079441</v>
      </c>
      <c r="Z175">
        <v>5994.3190478480001</v>
      </c>
      <c r="AA175">
        <f t="shared" si="10"/>
        <v>0.45239315131626839</v>
      </c>
    </row>
    <row r="176" spans="18:27">
      <c r="R176" s="2"/>
      <c r="T176">
        <v>7.8933958657696</v>
      </c>
      <c r="U176">
        <v>1.22845045298723E-2</v>
      </c>
      <c r="V176">
        <f t="shared" si="9"/>
        <v>3.6785743442303363E-2</v>
      </c>
      <c r="X176">
        <v>309.2</v>
      </c>
      <c r="Y176">
        <f>'nm to eV'!$G$14/X176</f>
        <v>4.0098234289123216</v>
      </c>
      <c r="Z176">
        <v>5881.5103260791002</v>
      </c>
      <c r="AA176">
        <f t="shared" si="10"/>
        <v>0.44387944146371822</v>
      </c>
    </row>
    <row r="177" spans="18:27">
      <c r="R177" s="2"/>
      <c r="T177">
        <v>7.9639755711182803</v>
      </c>
      <c r="U177">
        <v>6.9609830780352202E-3</v>
      </c>
      <c r="V177">
        <f t="shared" si="9"/>
        <v>2.0844547453431617E-2</v>
      </c>
      <c r="X177">
        <v>310</v>
      </c>
      <c r="Y177">
        <f>'nm to eV'!$G$14/X177</f>
        <v>3.9994754974828708</v>
      </c>
      <c r="Z177">
        <v>5770.7239718209003</v>
      </c>
      <c r="AA177">
        <f t="shared" si="10"/>
        <v>0.43551836032578634</v>
      </c>
    </row>
    <row r="178" spans="18:27">
      <c r="T178">
        <v>8.0346178907420303</v>
      </c>
      <c r="U178">
        <v>4.1543535024843297E-3</v>
      </c>
      <c r="V178">
        <f t="shared" si="9"/>
        <v>1.2440142110689714E-2</v>
      </c>
      <c r="X178">
        <v>310.8</v>
      </c>
      <c r="Y178">
        <f>'nm to eV'!$G$14/X178</f>
        <v>3.9891808372576896</v>
      </c>
      <c r="Z178">
        <v>5661.7132521258</v>
      </c>
      <c r="AA178">
        <f t="shared" si="10"/>
        <v>0.42729128688900864</v>
      </c>
    </row>
    <row r="179" spans="18:27">
      <c r="T179">
        <v>8.1052959899515393</v>
      </c>
      <c r="U179">
        <v>2.78594785623997E-3</v>
      </c>
      <c r="V179">
        <f t="shared" si="9"/>
        <v>8.3424742800224209E-3</v>
      </c>
      <c r="X179">
        <v>311.60000000000002</v>
      </c>
      <c r="Y179">
        <f>'nm to eV'!$G$14/X179</f>
        <v>3.9789390379322525</v>
      </c>
      <c r="Z179">
        <v>5554.2465386086997</v>
      </c>
      <c r="AA179">
        <f t="shared" si="10"/>
        <v>0.41918074008602235</v>
      </c>
    </row>
    <row r="180" spans="18:27">
      <c r="T180">
        <v>8.1759860156896291</v>
      </c>
      <c r="U180">
        <v>1.89695018643104E-3</v>
      </c>
      <c r="V180">
        <f t="shared" si="9"/>
        <v>5.6803856200464244E-3</v>
      </c>
      <c r="X180">
        <v>312.39999999999998</v>
      </c>
      <c r="Y180">
        <f>'nm to eV'!$G$14/X180</f>
        <v>3.9687496934048978</v>
      </c>
      <c r="Z180">
        <v>5448.1087582690998</v>
      </c>
      <c r="AA180">
        <f t="shared" si="10"/>
        <v>0.41117048828956793</v>
      </c>
    </row>
    <row r="181" spans="18:27">
      <c r="T181">
        <v>8.2466991490768606</v>
      </c>
      <c r="U181">
        <v>1.9368054709658601E-3</v>
      </c>
      <c r="V181">
        <f t="shared" si="9"/>
        <v>5.7997316032851257E-3</v>
      </c>
      <c r="X181">
        <v>313.2</v>
      </c>
      <c r="Y181">
        <f>'nm to eV'!$G$14/X181</f>
        <v>3.9586124017231481</v>
      </c>
      <c r="Z181">
        <v>5343.1025143032002</v>
      </c>
      <c r="AA181">
        <f t="shared" si="10"/>
        <v>0.40324563390053225</v>
      </c>
    </row>
    <row r="182" spans="18:27">
      <c r="T182">
        <v>8.3174115370560493</v>
      </c>
      <c r="U182">
        <v>1.94669775697348E-3</v>
      </c>
      <c r="V182">
        <f t="shared" si="9"/>
        <v>5.829353888355664E-3</v>
      </c>
      <c r="X182">
        <v>314</v>
      </c>
      <c r="Y182">
        <f>'nm to eV'!$G$14/X182</f>
        <v>3.9485267650308598</v>
      </c>
      <c r="Z182">
        <v>5239.0488959797003</v>
      </c>
      <c r="AA182">
        <f t="shared" si="10"/>
        <v>0.39539267446953102</v>
      </c>
    </row>
    <row r="183" spans="18:27">
      <c r="T183">
        <v>8.3881194525870093</v>
      </c>
      <c r="U183">
        <v>1.7768120518177799E-3</v>
      </c>
      <c r="V183">
        <f t="shared" si="9"/>
        <v>5.3206339844168648E-3</v>
      </c>
      <c r="X183">
        <v>314.8</v>
      </c>
      <c r="Y183">
        <f>'nm to eV'!$G$14/X183</f>
        <v>3.9384923895161688</v>
      </c>
      <c r="Z183">
        <v>5135.7879984787996</v>
      </c>
      <c r="AA183">
        <f t="shared" si="10"/>
        <v>0.38759954192932206</v>
      </c>
    </row>
    <row r="184" spans="18:27">
      <c r="T184">
        <v>8.4588363130144195</v>
      </c>
      <c r="U184">
        <v>1.9664823289887098E-3</v>
      </c>
      <c r="V184">
        <f t="shared" si="9"/>
        <v>5.8885984584967103E-3</v>
      </c>
      <c r="X184">
        <v>315.60000000000002</v>
      </c>
      <c r="Y184">
        <f>'nm to eV'!$G$14/X184</f>
        <v>3.9285088853602339</v>
      </c>
      <c r="Z184">
        <v>5033.1791749579997</v>
      </c>
      <c r="AA184">
        <f t="shared" si="10"/>
        <v>0.37985562161829117</v>
      </c>
    </row>
    <row r="185" spans="18:27">
      <c r="T185">
        <v>8.52954870099361</v>
      </c>
      <c r="U185">
        <v>1.9763746149963901E-3</v>
      </c>
      <c r="V185">
        <f t="shared" si="9"/>
        <v>5.9182207435674291E-3</v>
      </c>
      <c r="X185">
        <v>316.39999999999998</v>
      </c>
      <c r="Y185">
        <f>'nm to eV'!$G$14/X185</f>
        <v>3.9185758666867572</v>
      </c>
      <c r="Z185">
        <v>4931.1010440437003</v>
      </c>
      <c r="AA185">
        <f t="shared" si="10"/>
        <v>0.37215175284584512</v>
      </c>
    </row>
    <row r="186" spans="18:27">
      <c r="T186">
        <v>8.5892351197830301</v>
      </c>
      <c r="U186">
        <v>1.74930168618503E-3</v>
      </c>
      <c r="V186">
        <f t="shared" si="9"/>
        <v>5.2382546544480057E-3</v>
      </c>
      <c r="X186">
        <v>317.2</v>
      </c>
      <c r="Y186">
        <f>'nm to eV'!$G$14/X186</f>
        <v>3.9086929515122635</v>
      </c>
      <c r="Z186">
        <v>4829.4512764932997</v>
      </c>
      <c r="AA186">
        <f t="shared" si="10"/>
        <v>0.36448021279173326</v>
      </c>
    </row>
    <row r="187" spans="18:27">
      <c r="X187">
        <v>318</v>
      </c>
      <c r="Y187">
        <f>'nm to eV'!$G$14/X187</f>
        <v>3.8988597616971381</v>
      </c>
      <c r="Z187">
        <v>4728.1461849625002</v>
      </c>
      <c r="AA187">
        <f t="shared" si="10"/>
        <v>0.35683468554565606</v>
      </c>
    </row>
    <row r="188" spans="18:27">
      <c r="X188">
        <v>318.8</v>
      </c>
      <c r="Y188">
        <f>'nm to eV'!$G$14/X188</f>
        <v>3.8890759228973959</v>
      </c>
      <c r="Z188">
        <v>4627.1201406800001</v>
      </c>
      <c r="AA188">
        <f t="shared" si="10"/>
        <v>0.34921021808352037</v>
      </c>
    </row>
    <row r="189" spans="18:27">
      <c r="X189">
        <v>319.60000000000002</v>
      </c>
      <c r="Y189">
        <f>'nm to eV'!$G$14/X189</f>
        <v>3.8793410645171771</v>
      </c>
      <c r="Z189">
        <v>4526.3248404253</v>
      </c>
      <c r="AA189">
        <f t="shared" si="10"/>
        <v>0.34160316494602289</v>
      </c>
    </row>
    <row r="190" spans="18:27">
      <c r="X190">
        <v>320.39999999999998</v>
      </c>
      <c r="Y190">
        <f>'nm to eV'!$G$14/X190</f>
        <v>3.869654819661954</v>
      </c>
      <c r="Z190">
        <v>4425.7284465472003</v>
      </c>
      <c r="AA190">
        <f t="shared" si="10"/>
        <v>0.33401112333557437</v>
      </c>
    </row>
    <row r="191" spans="18:27">
      <c r="X191">
        <v>321.2</v>
      </c>
      <c r="Y191">
        <f>'nm to eV'!$G$14/X191</f>
        <v>3.8600168250924347</v>
      </c>
      <c r="Z191">
        <v>4325.3146219010996</v>
      </c>
      <c r="AA191">
        <f t="shared" si="10"/>
        <v>0.32643286028271312</v>
      </c>
    </row>
    <row r="192" spans="18:27">
      <c r="X192">
        <v>322</v>
      </c>
      <c r="Y192">
        <f>'nm to eV'!$G$14/X192</f>
        <v>3.8504267211791614</v>
      </c>
      <c r="Z192">
        <v>4225.081480545</v>
      </c>
      <c r="AA192">
        <f t="shared" si="10"/>
        <v>0.31886823345480114</v>
      </c>
    </row>
    <row r="193" spans="24:27">
      <c r="X193">
        <v>322.8</v>
      </c>
      <c r="Y193">
        <f>'nm to eV'!$G$14/X193</f>
        <v>3.8408841518577752</v>
      </c>
      <c r="Z193">
        <v>4125.0404738597999</v>
      </c>
      <c r="AA193">
        <f t="shared" si="10"/>
        <v>0.31131810709117069</v>
      </c>
    </row>
    <row r="194" spans="24:27">
      <c r="X194">
        <v>323.60000000000002</v>
      </c>
      <c r="Y194">
        <f>'nm to eV'!$G$14/X194</f>
        <v>3.83138876458495</v>
      </c>
      <c r="Z194">
        <v>4025.2152304731999</v>
      </c>
      <c r="AA194">
        <f t="shared" si="10"/>
        <v>0.30378426445181528</v>
      </c>
    </row>
    <row r="195" spans="24:27">
      <c r="X195">
        <v>324.39999999999998</v>
      </c>
      <c r="Y195">
        <f>'nm to eV'!$G$14/X195</f>
        <v>3.8219402102949753</v>
      </c>
      <c r="Z195">
        <v>3925.6403669993001</v>
      </c>
      <c r="AA195">
        <f t="shared" si="10"/>
        <v>0.29626931806353174</v>
      </c>
    </row>
    <row r="196" spans="24:27">
      <c r="X196">
        <v>325.2</v>
      </c>
      <c r="Y196">
        <f>'nm to eV'!$G$14/X196</f>
        <v>3.81253814335698</v>
      </c>
      <c r="Z196">
        <v>3826.3602851874998</v>
      </c>
      <c r="AA196">
        <f t="shared" si="10"/>
        <v>0.28877661894036749</v>
      </c>
    </row>
    <row r="197" spans="24:27">
      <c r="X197">
        <v>326</v>
      </c>
      <c r="Y197">
        <f>'nm to eV'!$G$14/X197</f>
        <v>3.8031822215327913</v>
      </c>
      <c r="Z197">
        <v>3727.4279696220001</v>
      </c>
      <c r="AA197">
        <f t="shared" si="10"/>
        <v>0.28131016584562279</v>
      </c>
    </row>
    <row r="198" spans="24:27">
      <c r="X198">
        <v>326.8</v>
      </c>
      <c r="Y198">
        <f>'nm to eV'!$G$14/X198</f>
        <v>3.7938721059354035</v>
      </c>
      <c r="Z198">
        <v>3628.9037986545</v>
      </c>
      <c r="AA198">
        <f t="shared" si="10"/>
        <v>0.27387451555256542</v>
      </c>
    </row>
    <row r="199" spans="24:27">
      <c r="X199">
        <v>327.60000000000002</v>
      </c>
      <c r="Y199">
        <f>'nm to eV'!$G$14/X199</f>
        <v>3.784607460988064</v>
      </c>
      <c r="Z199">
        <v>3530.8543798049</v>
      </c>
      <c r="AA199">
        <f t="shared" si="10"/>
        <v>0.26647469495175446</v>
      </c>
    </row>
    <row r="200" spans="24:27">
      <c r="X200">
        <v>328.4</v>
      </c>
      <c r="Y200">
        <f>'nm to eV'!$G$14/X200</f>
        <v>3.7753879543839526</v>
      </c>
      <c r="Z200">
        <v>3433.3514194414001</v>
      </c>
      <c r="AA200">
        <f t="shared" si="10"/>
        <v>0.25911611574544002</v>
      </c>
    </row>
    <row r="201" spans="24:27">
      <c r="X201">
        <v>329.2</v>
      </c>
      <c r="Y201">
        <f>'nm to eV'!$G$14/X201</f>
        <v>3.7662132570464459</v>
      </c>
      <c r="Z201">
        <v>3336.4706351748</v>
      </c>
      <c r="AA201">
        <f t="shared" si="10"/>
        <v>0.25180449236561786</v>
      </c>
    </row>
    <row r="202" spans="24:27">
      <c r="X202">
        <v>330</v>
      </c>
      <c r="Y202">
        <f>'nm to eV'!$G$14/X202</f>
        <v>3.7570830430899695</v>
      </c>
      <c r="Z202">
        <v>3240.2907180707002</v>
      </c>
      <c r="AA202">
        <f t="shared" si="10"/>
        <v>0.24454576365185646</v>
      </c>
    </row>
    <row r="203" spans="24:27">
      <c r="X203">
        <v>330.8</v>
      </c>
      <c r="Y203">
        <f>'nm to eV'!$G$14/X203</f>
        <v>3.7479969897814085</v>
      </c>
      <c r="Z203">
        <v>3144.8923505273001</v>
      </c>
      <c r="AA203">
        <f t="shared" si="10"/>
        <v>0.23734601873022432</v>
      </c>
    </row>
    <row r="204" spans="24:27">
      <c r="X204">
        <v>331.6</v>
      </c>
      <c r="Y204">
        <f>'nm to eV'!$G$14/X204</f>
        <v>3.7389547775020802</v>
      </c>
      <c r="Z204">
        <v>3050.3572844682999</v>
      </c>
      <c r="AA204">
        <f t="shared" si="10"/>
        <v>0.23021142744421721</v>
      </c>
    </row>
    <row r="205" spans="24:27">
      <c r="X205">
        <v>332.4</v>
      </c>
      <c r="Y205">
        <f>'nm to eV'!$G$14/X205</f>
        <v>3.7299560897102588</v>
      </c>
      <c r="Z205">
        <v>2956.767483394</v>
      </c>
      <c r="AA205">
        <f t="shared" si="10"/>
        <v>0.22314817560508374</v>
      </c>
    </row>
    <row r="206" spans="24:27">
      <c r="X206">
        <v>333.2</v>
      </c>
      <c r="Y206">
        <f>'nm to eV'!$G$14/X206</f>
        <v>3.7210006129042315</v>
      </c>
      <c r="Z206">
        <v>2864.2043307956001</v>
      </c>
      <c r="AA206">
        <f t="shared" si="10"/>
        <v>0.21616240525060251</v>
      </c>
    </row>
    <row r="207" spans="24:27">
      <c r="X207">
        <v>334</v>
      </c>
      <c r="Y207">
        <f>'nm to eV'!$G$14/X207</f>
        <v>3.7120880365858979</v>
      </c>
      <c r="Z207">
        <v>2772.7479064977001</v>
      </c>
      <c r="AA207">
        <f t="shared" si="10"/>
        <v>0.20926016003042219</v>
      </c>
    </row>
    <row r="208" spans="24:27">
      <c r="X208">
        <v>334.8</v>
      </c>
      <c r="Y208">
        <f>'nm to eV'!$G$14/X208</f>
        <v>3.7032180532248802</v>
      </c>
      <c r="Z208">
        <v>2682.476331627</v>
      </c>
      <c r="AA208">
        <f t="shared" si="10"/>
        <v>0.20244733577064247</v>
      </c>
    </row>
    <row r="209" spans="24:27">
      <c r="X209">
        <v>335.6</v>
      </c>
      <c r="Y209">
        <f>'nm to eV'!$G$14/X209</f>
        <v>3.6943903582231519</v>
      </c>
      <c r="Z209">
        <v>2593.4651821367002</v>
      </c>
      <c r="AA209">
        <f t="shared" si="10"/>
        <v>0.19572963621231537</v>
      </c>
    </row>
    <row r="210" spans="24:27">
      <c r="X210">
        <v>336.4</v>
      </c>
      <c r="Y210">
        <f>'nm to eV'!$G$14/X210</f>
        <v>3.6856046498801724</v>
      </c>
      <c r="Z210">
        <v>2505.7869701230002</v>
      </c>
      <c r="AA210">
        <f t="shared" si="10"/>
        <v>0.18911253386623761</v>
      </c>
    </row>
    <row r="211" spans="24:27">
      <c r="X211">
        <v>337.2</v>
      </c>
      <c r="Y211">
        <f>'nm to eV'!$G$14/X211</f>
        <v>3.6768606293585111</v>
      </c>
      <c r="Z211">
        <v>2419.5106915674</v>
      </c>
      <c r="AA211">
        <f t="shared" si="10"/>
        <v>0.18260123588091925</v>
      </c>
    </row>
    <row r="212" spans="24:27">
      <c r="X212">
        <v>338</v>
      </c>
      <c r="Y212">
        <f>'nm to eV'!$G$14/X212</f>
        <v>3.6681580006499703</v>
      </c>
      <c r="Z212">
        <v>2334.7014386122</v>
      </c>
      <c r="AA212">
        <f t="shared" si="10"/>
        <v>0.17620065478089331</v>
      </c>
    </row>
    <row r="213" spans="24:27">
      <c r="X213">
        <v>338.8</v>
      </c>
      <c r="Y213">
        <f>'nm to eV'!$G$14/X213</f>
        <v>3.659496470542178</v>
      </c>
      <c r="Z213">
        <v>2251.4200740301999</v>
      </c>
      <c r="AA213">
        <f t="shared" si="10"/>
        <v>0.16991538389884106</v>
      </c>
    </row>
    <row r="214" spans="24:27">
      <c r="X214">
        <v>339.6</v>
      </c>
      <c r="Y214">
        <f>'nm to eV'!$G$14/X214</f>
        <v>3.6508757485856589</v>
      </c>
      <c r="Z214">
        <v>2169.7229651775001</v>
      </c>
      <c r="AA214">
        <f t="shared" si="10"/>
        <v>0.1637496772969261</v>
      </c>
    </row>
    <row r="215" spans="24:27">
      <c r="X215">
        <v>340.4</v>
      </c>
      <c r="Y215">
        <f>'nm to eV'!$G$14/X215</f>
        <v>3.6422955470613689</v>
      </c>
      <c r="Z215">
        <v>2089.6617744095001</v>
      </c>
      <c r="AA215">
        <f t="shared" si="10"/>
        <v>0.15770743394942338</v>
      </c>
    </row>
    <row r="216" spans="24:27">
      <c r="X216">
        <v>341.2</v>
      </c>
      <c r="Y216">
        <f>'nm to eV'!$G$14/X216</f>
        <v>3.633755580948681</v>
      </c>
      <c r="Z216">
        <v>2011.2833027068</v>
      </c>
      <c r="AA216">
        <f t="shared" si="10"/>
        <v>0.15179218594111674</v>
      </c>
    </row>
    <row r="217" spans="24:27">
      <c r="X217">
        <v>342</v>
      </c>
      <c r="Y217">
        <f>'nm to eV'!$G$14/X217</f>
        <v>3.6252555678938303</v>
      </c>
      <c r="Z217">
        <v>1934.6293830725999</v>
      </c>
      <c r="AA217">
        <f t="shared" si="10"/>
        <v>0.14600709042196694</v>
      </c>
    </row>
    <row r="218" spans="24:27">
      <c r="X218">
        <v>342.8</v>
      </c>
      <c r="Y218">
        <f>'nm to eV'!$G$14/X218</f>
        <v>3.6167952281787921</v>
      </c>
      <c r="Z218">
        <v>1859.7368201413999</v>
      </c>
      <c r="AA218">
        <f t="shared" si="10"/>
        <v>0.14035492504936117</v>
      </c>
    </row>
    <row r="219" spans="24:27">
      <c r="X219">
        <v>343.6</v>
      </c>
      <c r="Y219">
        <f>'nm to eV'!$G$14/X219</f>
        <v>3.6083742846905991</v>
      </c>
      <c r="Z219">
        <v>1786.6373723629999</v>
      </c>
      <c r="AA219">
        <f t="shared" si="10"/>
        <v>0.13483808664353397</v>
      </c>
    </row>
    <row r="220" spans="24:27">
      <c r="X220">
        <v>344.4</v>
      </c>
      <c r="Y220">
        <f>'nm to eV'!$G$14/X220</f>
        <v>3.5999924628910858</v>
      </c>
      <c r="Z220">
        <v>1715.3577730955001</v>
      </c>
      <c r="AA220">
        <f t="shared" si="10"/>
        <v>0.12945859277946251</v>
      </c>
    </row>
    <row r="221" spans="24:27">
      <c r="X221">
        <v>345.2</v>
      </c>
      <c r="Y221">
        <f>'nm to eV'!$G$14/X221</f>
        <v>3.5916494907870509</v>
      </c>
      <c r="Z221">
        <v>1645.9197869527</v>
      </c>
      <c r="AA221">
        <f t="shared" si="10"/>
        <v>0.12421808603942266</v>
      </c>
    </row>
    <row r="222" spans="24:27">
      <c r="X222">
        <v>346</v>
      </c>
      <c r="Y222">
        <f>'nm to eV'!$G$14/X222</f>
        <v>3.5833450989008377</v>
      </c>
      <c r="Z222">
        <v>1578.3402977936</v>
      </c>
      <c r="AA222">
        <f t="shared" si="10"/>
        <v>0.11911784065358447</v>
      </c>
    </row>
    <row r="223" spans="24:27">
      <c r="X223">
        <v>346.8</v>
      </c>
      <c r="Y223">
        <f>'nm to eV'!$G$14/X223</f>
        <v>3.5750790202413203</v>
      </c>
      <c r="Z223">
        <v>1512.6314248229</v>
      </c>
      <c r="AA223">
        <f t="shared" si="10"/>
        <v>0.11415877126215337</v>
      </c>
    </row>
    <row r="224" spans="24:27">
      <c r="X224">
        <v>347.6</v>
      </c>
      <c r="Y224">
        <f>'nm to eV'!$G$14/X224</f>
        <v>3.5668509902752872</v>
      </c>
      <c r="Z224">
        <v>1448.8006633687</v>
      </c>
      <c r="AA224">
        <f t="shared" si="10"/>
        <v>0.10934144353990786</v>
      </c>
    </row>
    <row r="225" spans="24:27">
      <c r="X225">
        <v>348.4</v>
      </c>
      <c r="Y225">
        <f>'nm to eV'!$G$14/X225</f>
        <v>3.5586607468992248</v>
      </c>
      <c r="Z225">
        <v>1386.851047032</v>
      </c>
      <c r="AA225">
        <f t="shared" si="10"/>
        <v>0.10466608643367327</v>
      </c>
    </row>
    <row r="226" spans="24:27">
      <c r="X226">
        <v>349.2</v>
      </c>
      <c r="Y226">
        <f>'nm to eV'!$G$14/X226</f>
        <v>3.5505080304114833</v>
      </c>
      <c r="Z226">
        <v>1326.7813280452999</v>
      </c>
      <c r="AA226">
        <f t="shared" si="10"/>
        <v>0.10013260577404239</v>
      </c>
    </row>
    <row r="227" spans="24:27">
      <c r="X227">
        <v>350</v>
      </c>
      <c r="Y227">
        <f>'nm to eV'!$G$14/X227</f>
        <v>3.5423925834848284</v>
      </c>
      <c r="Z227">
        <v>1268.5861728335999</v>
      </c>
      <c r="AA227">
        <f t="shared" si="10"/>
        <v>9.5740599034425819E-2</v>
      </c>
    </row>
    <row r="228" spans="24:27">
      <c r="X228">
        <v>350.8</v>
      </c>
      <c r="Y228">
        <f>'nm to eV'!$G$14/X228</f>
        <v>3.534314151139367</v>
      </c>
      <c r="Z228">
        <v>1212.2563699432001</v>
      </c>
      <c r="AA228">
        <f t="shared" si="10"/>
        <v>9.148937102350424E-2</v>
      </c>
    </row>
    <row r="229" spans="24:27">
      <c r="X229">
        <v>351.6</v>
      </c>
      <c r="Y229">
        <f>'nm to eV'!$G$14/X229</f>
        <v>3.5262724807158414</v>
      </c>
      <c r="Z229">
        <v>1157.7790476791999</v>
      </c>
      <c r="AA229">
        <f t="shared" si="10"/>
        <v>8.7377950310399105E-2</v>
      </c>
    </row>
    <row r="230" spans="24:27">
      <c r="X230">
        <v>352.4</v>
      </c>
      <c r="Y230">
        <f>'nm to eV'!$G$14/X230</f>
        <v>3.5182673218492906</v>
      </c>
      <c r="Z230">
        <v>1105.1378989764</v>
      </c>
      <c r="AA230">
        <f t="shared" si="10"/>
        <v>8.3405106195750672E-2</v>
      </c>
    </row>
    <row r="231" spans="24:27">
      <c r="X231">
        <v>353.2</v>
      </c>
      <c r="Y231">
        <f>'nm to eV'!$G$14/X231</f>
        <v>3.5102984264430632</v>
      </c>
      <c r="Z231">
        <v>1054.3134112163</v>
      </c>
      <c r="AA231">
        <f t="shared" si="10"/>
        <v>7.956936605607938E-2</v>
      </c>
    </row>
    <row r="232" spans="24:27">
      <c r="X232">
        <v>354</v>
      </c>
      <c r="Y232">
        <f>'nm to eV'!$G$14/X232</f>
        <v>3.5023655486431919</v>
      </c>
      <c r="Z232">
        <v>1005.2830988852</v>
      </c>
      <c r="AA232">
        <f t="shared" si="10"/>
        <v>7.5869032902566247E-2</v>
      </c>
    </row>
    <row r="233" spans="24:27">
      <c r="X233">
        <v>354.8</v>
      </c>
      <c r="Y233">
        <f>'nm to eV'!$G$14/X233</f>
        <v>3.4944684448131058</v>
      </c>
      <c r="Z233">
        <v>958.02173716200002</v>
      </c>
      <c r="AA233">
        <f t="shared" si="10"/>
        <v>7.2302203009997831E-2</v>
      </c>
    </row>
    <row r="234" spans="24:27">
      <c r="X234">
        <v>355.6</v>
      </c>
      <c r="Y234">
        <f>'nm to eV'!$G$14/X234</f>
        <v>3.486606873508689</v>
      </c>
      <c r="Z234">
        <v>912.50159469829998</v>
      </c>
      <c r="AA234">
        <f t="shared" ref="AA234:AA297" si="11">Z234/LARGE($Z$5:$Z$351,1)</f>
        <v>6.8866783484753877E-2</v>
      </c>
    </row>
    <row r="235" spans="24:27">
      <c r="X235">
        <v>356.4</v>
      </c>
      <c r="Y235">
        <f>'nm to eV'!$G$14/X235</f>
        <v>3.4787805954536757</v>
      </c>
      <c r="Z235">
        <v>868.69266403999995</v>
      </c>
      <c r="AA235">
        <f t="shared" si="11"/>
        <v>6.5560509654798274E-2</v>
      </c>
    </row>
    <row r="236" spans="24:27">
      <c r="X236">
        <v>357.2</v>
      </c>
      <c r="Y236">
        <f>'nm to eV'!$G$14/X236</f>
        <v>3.4709893735153696</v>
      </c>
      <c r="Z236">
        <v>826.56288830890003</v>
      </c>
      <c r="AA236">
        <f t="shared" si="11"/>
        <v>6.2380962177410938E-2</v>
      </c>
    </row>
    <row r="237" spans="24:27">
      <c r="X237">
        <v>358</v>
      </c>
      <c r="Y237">
        <f>'nm to eV'!$G$14/X237</f>
        <v>3.4632329726806983</v>
      </c>
      <c r="Z237">
        <v>786.07838292839995</v>
      </c>
      <c r="AA237">
        <f t="shared" si="11"/>
        <v>5.9325583772896415E-2</v>
      </c>
    </row>
    <row r="238" spans="24:27">
      <c r="X238">
        <v>358.8</v>
      </c>
      <c r="Y238">
        <f>'nm to eV'!$G$14/X238</f>
        <v>3.4555111600325805</v>
      </c>
      <c r="Z238">
        <v>747.20365134079998</v>
      </c>
      <c r="AA238">
        <f t="shared" si="11"/>
        <v>5.639169550483665E-2</v>
      </c>
    </row>
    <row r="239" spans="24:27">
      <c r="X239">
        <v>359.6</v>
      </c>
      <c r="Y239">
        <f>'nm to eV'!$G$14/X239</f>
        <v>3.4478237047266123</v>
      </c>
      <c r="Z239">
        <v>709.90179380990003</v>
      </c>
      <c r="AA239">
        <f t="shared" si="11"/>
        <v>5.3576512538489107E-2</v>
      </c>
    </row>
    <row r="240" spans="24:27">
      <c r="X240">
        <v>360.4</v>
      </c>
      <c r="Y240">
        <f>'nm to eV'!$G$14/X240</f>
        <v>3.4401703779680632</v>
      </c>
      <c r="Z240">
        <v>674.13470854829995</v>
      </c>
      <c r="AA240">
        <f t="shared" si="11"/>
        <v>5.0877159319927624E-2</v>
      </c>
    </row>
    <row r="241" spans="24:27">
      <c r="X241">
        <v>361.2</v>
      </c>
      <c r="Y241">
        <f>'nm to eV'!$G$14/X241</f>
        <v>3.4325509529891747</v>
      </c>
      <c r="Z241">
        <v>639.86328454190004</v>
      </c>
      <c r="AA241">
        <f t="shared" si="11"/>
        <v>4.8290684128568337E-2</v>
      </c>
    </row>
    <row r="242" spans="24:27">
      <c r="X242">
        <v>362</v>
      </c>
      <c r="Y242">
        <f>'nm to eV'!$G$14/X242</f>
        <v>3.4249652050267678</v>
      </c>
      <c r="Z242">
        <v>607.04758556599995</v>
      </c>
      <c r="AA242">
        <f t="shared" si="11"/>
        <v>4.5814072964922792E-2</v>
      </c>
    </row>
    <row r="243" spans="24:27">
      <c r="X243">
        <v>362.8</v>
      </c>
      <c r="Y243">
        <f>'nm to eV'!$G$14/X243</f>
        <v>3.4174129113001377</v>
      </c>
      <c r="Z243">
        <v>575.64702500639999</v>
      </c>
      <c r="AA243">
        <f t="shared" si="11"/>
        <v>4.3444262744401649E-2</v>
      </c>
    </row>
    <row r="244" spans="24:27">
      <c r="X244">
        <v>363.6</v>
      </c>
      <c r="Y244">
        <f>'nm to eV'!$G$14/X244</f>
        <v>3.409893850989246</v>
      </c>
      <c r="Z244">
        <v>545.62053120120004</v>
      </c>
      <c r="AA244">
        <f t="shared" si="11"/>
        <v>4.1178153775712455E-2</v>
      </c>
    </row>
    <row r="245" spans="24:27">
      <c r="X245">
        <v>364.4</v>
      </c>
      <c r="Y245">
        <f>'nm to eV'!$G$14/X245</f>
        <v>3.4024078052131999</v>
      </c>
      <c r="Z245">
        <v>516.92670311860002</v>
      </c>
      <c r="AA245">
        <f t="shared" si="11"/>
        <v>3.9012621509912408E-2</v>
      </c>
    </row>
    <row r="246" spans="24:27">
      <c r="X246">
        <v>365.2</v>
      </c>
      <c r="Y246">
        <f>'nm to eV'!$G$14/X246</f>
        <v>3.3949545570090085</v>
      </c>
      <c r="Z246">
        <v>489.52395627070001</v>
      </c>
      <c r="AA246">
        <f t="shared" si="11"/>
        <v>3.6944527552568919E-2</v>
      </c>
    </row>
    <row r="247" spans="24:27">
      <c r="X247">
        <v>366</v>
      </c>
      <c r="Y247">
        <f>'nm to eV'!$G$14/X247</f>
        <v>3.3875338913106283</v>
      </c>
      <c r="Z247">
        <v>463.37065884639998</v>
      </c>
      <c r="AA247">
        <f t="shared" si="11"/>
        <v>3.4970729937752548E-2</v>
      </c>
    </row>
    <row r="248" spans="24:27">
      <c r="X248">
        <v>366.8</v>
      </c>
      <c r="Y248">
        <f>'nm to eV'!$G$14/X248</f>
        <v>3.3801455949282713</v>
      </c>
      <c r="Z248">
        <v>438.42525811299998</v>
      </c>
      <c r="AA248">
        <f t="shared" si="11"/>
        <v>3.3088092667605672E-2</v>
      </c>
    </row>
    <row r="249" spans="24:27">
      <c r="X249">
        <v>367.6</v>
      </c>
      <c r="Y249">
        <f>'nm to eV'!$G$14/X249</f>
        <v>3.3727894565279919</v>
      </c>
      <c r="Z249">
        <v>414.64639720180003</v>
      </c>
      <c r="AA249">
        <f t="shared" si="11"/>
        <v>3.1293494526188598E-2</v>
      </c>
    </row>
    <row r="250" spans="24:27">
      <c r="X250">
        <v>368.4</v>
      </c>
      <c r="Y250">
        <f>'nm to eV'!$G$14/X250</f>
        <v>3.3654652666115363</v>
      </c>
      <c r="Z250">
        <v>391.99302244659998</v>
      </c>
      <c r="AA250">
        <f t="shared" si="11"/>
        <v>2.9583837180350035E-2</v>
      </c>
    </row>
    <row r="251" spans="24:27">
      <c r="X251">
        <v>369.2</v>
      </c>
      <c r="Y251">
        <f>'nm to eV'!$G$14/X251</f>
        <v>3.3581728174964516</v>
      </c>
      <c r="Z251">
        <v>370.4244814914</v>
      </c>
      <c r="AA251">
        <f t="shared" si="11"/>
        <v>2.7956052583946227E-2</v>
      </c>
    </row>
    <row r="252" spans="24:27">
      <c r="X252">
        <v>370</v>
      </c>
      <c r="Y252">
        <f>'nm to eV'!$G$14/X252</f>
        <v>3.3509119032964594</v>
      </c>
      <c r="Z252">
        <v>349.90061242600001</v>
      </c>
      <c r="AA252">
        <f t="shared" si="11"/>
        <v>2.6407109704932791E-2</v>
      </c>
    </row>
    <row r="253" spans="24:27">
      <c r="X253">
        <v>370.8</v>
      </c>
      <c r="Y253">
        <f>'nm to eV'!$G$14/X253</f>
        <v>3.3436823199020762</v>
      </c>
      <c r="Z253">
        <v>330.38182424079997</v>
      </c>
      <c r="AA253">
        <f t="shared" si="11"/>
        <v>2.4934020597313887E-2</v>
      </c>
    </row>
    <row r="254" spans="24:27">
      <c r="X254">
        <v>371.6</v>
      </c>
      <c r="Y254">
        <f>'nm to eV'!$G$14/X254</f>
        <v>3.3364838649614903</v>
      </c>
      <c r="Z254">
        <v>311.82916892200001</v>
      </c>
      <c r="AA254">
        <f t="shared" si="11"/>
        <v>2.3533845842189764E-2</v>
      </c>
    </row>
    <row r="255" spans="24:27">
      <c r="X255">
        <v>372.4</v>
      </c>
      <c r="Y255">
        <f>'nm to eV'!$G$14/X255</f>
        <v>3.3293163378616808</v>
      </c>
      <c r="Z255">
        <v>294.20440553029999</v>
      </c>
      <c r="AA255">
        <f t="shared" si="11"/>
        <v>2.2203699383796422E-2</v>
      </c>
    </row>
    <row r="256" spans="24:27">
      <c r="X256">
        <v>373.2</v>
      </c>
      <c r="Y256">
        <f>'nm to eV'!$G$14/X256</f>
        <v>3.3221795397097802</v>
      </c>
      <c r="Z256">
        <v>277.47005662560002</v>
      </c>
      <c r="AA256">
        <f t="shared" si="11"/>
        <v>2.0940752787895586E-2</v>
      </c>
    </row>
    <row r="257" spans="24:27">
      <c r="X257">
        <v>374</v>
      </c>
      <c r="Y257">
        <f>'nm to eV'!$G$14/X257</f>
        <v>3.3150732733146788</v>
      </c>
      <c r="Z257">
        <v>261.58945741190001</v>
      </c>
      <c r="AA257">
        <f t="shared" si="11"/>
        <v>1.9742238950755803E-2</v>
      </c>
    </row>
    <row r="258" spans="24:27">
      <c r="X258">
        <v>374.8</v>
      </c>
      <c r="Y258">
        <f>'nm to eV'!$G$14/X258</f>
        <v>3.307997343168863</v>
      </c>
      <c r="Z258">
        <v>246.52679798649999</v>
      </c>
      <c r="AA258">
        <f t="shared" si="11"/>
        <v>1.8605455287712916E-2</v>
      </c>
    </row>
    <row r="259" spans="24:27">
      <c r="X259">
        <v>375.6</v>
      </c>
      <c r="Y259">
        <f>'nm to eV'!$G$14/X259</f>
        <v>3.3009515554304842</v>
      </c>
      <c r="Z259">
        <v>232.24715908350001</v>
      </c>
      <c r="AA259">
        <f t="shared" si="11"/>
        <v>1.7527766430743292E-2</v>
      </c>
    </row>
    <row r="260" spans="24:27">
      <c r="X260">
        <v>376.4</v>
      </c>
      <c r="Y260">
        <f>'nm to eV'!$G$14/X260</f>
        <v>3.2939357179056588</v>
      </c>
      <c r="Z260">
        <v>218.71654170299999</v>
      </c>
      <c r="AA260">
        <f t="shared" si="11"/>
        <v>1.6506606464588902E-2</v>
      </c>
    </row>
    <row r="261" spans="24:27">
      <c r="X261">
        <v>377.2</v>
      </c>
      <c r="Y261">
        <f>'nm to eV'!$G$14/X261</f>
        <v>3.2869496400309912</v>
      </c>
      <c r="Z261">
        <v>205.90189101510001</v>
      </c>
      <c r="AA261">
        <f t="shared" si="11"/>
        <v>1.5539480730799755E-2</v>
      </c>
    </row>
    <row r="262" spans="24:27">
      <c r="X262">
        <v>378</v>
      </c>
      <c r="Y262">
        <f>'nm to eV'!$G$14/X262</f>
        <v>3.2799931328563225</v>
      </c>
      <c r="Z262">
        <v>193.7711149271</v>
      </c>
      <c r="AA262">
        <f t="shared" si="11"/>
        <v>1.4623967229006331E-2</v>
      </c>
    </row>
    <row r="263" spans="24:27">
      <c r="X263">
        <v>378.8</v>
      </c>
      <c r="Y263">
        <f>'nm to eV'!$G$14/X263</f>
        <v>3.2730660090276924</v>
      </c>
      <c r="Z263">
        <v>182.2930976934</v>
      </c>
      <c r="AA263">
        <f t="shared" si="11"/>
        <v>1.3757717644063042E-2</v>
      </c>
    </row>
    <row r="264" spans="24:27">
      <c r="X264">
        <v>379.6</v>
      </c>
      <c r="Y264">
        <f>'nm to eV'!$G$14/X264</f>
        <v>3.2661680827705211</v>
      </c>
      <c r="Z264">
        <v>171.43770894030001</v>
      </c>
      <c r="AA264">
        <f t="shared" si="11"/>
        <v>1.293845802715274E-2</v>
      </c>
    </row>
    <row r="265" spans="24:27">
      <c r="X265">
        <v>380.4</v>
      </c>
      <c r="Y265">
        <f>'nm to eV'!$G$14/X265</f>
        <v>3.2592991698730023</v>
      </c>
      <c r="Z265">
        <v>161.1758084695</v>
      </c>
      <c r="AA265">
        <f t="shared" si="11"/>
        <v>1.2163989158308366E-2</v>
      </c>
    </row>
    <row r="266" spans="24:27">
      <c r="X266">
        <v>381.2</v>
      </c>
      <c r="Y266">
        <f>'nm to eV'!$G$14/X266</f>
        <v>3.2524590876697008</v>
      </c>
      <c r="Z266">
        <v>151.47924719170001</v>
      </c>
      <c r="AA266">
        <f t="shared" si="11"/>
        <v>1.1432186616872059E-2</v>
      </c>
    </row>
    <row r="267" spans="24:27">
      <c r="X267">
        <v>382</v>
      </c>
      <c r="Y267">
        <f>'nm to eV'!$G$14/X267</f>
        <v>3.2456476550253663</v>
      </c>
      <c r="Z267">
        <v>142.32086452830001</v>
      </c>
      <c r="AA267">
        <f t="shared" si="11"/>
        <v>1.0741000585400604E-2</v>
      </c>
    </row>
    <row r="268" spans="24:27">
      <c r="X268">
        <v>382.8</v>
      </c>
      <c r="Y268">
        <f>'nm to eV'!$G$14/X268</f>
        <v>3.238864692318939</v>
      </c>
      <c r="Z268">
        <v>133.67448260859999</v>
      </c>
      <c r="AA268">
        <f t="shared" si="11"/>
        <v>1.0088455411726311E-2</v>
      </c>
    </row>
    <row r="269" spans="24:27">
      <c r="X269">
        <v>383.6</v>
      </c>
      <c r="Y269">
        <f>'nm to eV'!$G$14/X269</f>
        <v>3.2321100214277627</v>
      </c>
      <c r="Z269">
        <v>125.5148975739</v>
      </c>
      <c r="AA269">
        <f t="shared" si="11"/>
        <v>9.4726489526746841E-3</v>
      </c>
    </row>
    <row r="270" spans="24:27">
      <c r="X270">
        <v>384.4</v>
      </c>
      <c r="Y270">
        <f>'nm to eV'!$G$14/X270</f>
        <v>3.2253834657119929</v>
      </c>
      <c r="Z270">
        <v>117.8178682848</v>
      </c>
      <c r="AA270">
        <f t="shared" si="11"/>
        <v>8.8917517218007856E-3</v>
      </c>
    </row>
    <row r="271" spans="24:27">
      <c r="X271">
        <v>385.2</v>
      </c>
      <c r="Y271">
        <f>'nm to eV'!$G$14/X271</f>
        <v>3.2186848499991951</v>
      </c>
      <c r="Z271">
        <v>110.5601027157</v>
      </c>
      <c r="AA271">
        <f t="shared" si="11"/>
        <v>8.3440058625778597E-3</v>
      </c>
    </row>
    <row r="272" spans="24:27">
      <c r="X272">
        <v>386</v>
      </c>
      <c r="Y272">
        <f>'nm to eV'!$G$14/X272</f>
        <v>3.2120140005691447</v>
      </c>
      <c r="Z272">
        <v>103.7192423015</v>
      </c>
      <c r="AA272">
        <f t="shared" si="11"/>
        <v>7.8277239670378335E-3</v>
      </c>
    </row>
    <row r="273" spans="24:27">
      <c r="X273">
        <v>386.8</v>
      </c>
      <c r="Y273">
        <f>'nm to eV'!$G$14/X273</f>
        <v>3.2053707451388052</v>
      </c>
      <c r="Z273">
        <v>97.2738444899</v>
      </c>
      <c r="AA273">
        <f t="shared" si="11"/>
        <v>7.3412877589878935E-3</v>
      </c>
    </row>
    <row r="274" spans="24:27">
      <c r="X274">
        <v>387.6</v>
      </c>
      <c r="Y274">
        <f>'nm to eV'!$G$14/X274</f>
        <v>3.1987549128474968</v>
      </c>
      <c r="Z274">
        <v>91.203363734800007</v>
      </c>
      <c r="AA274">
        <f t="shared" si="11"/>
        <v>6.8831466595763828E-3</v>
      </c>
    </row>
    <row r="275" spans="24:27">
      <c r="X275">
        <v>388.4</v>
      </c>
      <c r="Y275">
        <f>'nm to eV'!$G$14/X275</f>
        <v>3.1921663342422502</v>
      </c>
      <c r="Z275">
        <v>85.488131152500003</v>
      </c>
      <c r="AA275">
        <f t="shared" si="11"/>
        <v>6.4518162519397824E-3</v>
      </c>
    </row>
    <row r="276" spans="24:27">
      <c r="X276">
        <v>389.2</v>
      </c>
      <c r="Y276">
        <f>'nm to eV'!$G$14/X276</f>
        <v>3.1856048412633351</v>
      </c>
      <c r="Z276">
        <v>80.109333047600003</v>
      </c>
      <c r="AA276">
        <f t="shared" si="11"/>
        <v>6.0458766605456168E-3</v>
      </c>
    </row>
    <row r="277" spans="24:27">
      <c r="X277">
        <v>390</v>
      </c>
      <c r="Y277">
        <f>'nm to eV'!$G$14/X277</f>
        <v>3.179070267229974</v>
      </c>
      <c r="Z277">
        <v>75.048988499399996</v>
      </c>
      <c r="AA277">
        <f t="shared" si="11"/>
        <v>5.6639708596309723E-3</v>
      </c>
    </row>
    <row r="278" spans="24:27">
      <c r="X278">
        <v>390.8</v>
      </c>
      <c r="Y278">
        <f>'nm to eV'!$G$14/X278</f>
        <v>3.1725624468262281</v>
      </c>
      <c r="Z278">
        <v>70.289926187700004</v>
      </c>
      <c r="AA278">
        <f t="shared" si="11"/>
        <v>5.3048029242383152E-3</v>
      </c>
    </row>
    <row r="279" spans="24:27">
      <c r="X279">
        <v>391.6</v>
      </c>
      <c r="Y279">
        <f>'nm to eV'!$G$14/X279</f>
        <v>3.1660812160870528</v>
      </c>
      <c r="Z279">
        <v>65.815760622100001</v>
      </c>
      <c r="AA279">
        <f t="shared" si="11"/>
        <v>4.9671362362332487E-3</v>
      </c>
    </row>
    <row r="280" spans="24:27">
      <c r="X280">
        <v>392.4</v>
      </c>
      <c r="Y280">
        <f>'nm to eV'!$G$14/X280</f>
        <v>3.1596264123845312</v>
      </c>
      <c r="Z280">
        <v>61.610867923900003</v>
      </c>
      <c r="AA280">
        <f t="shared" si="11"/>
        <v>4.6497916565568648E-3</v>
      </c>
    </row>
    <row r="281" spans="24:27">
      <c r="X281">
        <v>393.2</v>
      </c>
      <c r="Y281">
        <f>'nm to eV'!$G$14/X281</f>
        <v>3.1531978744142672</v>
      </c>
      <c r="Z281">
        <v>57.660361301199998</v>
      </c>
      <c r="AA281">
        <f t="shared" si="11"/>
        <v>4.3516456743237942E-3</v>
      </c>
    </row>
    <row r="282" spans="24:27">
      <c r="X282">
        <v>394</v>
      </c>
      <c r="Y282">
        <f>'nm to eV'!$G$14/X282</f>
        <v>3.1467954421819542</v>
      </c>
      <c r="Z282">
        <v>53.950066341000003</v>
      </c>
      <c r="AA282">
        <f t="shared" si="11"/>
        <v>4.0716285421091951E-3</v>
      </c>
    </row>
    <row r="283" spans="24:27">
      <c r="X283">
        <v>394.8</v>
      </c>
      <c r="Y283">
        <f>'nm to eV'!$G$14/X283</f>
        <v>3.140418956990096</v>
      </c>
      <c r="Z283">
        <v>50.466496233299999</v>
      </c>
      <c r="AA283">
        <f t="shared" si="11"/>
        <v>3.8087224061037501E-3</v>
      </c>
    </row>
    <row r="284" spans="24:27">
      <c r="X284">
        <v>395.6</v>
      </c>
      <c r="Y284">
        <f>'nm to eV'!$G$14/X284</f>
        <v>3.1340682614248987</v>
      </c>
      <c r="Z284">
        <v>47.196827030800002</v>
      </c>
      <c r="AA284">
        <f t="shared" si="11"/>
        <v>3.5619594389554201E-3</v>
      </c>
    </row>
    <row r="285" spans="24:27">
      <c r="X285">
        <v>396.4</v>
      </c>
      <c r="Y285">
        <f>'nm to eV'!$G$14/X285</f>
        <v>3.1277431993433149</v>
      </c>
      <c r="Z285">
        <v>44.128873036199998</v>
      </c>
      <c r="AA285">
        <f t="shared" si="11"/>
        <v>3.3304199822411997E-3</v>
      </c>
    </row>
    <row r="286" spans="24:27">
      <c r="X286">
        <v>397.2</v>
      </c>
      <c r="Y286">
        <f>'nm to eV'!$G$14/X286</f>
        <v>3.1214436158602465</v>
      </c>
      <c r="Z286">
        <v>41.251062400899997</v>
      </c>
      <c r="AA286">
        <f t="shared" si="11"/>
        <v>3.1132307048933028E-3</v>
      </c>
    </row>
    <row r="287" spans="24:27">
      <c r="X287">
        <v>398</v>
      </c>
      <c r="Y287">
        <f>'nm to eV'!$G$14/X287</f>
        <v>3.1151693573359043</v>
      </c>
      <c r="Z287">
        <v>38.552413007399998</v>
      </c>
      <c r="AA287">
        <f t="shared" si="11"/>
        <v>2.9095627830362748E-3</v>
      </c>
    </row>
    <row r="288" spans="24:27">
      <c r="X288">
        <v>398.8</v>
      </c>
      <c r="Y288">
        <f>'nm to eV'!$G$14/X288</f>
        <v>3.1089202713633148</v>
      </c>
      <c r="Z288">
        <v>36.022508702300001</v>
      </c>
      <c r="AA288">
        <f t="shared" si="11"/>
        <v>2.7186301062839973E-3</v>
      </c>
    </row>
    <row r="289" spans="24:27">
      <c r="X289">
        <v>399.6</v>
      </c>
      <c r="Y289">
        <f>'nm to eV'!$G$14/X289</f>
        <v>3.1026962067559807</v>
      </c>
      <c r="Z289">
        <v>33.651475934700002</v>
      </c>
      <c r="AA289">
        <f t="shared" si="11"/>
        <v>2.5396875146323598E-3</v>
      </c>
    </row>
    <row r="290" spans="24:27">
      <c r="X290">
        <v>400.4</v>
      </c>
      <c r="Y290">
        <f>'nm to eV'!$G$14/X290</f>
        <v>3.0964970135356893</v>
      </c>
      <c r="Z290">
        <v>31.429960850699999</v>
      </c>
      <c r="AA290">
        <f t="shared" si="11"/>
        <v>2.3720290697739426E-3</v>
      </c>
    </row>
    <row r="291" spans="24:27">
      <c r="X291">
        <v>401.2</v>
      </c>
      <c r="Y291">
        <f>'nm to eV'!$G$14/X291</f>
        <v>3.0903225429204633</v>
      </c>
      <c r="Z291">
        <v>29.349106885800001</v>
      </c>
      <c r="AA291">
        <f t="shared" si="11"/>
        <v>2.2149863639893685E-3</v>
      </c>
    </row>
    <row r="292" spans="24:27">
      <c r="X292">
        <v>402</v>
      </c>
      <c r="Y292">
        <f>'nm to eV'!$G$14/X292</f>
        <v>3.0841726473126614</v>
      </c>
      <c r="Z292">
        <v>27.400532890400001</v>
      </c>
      <c r="AA292">
        <f t="shared" si="11"/>
        <v>2.0679268692718809E-3</v>
      </c>
    </row>
    <row r="293" spans="24:27">
      <c r="X293">
        <v>402.8</v>
      </c>
      <c r="Y293">
        <f>'nm to eV'!$G$14/X293</f>
        <v>3.0780471802872142</v>
      </c>
      <c r="Z293">
        <v>25.576311819000001</v>
      </c>
      <c r="AA293">
        <f t="shared" si="11"/>
        <v>1.9302523289945392E-3</v>
      </c>
    </row>
    <row r="294" spans="24:27">
      <c r="X294">
        <v>403.6</v>
      </c>
      <c r="Y294">
        <f>'nm to eV'!$G$14/X294</f>
        <v>3.0719459965800047</v>
      </c>
      <c r="Z294">
        <v>23.868950007700001</v>
      </c>
      <c r="AA294">
        <f t="shared" si="11"/>
        <v>1.8013971939765999E-3</v>
      </c>
    </row>
    <row r="295" spans="24:27">
      <c r="X295">
        <v>404.4</v>
      </c>
      <c r="Y295">
        <f>'nm to eV'!$G$14/X295</f>
        <v>3.0658689520763849</v>
      </c>
      <c r="Z295">
        <v>22.271367056900001</v>
      </c>
      <c r="AA295">
        <f t="shared" si="11"/>
        <v>1.6808271042245335E-3</v>
      </c>
    </row>
    <row r="296" spans="24:27">
      <c r="X296">
        <v>405.2</v>
      </c>
      <c r="Y296">
        <f>'nm to eV'!$G$14/X296</f>
        <v>3.0598159037998269</v>
      </c>
      <c r="Z296">
        <v>20.776876337200001</v>
      </c>
      <c r="AA296">
        <f t="shared" si="11"/>
        <v>1.5680374177061418E-3</v>
      </c>
    </row>
    <row r="297" spans="24:27">
      <c r="X297">
        <v>406</v>
      </c>
      <c r="Y297">
        <f>'nm to eV'!$G$14/X297</f>
        <v>3.0537867099007139</v>
      </c>
      <c r="Z297">
        <v>19.379166126000001</v>
      </c>
      <c r="AA297">
        <f t="shared" si="11"/>
        <v>1.4625517867238036E-3</v>
      </c>
    </row>
    <row r="298" spans="24:27">
      <c r="X298">
        <v>406.8</v>
      </c>
      <c r="Y298">
        <f>'nm to eV'!$G$14/X298</f>
        <v>3.0477812296452553</v>
      </c>
      <c r="Z298">
        <v>18.072281382900002</v>
      </c>
      <c r="AA298">
        <f t="shared" ref="AA298:AA351" si="12">Z298/LARGE($Z$5:$Z$351,1)</f>
        <v>1.3639207824981585E-3</v>
      </c>
    </row>
    <row r="299" spans="24:27">
      <c r="X299">
        <v>407.6</v>
      </c>
      <c r="Y299">
        <f>'nm to eV'!$G$14/X299</f>
        <v>3.0417993234045384</v>
      </c>
      <c r="Z299">
        <v>16.850606167199999</v>
      </c>
      <c r="AA299">
        <f t="shared" si="12"/>
        <v>1.2717205682112795E-3</v>
      </c>
    </row>
    <row r="300" spans="24:27">
      <c r="X300">
        <v>408.4</v>
      </c>
      <c r="Y300">
        <f>'nm to eV'!$G$14/X300</f>
        <v>3.0358408526437071</v>
      </c>
      <c r="Z300">
        <v>15.7088466967</v>
      </c>
      <c r="AA300">
        <f t="shared" si="12"/>
        <v>1.1855516204489604E-3</v>
      </c>
    </row>
    <row r="301" spans="24:27">
      <c r="X301">
        <v>409.2</v>
      </c>
      <c r="Y301">
        <f>'nm to eV'!$G$14/X301</f>
        <v>3.0299056799112658</v>
      </c>
      <c r="Z301">
        <v>14.642015046199999</v>
      </c>
      <c r="AA301">
        <f t="shared" si="12"/>
        <v>1.105037498921362E-3</v>
      </c>
    </row>
    <row r="302" spans="24:27">
      <c r="X302">
        <v>410</v>
      </c>
      <c r="Y302">
        <f>'nm to eV'!$G$14/X302</f>
        <v>3.0239936688285121</v>
      </c>
      <c r="Z302">
        <v>13.6454134801</v>
      </c>
      <c r="AA302">
        <f t="shared" si="12"/>
        <v>1.0298236640393888E-3</v>
      </c>
    </row>
    <row r="303" spans="24:27">
      <c r="X303">
        <v>410.8</v>
      </c>
      <c r="Y303">
        <f>'nm to eV'!$G$14/X303</f>
        <v>3.0181046840790895</v>
      </c>
      <c r="Z303">
        <v>12.714619411899999</v>
      </c>
      <c r="AA303">
        <f t="shared" si="12"/>
        <v>9.5957634180340271E-4</v>
      </c>
    </row>
    <row r="304" spans="24:27">
      <c r="X304">
        <v>411.6</v>
      </c>
      <c r="Y304">
        <f>'nm to eV'!$G$14/X304</f>
        <v>3.0122385913986633</v>
      </c>
      <c r="Z304">
        <v>11.8454709827</v>
      </c>
      <c r="AA304">
        <f t="shared" si="12"/>
        <v>8.9398143540806612E-4</v>
      </c>
    </row>
    <row r="305" spans="24:27">
      <c r="X305">
        <v>412.4</v>
      </c>
      <c r="Y305">
        <f>'nm to eV'!$G$14/X305</f>
        <v>3.0063952575647188</v>
      </c>
      <c r="Z305">
        <v>11.034053245899999</v>
      </c>
      <c r="AA305">
        <f t="shared" si="12"/>
        <v>8.3274348259728759E-4</v>
      </c>
    </row>
    <row r="306" spans="24:27">
      <c r="X306">
        <v>413.2</v>
      </c>
      <c r="Y306">
        <f>'nm to eV'!$G$14/X306</f>
        <v>3.0005745503864714</v>
      </c>
      <c r="Z306">
        <v>10.2766849483</v>
      </c>
      <c r="AA306">
        <f t="shared" si="12"/>
        <v>7.7558465802966521E-4</v>
      </c>
    </row>
    <row r="307" spans="24:27">
      <c r="X307">
        <v>414</v>
      </c>
      <c r="Y307">
        <f>'nm to eV'!$G$14/X307</f>
        <v>2.9947763386949031</v>
      </c>
      <c r="Z307">
        <v>9.5699058931999996</v>
      </c>
      <c r="AA307">
        <f t="shared" si="12"/>
        <v>7.2224381956765291E-4</v>
      </c>
    </row>
    <row r="308" spans="24:27">
      <c r="X308">
        <v>414.8</v>
      </c>
      <c r="Y308">
        <f>'nm to eV'!$G$14/X308</f>
        <v>2.9890004923329072</v>
      </c>
      <c r="Z308">
        <v>8.9104648705000002</v>
      </c>
      <c r="AA308">
        <f t="shared" si="12"/>
        <v>6.7247559735839687E-4</v>
      </c>
    </row>
    <row r="309" spans="24:27">
      <c r="X309">
        <v>415.6</v>
      </c>
      <c r="Y309">
        <f>'nm to eV'!$G$14/X309</f>
        <v>2.9832468821455485</v>
      </c>
      <c r="Z309">
        <v>8.2953081414999996</v>
      </c>
      <c r="AA309">
        <f t="shared" si="12"/>
        <v>6.2604952477795476E-4</v>
      </c>
    </row>
    <row r="310" spans="24:27">
      <c r="X310">
        <v>416.4</v>
      </c>
      <c r="Y310">
        <f>'nm to eV'!$G$14/X310</f>
        <v>2.9775153799704372</v>
      </c>
      <c r="Z310">
        <v>7.7215684587000002</v>
      </c>
      <c r="AA310">
        <f t="shared" si="12"/>
        <v>5.8274920975213539E-4</v>
      </c>
    </row>
    <row r="311" spans="24:27">
      <c r="X311">
        <v>417.2</v>
      </c>
      <c r="Y311">
        <f>'nm to eV'!$G$14/X311</f>
        <v>2.9718058586282119</v>
      </c>
      <c r="Z311">
        <v>7.1865546082999998</v>
      </c>
      <c r="AA311">
        <f t="shared" si="12"/>
        <v>5.423715455256709E-4</v>
      </c>
    </row>
    <row r="312" spans="24:27">
      <c r="X312">
        <v>418</v>
      </c>
      <c r="Y312">
        <f>'nm to eV'!$G$14/X312</f>
        <v>2.9661181919131336</v>
      </c>
      <c r="Z312">
        <v>6.6877414557000003</v>
      </c>
      <c r="AA312">
        <f t="shared" si="12"/>
        <v>5.047259593929592E-4</v>
      </c>
    </row>
    <row r="313" spans="24:27">
      <c r="X313">
        <v>418.8</v>
      </c>
      <c r="Y313">
        <f>'nm to eV'!$G$14/X313</f>
        <v>2.9604522545837866</v>
      </c>
      <c r="Z313">
        <v>6.2227604790999997</v>
      </c>
      <c r="AA313">
        <f t="shared" si="12"/>
        <v>4.6963369826586603E-4</v>
      </c>
    </row>
    <row r="314" spans="24:27">
      <c r="X314">
        <v>419.6</v>
      </c>
      <c r="Y314">
        <f>'nm to eV'!$G$14/X314</f>
        <v>2.9548079223538841</v>
      </c>
      <c r="Z314">
        <v>5.7893907728</v>
      </c>
      <c r="AA314">
        <f t="shared" si="12"/>
        <v>4.3692714968993611E-4</v>
      </c>
    </row>
    <row r="315" spans="24:27">
      <c r="X315">
        <v>420.4</v>
      </c>
      <c r="Y315">
        <f>'nm to eV'!$G$14/X315</f>
        <v>2.9491850718831825</v>
      </c>
      <c r="Z315">
        <v>5.3855505046000003</v>
      </c>
      <c r="AA315">
        <f t="shared" si="12"/>
        <v>4.0644919713167288E-4</v>
      </c>
    </row>
    <row r="316" spans="24:27">
      <c r="X316">
        <v>421.2</v>
      </c>
      <c r="Y316">
        <f>'nm to eV'!$G$14/X316</f>
        <v>2.9435835807684945</v>
      </c>
      <c r="Z316">
        <v>5.009288808</v>
      </c>
      <c r="AA316">
        <f t="shared" si="12"/>
        <v>3.7805260808031281E-4</v>
      </c>
    </row>
    <row r="317" spans="24:27">
      <c r="X317">
        <v>422</v>
      </c>
      <c r="Y317">
        <f>'nm to eV'!$G$14/X317</f>
        <v>2.9380033275348101</v>
      </c>
      <c r="Z317">
        <v>4.6587780945999997</v>
      </c>
      <c r="AA317">
        <f t="shared" si="12"/>
        <v>3.5159945386222582E-4</v>
      </c>
    </row>
    <row r="318" spans="24:27">
      <c r="X318">
        <v>422.8</v>
      </c>
      <c r="Y318">
        <f>'nm to eV'!$G$14/X318</f>
        <v>2.9324441916265136</v>
      </c>
      <c r="Z318">
        <v>4.3323067680999996</v>
      </c>
      <c r="AA318">
        <f t="shared" si="12"/>
        <v>3.2696055976419469E-4</v>
      </c>
    </row>
    <row r="319" spans="24:27">
      <c r="X319">
        <v>423.6</v>
      </c>
      <c r="Y319">
        <f>'nm to eV'!$G$14/X319</f>
        <v>2.9269060533987012</v>
      </c>
      <c r="Z319">
        <v>4.0282723241999996</v>
      </c>
      <c r="AA319">
        <f t="shared" si="12"/>
        <v>3.0401498428068936E-4</v>
      </c>
    </row>
    <row r="320" spans="24:27">
      <c r="X320">
        <v>424.4</v>
      </c>
      <c r="Y320">
        <f>'nm to eV'!$G$14/X320</f>
        <v>2.9213887941086005</v>
      </c>
      <c r="Z320">
        <v>3.7451748193999999</v>
      </c>
      <c r="AA320">
        <f t="shared" si="12"/>
        <v>2.8264952620214034E-4</v>
      </c>
    </row>
    <row r="321" spans="24:27">
      <c r="X321">
        <v>425.2</v>
      </c>
      <c r="Y321">
        <f>'nm to eV'!$G$14/X321</f>
        <v>2.9158922959070788</v>
      </c>
      <c r="Z321">
        <v>3.4816106932999999</v>
      </c>
      <c r="AA321">
        <f t="shared" si="12"/>
        <v>2.6275825838196928E-4</v>
      </c>
    </row>
    <row r="322" spans="24:27">
      <c r="X322">
        <v>426</v>
      </c>
      <c r="Y322">
        <f>'nm to eV'!$G$14/X322</f>
        <v>2.9104164418302578</v>
      </c>
      <c r="Z322">
        <v>3.2362669284000001</v>
      </c>
      <c r="AA322">
        <f t="shared" si="12"/>
        <v>2.4424208697485086E-4</v>
      </c>
    </row>
    <row r="323" spans="24:27">
      <c r="X323">
        <v>426.8</v>
      </c>
      <c r="Y323">
        <f>'nm to eV'!$G$14/X323</f>
        <v>2.9049611157912132</v>
      </c>
      <c r="Z323">
        <v>3.0079155318000002</v>
      </c>
      <c r="AA323">
        <f t="shared" si="12"/>
        <v>2.2700833496886911E-4</v>
      </c>
    </row>
    <row r="324" spans="24:27">
      <c r="X324">
        <v>427.6</v>
      </c>
      <c r="Y324">
        <f>'nm to eV'!$G$14/X324</f>
        <v>2.8995262025717725</v>
      </c>
      <c r="Z324">
        <v>2.7954083243999999</v>
      </c>
      <c r="AA324">
        <f t="shared" si="12"/>
        <v>2.109703489247963E-4</v>
      </c>
    </row>
    <row r="325" spans="24:27">
      <c r="X325">
        <v>428.4</v>
      </c>
      <c r="Y325">
        <f>'nm to eV'!$G$14/X325</f>
        <v>2.8941115878144026</v>
      </c>
      <c r="Z325">
        <v>2.5976720229999999</v>
      </c>
      <c r="AA325">
        <f t="shared" si="12"/>
        <v>1.96047127820627E-4</v>
      </c>
    </row>
    <row r="326" spans="24:27">
      <c r="X326">
        <v>429.2</v>
      </c>
      <c r="Y326">
        <f>'nm to eV'!$G$14/X326</f>
        <v>2.888717158014189</v>
      </c>
      <c r="Z326">
        <v>2.4137036006999999</v>
      </c>
      <c r="AA326">
        <f t="shared" si="12"/>
        <v>1.8216297289950082E-4</v>
      </c>
    </row>
    <row r="327" spans="24:27">
      <c r="X327">
        <v>430</v>
      </c>
      <c r="Y327">
        <f>'nm to eV'!$G$14/X327</f>
        <v>2.8833428005109067</v>
      </c>
      <c r="Z327">
        <v>2.2425659125999999</v>
      </c>
      <c r="AA327">
        <f t="shared" si="12"/>
        <v>1.6924715753990059E-4</v>
      </c>
    </row>
    <row r="328" spans="24:27">
      <c r="X328">
        <v>430.8</v>
      </c>
      <c r="Y328">
        <f>'nm to eV'!$G$14/X328</f>
        <v>2.8779884034811745</v>
      </c>
      <c r="Z328">
        <v>2.083383574</v>
      </c>
      <c r="AA328">
        <f t="shared" si="12"/>
        <v>1.5723361618210442E-4</v>
      </c>
    </row>
    <row r="329" spans="24:27">
      <c r="X329">
        <v>431.6</v>
      </c>
      <c r="Y329">
        <f>'nm to eV'!$G$14/X329</f>
        <v>2.8726538559306993</v>
      </c>
      <c r="Z329">
        <v>1.9353390769000001</v>
      </c>
      <c r="AA329">
        <f t="shared" si="12"/>
        <v>1.4606065123921481E-4</v>
      </c>
    </row>
    <row r="330" spans="24:27">
      <c r="X330">
        <v>432.4</v>
      </c>
      <c r="Y330">
        <f>'nm to eV'!$G$14/X330</f>
        <v>2.8673390476866096</v>
      </c>
      <c r="Z330">
        <v>1.7976691347</v>
      </c>
      <c r="AA330">
        <f t="shared" si="12"/>
        <v>1.3567065723051321E-4</v>
      </c>
    </row>
    <row r="331" spans="24:27">
      <c r="X331">
        <v>433.2</v>
      </c>
      <c r="Y331">
        <f>'nm to eV'!$G$14/X331</f>
        <v>2.8620438693898662</v>
      </c>
      <c r="Z331">
        <v>1.6696612413</v>
      </c>
      <c r="AA331">
        <f t="shared" si="12"/>
        <v>1.2600986109565065E-4</v>
      </c>
    </row>
    <row r="332" spans="24:27">
      <c r="X332">
        <v>434</v>
      </c>
      <c r="Y332">
        <f>'nm to eV'!$G$14/X332</f>
        <v>2.8567682124877649</v>
      </c>
      <c r="Z332">
        <v>1.5506504349000001</v>
      </c>
      <c r="AA332">
        <f t="shared" si="12"/>
        <v>1.1702807795761181E-4</v>
      </c>
    </row>
    <row r="333" spans="24:27">
      <c r="X333">
        <v>434.8</v>
      </c>
      <c r="Y333">
        <f>'nm to eV'!$G$14/X333</f>
        <v>2.8515119692265176</v>
      </c>
      <c r="Z333">
        <v>1.440016255</v>
      </c>
      <c r="AA333">
        <f t="shared" si="12"/>
        <v>1.0867848146654409E-4</v>
      </c>
    </row>
    <row r="334" spans="24:27">
      <c r="X334">
        <v>435.6</v>
      </c>
      <c r="Y334">
        <f>'nm to eV'!$G$14/X334</f>
        <v>2.8462750326439159</v>
      </c>
      <c r="Z334">
        <v>1.3371798822000001</v>
      </c>
      <c r="AA334">
        <f t="shared" si="12"/>
        <v>1.0091738793956067E-4</v>
      </c>
    </row>
    <row r="335" spans="24:27">
      <c r="X335">
        <v>436.4</v>
      </c>
      <c r="Y335">
        <f>'nm to eV'!$G$14/X335</f>
        <v>2.841057296562076</v>
      </c>
      <c r="Z335">
        <v>1.2416014506999999</v>
      </c>
      <c r="AA335">
        <f t="shared" si="12"/>
        <v>9.3704053534266669E-5</v>
      </c>
    </row>
    <row r="336" spans="24:27">
      <c r="X336">
        <v>437.2</v>
      </c>
      <c r="Y336">
        <f>'nm to eV'!$G$14/X336</f>
        <v>2.8358586555802607</v>
      </c>
      <c r="Z336">
        <v>1.1527775250000001</v>
      </c>
      <c r="AA336">
        <f t="shared" si="12"/>
        <v>8.700048381451158E-5</v>
      </c>
    </row>
    <row r="337" spans="24:27">
      <c r="X337">
        <v>438</v>
      </c>
      <c r="Y337">
        <f>'nm to eV'!$G$14/X337</f>
        <v>2.8306790050677852</v>
      </c>
      <c r="Z337">
        <v>1.0702387306000001</v>
      </c>
      <c r="AA337">
        <f t="shared" si="12"/>
        <v>8.0771254938569973E-5</v>
      </c>
    </row>
    <row r="338" spans="24:27">
      <c r="X338">
        <v>438.8</v>
      </c>
      <c r="Y338">
        <f>'nm to eV'!$G$14/X338</f>
        <v>2.8255182411569959</v>
      </c>
      <c r="Z338">
        <v>0.99354753060000001</v>
      </c>
      <c r="AA338">
        <f t="shared" si="12"/>
        <v>7.4983345858441547E-5</v>
      </c>
    </row>
    <row r="339" spans="24:27">
      <c r="X339">
        <v>439.6</v>
      </c>
      <c r="Y339">
        <f>'nm to eV'!$G$14/X339</f>
        <v>2.8203762607363281</v>
      </c>
      <c r="Z339">
        <v>0.92229614010000005</v>
      </c>
      <c r="AA339">
        <f t="shared" si="12"/>
        <v>6.9605980918960542E-5</v>
      </c>
    </row>
    <row r="340" spans="24:27">
      <c r="X340">
        <v>440.4</v>
      </c>
      <c r="Y340">
        <f>'nm to eV'!$G$14/X340</f>
        <v>2.8152529614434378</v>
      </c>
      <c r="Z340">
        <v>0.85610457009999996</v>
      </c>
      <c r="AA340">
        <f t="shared" si="12"/>
        <v>6.4610482230311042E-5</v>
      </c>
    </row>
    <row r="341" spans="24:27">
      <c r="X341">
        <v>441.2</v>
      </c>
      <c r="Y341">
        <f>'nm to eV'!$G$14/X341</f>
        <v>2.8101482416584087</v>
      </c>
      <c r="Z341">
        <v>0.79461879400000002</v>
      </c>
      <c r="AA341">
        <f t="shared" si="12"/>
        <v>5.9970131293203092E-5</v>
      </c>
    </row>
    <row r="342" spans="24:27">
      <c r="X342">
        <v>442</v>
      </c>
      <c r="Y342">
        <f>'nm to eV'!$G$14/X342</f>
        <v>2.8050620004970361</v>
      </c>
      <c r="Z342">
        <v>0.73750902929999995</v>
      </c>
      <c r="AA342">
        <f t="shared" si="12"/>
        <v>5.5660039318229064E-5</v>
      </c>
    </row>
    <row r="343" spans="24:27">
      <c r="X343">
        <v>442.8</v>
      </c>
      <c r="Y343">
        <f>'nm to eV'!$G$14/X343</f>
        <v>2.7999941378041777</v>
      </c>
      <c r="Z343">
        <v>0.68446812769999998</v>
      </c>
      <c r="AA343">
        <f t="shared" si="12"/>
        <v>5.1657025726202368E-5</v>
      </c>
    </row>
    <row r="344" spans="24:27">
      <c r="X344">
        <v>443.6</v>
      </c>
      <c r="Y344">
        <f>'nm to eV'!$G$14/X344</f>
        <v>2.794944554147182</v>
      </c>
      <c r="Z344">
        <v>0.63521006759999998</v>
      </c>
      <c r="AA344">
        <f t="shared" si="12"/>
        <v>4.793950437665637E-5</v>
      </c>
    </row>
    <row r="345" spans="24:27">
      <c r="X345">
        <v>444.4</v>
      </c>
      <c r="Y345">
        <f>'nm to eV'!$G$14/X345</f>
        <v>2.7899131508093835</v>
      </c>
      <c r="Z345">
        <v>0.58946854270000004</v>
      </c>
      <c r="AA345">
        <f t="shared" si="12"/>
        <v>4.4487377049040816E-5</v>
      </c>
    </row>
    <row r="346" spans="24:27">
      <c r="X346">
        <v>445.2</v>
      </c>
      <c r="Y346">
        <f>'nm to eV'!$G$14/X346</f>
        <v>2.78489982978367</v>
      </c>
      <c r="Z346">
        <v>0.54699564050000005</v>
      </c>
      <c r="AA346">
        <f t="shared" si="12"/>
        <v>4.1281933708699469E-5</v>
      </c>
    </row>
    <row r="347" spans="24:27">
      <c r="X347">
        <v>446</v>
      </c>
      <c r="Y347">
        <f>'nm to eV'!$G$14/X347</f>
        <v>2.779904493766121</v>
      </c>
      <c r="Z347">
        <v>0.50756060650000001</v>
      </c>
      <c r="AA347">
        <f t="shared" si="12"/>
        <v>3.8305759240653942E-5</v>
      </c>
    </row>
    <row r="348" spans="24:27">
      <c r="X348">
        <v>446.8</v>
      </c>
      <c r="Y348">
        <f>'nm to eV'!$G$14/X348</f>
        <v>2.7749270461497089</v>
      </c>
      <c r="Z348">
        <v>0.47094868779999999</v>
      </c>
      <c r="AA348">
        <f t="shared" si="12"/>
        <v>3.5542646175730537E-5</v>
      </c>
    </row>
    <row r="349" spans="24:27">
      <c r="X349">
        <v>447.6</v>
      </c>
      <c r="Y349">
        <f>'nm to eV'!$G$14/X349</f>
        <v>2.7699673910180738</v>
      </c>
      <c r="Z349">
        <v>0.4369600515</v>
      </c>
      <c r="AA349">
        <f t="shared" si="12"/>
        <v>3.2977513061866727E-5</v>
      </c>
    </row>
    <row r="350" spans="24:27">
      <c r="X350">
        <v>448.4</v>
      </c>
      <c r="Y350">
        <f>'nm to eV'!$G$14/X350</f>
        <v>2.7650254331393622</v>
      </c>
      <c r="Z350">
        <v>0.40540877419999999</v>
      </c>
      <c r="AA350">
        <f t="shared" si="12"/>
        <v>3.0596328201357045E-5</v>
      </c>
    </row>
    <row r="351" spans="24:27">
      <c r="X351">
        <v>449.2</v>
      </c>
      <c r="Y351">
        <f>'nm to eV'!$G$14/X351</f>
        <v>2.7601010779601292</v>
      </c>
      <c r="Z351">
        <v>0.37612189680000002</v>
      </c>
      <c r="AA351">
        <f t="shared" si="12"/>
        <v>2.8386038316310681E-5</v>
      </c>
    </row>
  </sheetData>
  <mergeCells count="6">
    <mergeCell ref="P5:R5"/>
    <mergeCell ref="X2:AA3"/>
    <mergeCell ref="E2:I3"/>
    <mergeCell ref="L2:O3"/>
    <mergeCell ref="L4:M4"/>
    <mergeCell ref="T2:V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581F-8B17-4AEF-BC60-A9D6825A9177}">
  <sheetPr>
    <tabColor rgb="FFFF0000"/>
  </sheetPr>
  <dimension ref="A1"/>
  <sheetViews>
    <sheetView showGridLines="0" topLeftCell="A4" zoomScale="85" zoomScaleNormal="85" workbookViewId="0">
      <selection activeCell="V23" sqref="V2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Analyses</vt:lpstr>
      <vt:lpstr>CT</vt:lpstr>
      <vt:lpstr>Sigma</vt:lpstr>
      <vt:lpstr>pNA Data</vt:lpstr>
      <vt:lpstr>pNA Graph</vt:lpstr>
      <vt:lpstr>NH2 Data</vt:lpstr>
      <vt:lpstr>NH2 Graph</vt:lpstr>
      <vt:lpstr>NO2 Data</vt:lpstr>
      <vt:lpstr>NO2 Graph</vt:lpstr>
      <vt:lpstr>OH Data</vt:lpstr>
      <vt:lpstr>OH Graph</vt:lpstr>
      <vt:lpstr>OCH3 Data</vt:lpstr>
      <vt:lpstr>OCH3 Graph</vt:lpstr>
      <vt:lpstr>CF3 Data</vt:lpstr>
      <vt:lpstr>CF3 Graph</vt:lpstr>
      <vt:lpstr>CCl3 Data</vt:lpstr>
      <vt:lpstr>CCl3 Graph</vt:lpstr>
      <vt:lpstr>CCH Data</vt:lpstr>
      <vt:lpstr>CCH Graph</vt:lpstr>
      <vt:lpstr>C6H5 Data</vt:lpstr>
      <vt:lpstr>C6H5 Graph</vt:lpstr>
      <vt:lpstr>CH3 Data</vt:lpstr>
      <vt:lpstr>CH3 Graph</vt:lpstr>
      <vt:lpstr>Cl Data</vt:lpstr>
      <vt:lpstr>Cl Graph</vt:lpstr>
      <vt:lpstr>F Data</vt:lpstr>
      <vt:lpstr>F Graph</vt:lpstr>
      <vt:lpstr>Br Data</vt:lpstr>
      <vt:lpstr>Br Graph</vt:lpstr>
      <vt:lpstr>COOH Data</vt:lpstr>
      <vt:lpstr>COOH Graph</vt:lpstr>
      <vt:lpstr>CN Data</vt:lpstr>
      <vt:lpstr>CN Graph</vt:lpstr>
      <vt:lpstr>SO2H Data</vt:lpstr>
      <vt:lpstr>SO2H Graph</vt:lpstr>
      <vt:lpstr>ABS Data - ADC(2)</vt:lpstr>
      <vt:lpstr>All substituents abs</vt:lpstr>
      <vt:lpstr>nm to eV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Máximo</dc:creator>
  <cp:lastModifiedBy>Matheus Máximo</cp:lastModifiedBy>
  <dcterms:created xsi:type="dcterms:W3CDTF">2022-09-13T13:09:04Z</dcterms:created>
  <dcterms:modified xsi:type="dcterms:W3CDTF">2023-09-11T16:30:13Z</dcterms:modified>
</cp:coreProperties>
</file>