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:\Meu Drive\Mossri\"/>
    </mc:Choice>
  </mc:AlternateContent>
  <xr:revisionPtr revIDLastSave="0" documentId="13_ncr:1_{9C1B86E2-4191-4C87-B9FD-448500EBD019}" xr6:coauthVersionLast="47" xr6:coauthVersionMax="47" xr10:uidLastSave="{00000000-0000-0000-0000-000000000000}"/>
  <bookViews>
    <workbookView xWindow="-25320" yWindow="270" windowWidth="25440" windowHeight="15270" activeTab="1" xr2:uid="{D6B66210-2DA9-4070-9F3E-365A4B1996BF}"/>
  </bookViews>
  <sheets>
    <sheet name="298.15" sheetId="2" r:id="rId1"/>
    <sheet name="363.15" sheetId="1" r:id="rId2"/>
    <sheet name="NBO char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13" i="1"/>
  <c r="J13" i="1"/>
  <c r="K12" i="2"/>
  <c r="J12" i="2"/>
  <c r="K11" i="1"/>
  <c r="J11" i="1"/>
  <c r="L6" i="1"/>
  <c r="M6" i="1"/>
  <c r="K7" i="1"/>
  <c r="J7" i="1"/>
  <c r="M7" i="2"/>
  <c r="M8" i="2"/>
  <c r="L7" i="2"/>
  <c r="K3" i="1"/>
  <c r="J3" i="1"/>
  <c r="M10" i="2"/>
  <c r="L10" i="2"/>
  <c r="J4" i="2"/>
  <c r="L4" i="2"/>
  <c r="M4" i="2"/>
  <c r="M9" i="1"/>
  <c r="L9" i="1"/>
  <c r="M13" i="1"/>
  <c r="L13" i="1"/>
  <c r="K4" i="2"/>
  <c r="K5" i="2"/>
  <c r="M11" i="2"/>
  <c r="M12" i="2"/>
  <c r="M14" i="1"/>
  <c r="L14" i="1"/>
  <c r="M11" i="1"/>
  <c r="L11" i="1"/>
  <c r="K12" i="1"/>
  <c r="J12" i="1"/>
  <c r="K14" i="2"/>
  <c r="J14" i="2"/>
  <c r="M10" i="1"/>
  <c r="M12" i="1"/>
  <c r="L12" i="1"/>
  <c r="M8" i="1"/>
  <c r="L8" i="1"/>
  <c r="L10" i="1"/>
  <c r="M7" i="1"/>
  <c r="L7" i="1"/>
  <c r="L5" i="2"/>
  <c r="M13" i="2"/>
  <c r="M14" i="2"/>
  <c r="M15" i="2"/>
  <c r="L15" i="2"/>
  <c r="K10" i="1"/>
  <c r="J10" i="1"/>
  <c r="K14" i="1"/>
  <c r="J14" i="1"/>
  <c r="L8" i="2"/>
  <c r="K8" i="2"/>
  <c r="J8" i="2"/>
  <c r="M4" i="1"/>
  <c r="M5" i="1"/>
  <c r="L5" i="1"/>
  <c r="L4" i="1"/>
  <c r="L12" i="2"/>
  <c r="L9" i="2"/>
  <c r="L11" i="2"/>
  <c r="L13" i="2"/>
  <c r="L14" i="2"/>
  <c r="K13" i="2"/>
  <c r="K15" i="2"/>
  <c r="J13" i="2"/>
  <c r="J15" i="2"/>
  <c r="K8" i="1" l="1"/>
  <c r="K4" i="1"/>
  <c r="K5" i="1"/>
  <c r="K6" i="1"/>
  <c r="M6" i="2"/>
  <c r="M9" i="2"/>
  <c r="N9" i="2" s="1"/>
  <c r="L6" i="2"/>
  <c r="J5" i="1"/>
  <c r="J6" i="1"/>
  <c r="J8" i="1"/>
  <c r="J11" i="2"/>
  <c r="K11" i="2"/>
  <c r="J4" i="1"/>
  <c r="M5" i="2"/>
  <c r="N5" i="2" s="1"/>
  <c r="K7" i="2"/>
  <c r="K9" i="2"/>
  <c r="J9" i="2"/>
  <c r="J7" i="2"/>
  <c r="K6" i="2"/>
  <c r="J6" i="2"/>
  <c r="J5" i="2"/>
</calcChain>
</file>

<file path=xl/sharedStrings.xml><?xml version="1.0" encoding="utf-8"?>
<sst xmlns="http://schemas.openxmlformats.org/spreadsheetml/2006/main" count="79" uniqueCount="34">
  <si>
    <t>Reaction</t>
  </si>
  <si>
    <t>R1</t>
  </si>
  <si>
    <t>R2</t>
  </si>
  <si>
    <t>298.15K</t>
  </si>
  <si>
    <t>Method</t>
  </si>
  <si>
    <t>B3LYP/6-311+G(d)</t>
  </si>
  <si>
    <t>B3LYP/6-311G(d)</t>
  </si>
  <si>
    <t>M06-2X/6-311+G(d)</t>
  </si>
  <si>
    <t>M06-2X/6-311G(d)</t>
  </si>
  <si>
    <t>wb97M-V/6-311+G(d)</t>
  </si>
  <si>
    <t>wb97M-V/6-311G(d)</t>
  </si>
  <si>
    <r>
      <t>Δ</t>
    </r>
    <r>
      <rPr>
        <b/>
        <vertAlign val="superscript"/>
        <sz val="12"/>
        <color theme="1"/>
        <rFont val="Aptos Narrow"/>
        <family val="2"/>
      </rPr>
      <t>‡</t>
    </r>
    <r>
      <rPr>
        <b/>
        <sz val="12"/>
        <color theme="1"/>
        <rFont val="Aptos Narrow"/>
        <family val="2"/>
      </rPr>
      <t>G / kcal.mol</t>
    </r>
    <r>
      <rPr>
        <b/>
        <vertAlign val="superscript"/>
        <sz val="12"/>
        <color theme="1"/>
        <rFont val="Aptos Narrow"/>
        <family val="2"/>
      </rPr>
      <t>-1</t>
    </r>
  </si>
  <si>
    <r>
      <t>Δ</t>
    </r>
    <r>
      <rPr>
        <b/>
        <vertAlign val="superscript"/>
        <sz val="12"/>
        <color theme="1"/>
        <rFont val="Aptos Narrow"/>
        <family val="2"/>
      </rPr>
      <t>‡</t>
    </r>
    <r>
      <rPr>
        <b/>
        <sz val="12"/>
        <color theme="1"/>
        <rFont val="Aptos Narrow"/>
        <family val="2"/>
      </rPr>
      <t>H/ kcal.mol</t>
    </r>
    <r>
      <rPr>
        <b/>
        <vertAlign val="superscript"/>
        <sz val="12"/>
        <color theme="1"/>
        <rFont val="Aptos Narrow"/>
        <family val="2"/>
      </rPr>
      <t>-1</t>
    </r>
  </si>
  <si>
    <r>
      <t>G</t>
    </r>
    <r>
      <rPr>
        <b/>
        <vertAlign val="subscript"/>
        <sz val="12"/>
        <color theme="1"/>
        <rFont val="Aptos Narrow"/>
        <family val="2"/>
        <scheme val="minor"/>
      </rPr>
      <t xml:space="preserve">R </t>
    </r>
    <r>
      <rPr>
        <b/>
        <sz val="12"/>
        <color theme="1"/>
        <rFont val="Aptos Narrow"/>
        <family val="2"/>
        <scheme val="minor"/>
      </rPr>
      <t>/ hartree</t>
    </r>
  </si>
  <si>
    <r>
      <t>G</t>
    </r>
    <r>
      <rPr>
        <b/>
        <vertAlign val="subscript"/>
        <sz val="12"/>
        <color theme="1"/>
        <rFont val="Aptos Narrow"/>
        <family val="2"/>
        <scheme val="minor"/>
      </rPr>
      <t xml:space="preserve">TS </t>
    </r>
    <r>
      <rPr>
        <b/>
        <sz val="12"/>
        <color theme="1"/>
        <rFont val="Aptos Narrow"/>
        <family val="2"/>
        <scheme val="minor"/>
      </rPr>
      <t>/ hartree</t>
    </r>
  </si>
  <si>
    <r>
      <t>G</t>
    </r>
    <r>
      <rPr>
        <b/>
        <vertAlign val="subscript"/>
        <sz val="12"/>
        <color theme="1"/>
        <rFont val="Aptos Narrow"/>
        <family val="2"/>
        <scheme val="minor"/>
      </rPr>
      <t xml:space="preserve">P </t>
    </r>
    <r>
      <rPr>
        <b/>
        <sz val="12"/>
        <color theme="1"/>
        <rFont val="Aptos Narrow"/>
        <family val="2"/>
        <scheme val="minor"/>
      </rPr>
      <t>/ hartree</t>
    </r>
  </si>
  <si>
    <r>
      <t>Imaginary Frequency / cm</t>
    </r>
    <r>
      <rPr>
        <b/>
        <vertAlign val="superscript"/>
        <sz val="12"/>
        <color theme="1"/>
        <rFont val="Aptos Narrow"/>
        <family val="2"/>
        <scheme val="minor"/>
      </rPr>
      <t>-1</t>
    </r>
  </si>
  <si>
    <r>
      <t>H</t>
    </r>
    <r>
      <rPr>
        <b/>
        <vertAlign val="subscript"/>
        <sz val="12"/>
        <color theme="1"/>
        <rFont val="Aptos Narrow"/>
        <family val="2"/>
        <scheme val="minor"/>
      </rPr>
      <t xml:space="preserve">TS </t>
    </r>
    <r>
      <rPr>
        <b/>
        <sz val="12"/>
        <color theme="1"/>
        <rFont val="Aptos Narrow"/>
        <family val="2"/>
        <scheme val="minor"/>
      </rPr>
      <t>/ hartree</t>
    </r>
  </si>
  <si>
    <r>
      <t>H</t>
    </r>
    <r>
      <rPr>
        <b/>
        <vertAlign val="subscript"/>
        <sz val="12"/>
        <color theme="1"/>
        <rFont val="Aptos Narrow"/>
        <family val="2"/>
        <scheme val="minor"/>
      </rPr>
      <t xml:space="preserve">P </t>
    </r>
    <r>
      <rPr>
        <b/>
        <sz val="12"/>
        <color theme="1"/>
        <rFont val="Aptos Narrow"/>
        <family val="2"/>
        <scheme val="minor"/>
      </rPr>
      <t>/ hartree</t>
    </r>
  </si>
  <si>
    <r>
      <t>H</t>
    </r>
    <r>
      <rPr>
        <b/>
        <vertAlign val="subscript"/>
        <sz val="12"/>
        <color theme="1"/>
        <rFont val="Aptos Narrow"/>
        <family val="2"/>
        <scheme val="minor"/>
      </rPr>
      <t xml:space="preserve">R </t>
    </r>
    <r>
      <rPr>
        <b/>
        <sz val="12"/>
        <color theme="1"/>
        <rFont val="Aptos Narrow"/>
        <family val="2"/>
        <scheme val="minor"/>
      </rPr>
      <t>/ hartree</t>
    </r>
  </si>
  <si>
    <t>Transition State</t>
  </si>
  <si>
    <t xml:space="preserve">Product </t>
  </si>
  <si>
    <t xml:space="preserve">Reagent </t>
  </si>
  <si>
    <t>-</t>
  </si>
  <si>
    <r>
      <t>ΔG</t>
    </r>
    <r>
      <rPr>
        <b/>
        <vertAlign val="subscript"/>
        <sz val="12"/>
        <color theme="1"/>
        <rFont val="Aptos Narrow"/>
        <family val="2"/>
      </rPr>
      <t>R</t>
    </r>
    <r>
      <rPr>
        <b/>
        <sz val="12"/>
        <color theme="1"/>
        <rFont val="Aptos Narrow"/>
        <family val="2"/>
      </rPr>
      <t xml:space="preserve"> / kcal.mol</t>
    </r>
    <r>
      <rPr>
        <b/>
        <vertAlign val="superscript"/>
        <sz val="12"/>
        <color theme="1"/>
        <rFont val="Aptos Narrow"/>
        <family val="2"/>
      </rPr>
      <t>-1</t>
    </r>
  </si>
  <si>
    <r>
      <t>ΔH</t>
    </r>
    <r>
      <rPr>
        <b/>
        <vertAlign val="subscript"/>
        <sz val="12"/>
        <color theme="1"/>
        <rFont val="Aptos Narrow"/>
        <family val="2"/>
      </rPr>
      <t>R</t>
    </r>
    <r>
      <rPr>
        <b/>
        <sz val="12"/>
        <color theme="1"/>
        <rFont val="Aptos Narrow"/>
        <family val="2"/>
      </rPr>
      <t>/ kcal.mol</t>
    </r>
    <r>
      <rPr>
        <b/>
        <vertAlign val="superscript"/>
        <sz val="12"/>
        <color theme="1"/>
        <rFont val="Aptos Narrow"/>
        <family val="2"/>
      </rPr>
      <t>-1</t>
    </r>
  </si>
  <si>
    <t>Atom</t>
  </si>
  <si>
    <t>TS1</t>
  </si>
  <si>
    <t>P1</t>
  </si>
  <si>
    <t>H</t>
  </si>
  <si>
    <t>C</t>
  </si>
  <si>
    <t>N</t>
  </si>
  <si>
    <t>O1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</si>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</sst>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"/>
    <numFmt numFmtId="167" formatCode="0.0000000"/>
    <numFmt numFmtId="168" formatCode="0.000000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b/>
      <vertAlign val="superscript"/>
      <sz val="12"/>
      <color theme="1"/>
      <name val="Aptos Narrow"/>
      <family val="2"/>
    </font>
    <font>
      <b/>
      <sz val="18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0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wrapText="1" readingOrder="1"/>
    </xf>
    <xf numFmtId="164" fontId="12" fillId="0" borderId="0" xfId="0" applyNumberFormat="1" applyFont="1" applyBorder="1" applyAlignment="1">
      <alignment horizontal="center" wrapText="1" readingOrder="1"/>
    </xf>
    <xf numFmtId="0" fontId="0" fillId="0" borderId="0" xfId="0" applyFill="1"/>
    <xf numFmtId="164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6FD8-6AAE-4CA4-AA88-730E47260C67}">
  <dimension ref="A1:P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5.75" x14ac:dyDescent="0.25"/>
  <cols>
    <col min="1" max="1" width="9.28515625" style="3" bestFit="1" customWidth="1"/>
    <col min="2" max="2" width="21.140625" style="2" bestFit="1" customWidth="1"/>
    <col min="3" max="3" width="26.85546875" style="2" bestFit="1" customWidth="1"/>
    <col min="4" max="6" width="20.5703125" style="2" customWidth="1"/>
    <col min="7" max="7" width="27.7109375" style="2" bestFit="1" customWidth="1"/>
    <col min="8" max="9" width="20.5703125" style="2" customWidth="1"/>
    <col min="10" max="10" width="15.7109375" style="2" bestFit="1" customWidth="1"/>
    <col min="11" max="11" width="27.7109375" style="2" bestFit="1" customWidth="1"/>
    <col min="12" max="12" width="15.7109375" customWidth="1"/>
    <col min="13" max="13" width="15.28515625" bestFit="1" customWidth="1"/>
  </cols>
  <sheetData>
    <row r="1" spans="1:16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 s="8" customFormat="1" x14ac:dyDescent="0.25">
      <c r="A2" s="7"/>
      <c r="B2" s="7"/>
      <c r="C2" s="7"/>
      <c r="D2" s="16" t="s">
        <v>22</v>
      </c>
      <c r="E2" s="16"/>
      <c r="F2" s="16" t="s">
        <v>20</v>
      </c>
      <c r="G2" s="16"/>
      <c r="H2" s="16" t="s">
        <v>21</v>
      </c>
      <c r="I2" s="16"/>
      <c r="J2" s="7"/>
      <c r="K2" s="7"/>
    </row>
    <row r="3" spans="1:16" s="5" customFormat="1" ht="19.5" x14ac:dyDescent="0.35">
      <c r="A3" s="3" t="s">
        <v>0</v>
      </c>
      <c r="B3" s="3" t="s">
        <v>4</v>
      </c>
      <c r="C3" s="3" t="s">
        <v>16</v>
      </c>
      <c r="D3" s="3" t="s">
        <v>13</v>
      </c>
      <c r="E3" s="3" t="s">
        <v>19</v>
      </c>
      <c r="F3" s="3" t="s">
        <v>14</v>
      </c>
      <c r="G3" s="3" t="s">
        <v>17</v>
      </c>
      <c r="H3" s="3" t="s">
        <v>15</v>
      </c>
      <c r="I3" s="3" t="s">
        <v>18</v>
      </c>
      <c r="J3" s="4" t="s">
        <v>11</v>
      </c>
      <c r="K3" s="4" t="s">
        <v>12</v>
      </c>
      <c r="L3" s="4" t="s">
        <v>24</v>
      </c>
      <c r="M3" s="4" t="s">
        <v>25</v>
      </c>
    </row>
    <row r="4" spans="1:16" ht="15.75" customHeight="1" x14ac:dyDescent="0.25">
      <c r="A4" s="17" t="s">
        <v>1</v>
      </c>
      <c r="B4" s="6" t="s">
        <v>5</v>
      </c>
      <c r="C4" s="2">
        <v>-773.4</v>
      </c>
      <c r="D4" s="9">
        <v>-1468.71342</v>
      </c>
      <c r="E4" s="9">
        <v>-1468.615642</v>
      </c>
      <c r="F4" s="9">
        <v>-1468.642705</v>
      </c>
      <c r="G4" s="9">
        <v>-1468.5462010000001</v>
      </c>
      <c r="H4" s="9">
        <v>-1468.6576520000001</v>
      </c>
      <c r="I4" s="9">
        <v>-1468.5537899999999</v>
      </c>
      <c r="J4" s="9">
        <f>(F4-D4)*627.503</f>
        <v>44.373874645040047</v>
      </c>
      <c r="K4" s="9">
        <f t="shared" ref="K4:K9" si="0">(G4-E4)*627.503</f>
        <v>43.574435822918268</v>
      </c>
      <c r="L4" s="9">
        <f>(H4-D4)*627.503</f>
        <v>34.994587303964636</v>
      </c>
      <c r="M4" s="9">
        <f>(I4-E4)*627.503</f>
        <v>38.812315556027883</v>
      </c>
    </row>
    <row r="5" spans="1:16" ht="15.75" customHeight="1" x14ac:dyDescent="0.25">
      <c r="A5" s="17"/>
      <c r="B5" s="6" t="s">
        <v>6</v>
      </c>
      <c r="C5" s="2">
        <v>-773.79</v>
      </c>
      <c r="D5" s="9">
        <v>-1468.6731440000001</v>
      </c>
      <c r="E5" s="9">
        <v>-1468.577374</v>
      </c>
      <c r="F5" s="9">
        <v>-1468.605487</v>
      </c>
      <c r="G5" s="9">
        <v>-1468.508517</v>
      </c>
      <c r="H5" s="9">
        <v>-1468.6163899999999</v>
      </c>
      <c r="I5" s="9">
        <v>-1468.516024</v>
      </c>
      <c r="J5" s="9">
        <f t="shared" ref="J5:J8" si="1">(F5-D5)*627.503</f>
        <v>42.454970471033768</v>
      </c>
      <c r="K5" s="9">
        <f t="shared" si="0"/>
        <v>43.207974070987426</v>
      </c>
      <c r="L5" s="9">
        <f>(H5-D5)*627.503</f>
        <v>35.613305262114658</v>
      </c>
      <c r="M5" s="9">
        <f>(I5-E5)*627.503</f>
        <v>38.497309049967129</v>
      </c>
      <c r="N5" s="10">
        <f>ABS(M5-M4)</f>
        <v>0.31500650606075453</v>
      </c>
    </row>
    <row r="6" spans="1:16" ht="15.75" customHeight="1" x14ac:dyDescent="0.25">
      <c r="A6" s="17"/>
      <c r="B6" s="6" t="s">
        <v>7</v>
      </c>
      <c r="C6" s="2">
        <v>-943.31</v>
      </c>
      <c r="D6" s="9">
        <v>-1468.120244</v>
      </c>
      <c r="E6" s="9">
        <v>-1468.025406</v>
      </c>
      <c r="F6" s="9">
        <v>-1468.0537899999999</v>
      </c>
      <c r="G6" s="9">
        <v>-1467.9598390000001</v>
      </c>
      <c r="H6" s="9">
        <v>-1468.0677740000001</v>
      </c>
      <c r="I6" s="9">
        <v>-1467.9675480000001</v>
      </c>
      <c r="J6" s="9">
        <f t="shared" si="1"/>
        <v>41.700084362013527</v>
      </c>
      <c r="K6" s="9">
        <f t="shared" si="0"/>
        <v>41.143489200920676</v>
      </c>
      <c r="L6" s="9">
        <f t="shared" ref="L6:L15" si="2">(H6-D6)*627.503</f>
        <v>32.925082409910559</v>
      </c>
      <c r="M6" s="9">
        <f t="shared" ref="M6:M12" si="3">(I6-E6)*627.503</f>
        <v>36.30606857393505</v>
      </c>
      <c r="N6" s="10"/>
    </row>
    <row r="7" spans="1:16" ht="15.75" customHeight="1" x14ac:dyDescent="0.25">
      <c r="A7" s="17"/>
      <c r="B7" s="6" t="s">
        <v>8</v>
      </c>
      <c r="C7" s="2">
        <v>-937.05</v>
      </c>
      <c r="D7" s="9">
        <v>-1468.0867249999999</v>
      </c>
      <c r="E7" s="9">
        <v>-1467.9922280000001</v>
      </c>
      <c r="F7" s="9">
        <v>-1468.0216210000001</v>
      </c>
      <c r="G7" s="9">
        <v>-1467.9268380000001</v>
      </c>
      <c r="H7" s="9">
        <v>-1468.0308379999999</v>
      </c>
      <c r="I7" s="9">
        <v>-1467.9354960000001</v>
      </c>
      <c r="J7" s="9">
        <f t="shared" si="1"/>
        <v>40.852955311869479</v>
      </c>
      <c r="K7" s="9">
        <f t="shared" si="0"/>
        <v>41.032421169987082</v>
      </c>
      <c r="L7" s="9">
        <f t="shared" si="2"/>
        <v>35.069260160990119</v>
      </c>
      <c r="M7" s="9">
        <f t="shared" si="3"/>
        <v>35.599500196006829</v>
      </c>
      <c r="N7" s="10"/>
    </row>
    <row r="8" spans="1:16" ht="15.75" customHeight="1" x14ac:dyDescent="0.25">
      <c r="A8" s="17"/>
      <c r="B8" s="6" t="s">
        <v>9</v>
      </c>
      <c r="C8" s="2">
        <v>-933.15</v>
      </c>
      <c r="D8" s="9">
        <v>-1468.2129291399999</v>
      </c>
      <c r="E8" s="9">
        <v>-1468.12474972</v>
      </c>
      <c r="F8" s="9">
        <v>-1468.14575401</v>
      </c>
      <c r="G8" s="9">
        <v>-1468.0574559199999</v>
      </c>
      <c r="H8" s="9">
        <v>-1468.15899225</v>
      </c>
      <c r="I8" s="9">
        <v>-1468.0675696400001</v>
      </c>
      <c r="J8" s="9">
        <f t="shared" si="1"/>
        <v>42.152595600324709</v>
      </c>
      <c r="K8" s="9">
        <f t="shared" si="0"/>
        <v>42.227061381409939</v>
      </c>
      <c r="L8" s="9">
        <f t="shared" si="2"/>
        <v>33.845560285627165</v>
      </c>
      <c r="M8" s="9">
        <f t="shared" si="3"/>
        <v>35.880671740147605</v>
      </c>
      <c r="N8" s="10"/>
    </row>
    <row r="9" spans="1:16" ht="15.75" customHeight="1" x14ac:dyDescent="0.25">
      <c r="A9" s="17"/>
      <c r="B9" s="6" t="s">
        <v>10</v>
      </c>
      <c r="C9" s="2">
        <v>-920.75</v>
      </c>
      <c r="D9" s="9">
        <v>-1468.1718218200001</v>
      </c>
      <c r="E9" s="9">
        <v>-1468.08450567</v>
      </c>
      <c r="F9" s="9">
        <v>-1468.1027976299999</v>
      </c>
      <c r="G9" s="9">
        <v>-1468.0160981199999</v>
      </c>
      <c r="H9" s="9">
        <v>-1468.1163810800001</v>
      </c>
      <c r="I9" s="9">
        <v>-1468.02693933</v>
      </c>
      <c r="J9" s="9">
        <f>(F9-D9)*627.503</f>
        <v>43.31288629767279</v>
      </c>
      <c r="K9" s="9">
        <f t="shared" si="0"/>
        <v>42.925942847696739</v>
      </c>
      <c r="L9" s="9">
        <f t="shared" si="2"/>
        <v>34.789230672216583</v>
      </c>
      <c r="M9" s="9">
        <f t="shared" si="3"/>
        <v>36.123051049016205</v>
      </c>
      <c r="N9" s="10">
        <f>ABS(M9-M8)</f>
        <v>0.24237930886859971</v>
      </c>
    </row>
    <row r="10" spans="1:16" ht="15.75" customHeight="1" x14ac:dyDescent="0.25">
      <c r="A10" s="17" t="s">
        <v>2</v>
      </c>
      <c r="B10" s="6" t="s">
        <v>5</v>
      </c>
      <c r="C10" s="2">
        <v>-1720.82</v>
      </c>
      <c r="D10" s="9">
        <v>-1468.739227</v>
      </c>
      <c r="E10" s="9">
        <v>-1468.635174</v>
      </c>
      <c r="F10" s="19"/>
      <c r="G10" s="20" t="s">
        <v>23</v>
      </c>
      <c r="H10" s="9">
        <v>-1468.723234</v>
      </c>
      <c r="I10" s="9">
        <v>-1468.620676</v>
      </c>
      <c r="J10" s="2">
        <v>31.06</v>
      </c>
      <c r="K10" s="2">
        <v>30.97</v>
      </c>
      <c r="L10" s="9">
        <f t="shared" si="2"/>
        <v>10.035655478987692</v>
      </c>
      <c r="M10" s="9">
        <f t="shared" si="3"/>
        <v>9.097538494002027</v>
      </c>
    </row>
    <row r="11" spans="1:16" ht="15.75" customHeight="1" x14ac:dyDescent="0.25">
      <c r="A11" s="17"/>
      <c r="B11" s="6" t="s">
        <v>6</v>
      </c>
      <c r="C11" s="2">
        <v>-1446.75</v>
      </c>
      <c r="D11" s="9">
        <v>-1468.7006960000001</v>
      </c>
      <c r="E11" s="9">
        <v>-1468.5969170000001</v>
      </c>
      <c r="F11" s="9">
        <v>-1468.644479</v>
      </c>
      <c r="G11" s="9">
        <v>-1468.5453910000001</v>
      </c>
      <c r="H11" s="9">
        <v>-1468.6853630000001</v>
      </c>
      <c r="I11" s="9">
        <v>-1468.5807199999999</v>
      </c>
      <c r="J11" s="9">
        <f>(F11-D11)*627.503</f>
        <v>35.276336151038016</v>
      </c>
      <c r="K11" s="9">
        <f>(G11-E11)*627.503</f>
        <v>32.332719577979354</v>
      </c>
      <c r="L11" s="9">
        <f t="shared" si="2"/>
        <v>9.6215034990345814</v>
      </c>
      <c r="M11" s="9">
        <f t="shared" si="3"/>
        <v>10.163666091092528</v>
      </c>
      <c r="P11" s="1"/>
    </row>
    <row r="12" spans="1:16" ht="15.75" customHeight="1" x14ac:dyDescent="0.25">
      <c r="A12" s="17"/>
      <c r="B12" s="6" t="s">
        <v>7</v>
      </c>
      <c r="C12" s="14">
        <v>-1517.74</v>
      </c>
      <c r="D12" s="9">
        <v>-1468.1398449999999</v>
      </c>
      <c r="E12" s="9">
        <v>-1468.0379869999999</v>
      </c>
      <c r="F12" s="9">
        <v>-1468.0790019999999</v>
      </c>
      <c r="G12" s="9">
        <v>-1467.980945</v>
      </c>
      <c r="H12" s="9">
        <v>-1468.123112</v>
      </c>
      <c r="I12" s="9">
        <v>-1468.0225889999999</v>
      </c>
      <c r="J12" s="9">
        <f>(F12-D12)*627.503</f>
        <v>38.179165028985636</v>
      </c>
      <c r="K12" s="9">
        <f>(G12-E12)*627.503</f>
        <v>35.794026125943738</v>
      </c>
      <c r="L12" s="9">
        <f t="shared" si="2"/>
        <v>10.500007698956736</v>
      </c>
      <c r="M12" s="9">
        <f t="shared" si="3"/>
        <v>9.6622911940029415</v>
      </c>
    </row>
    <row r="13" spans="1:16" ht="15.75" customHeight="1" x14ac:dyDescent="0.25">
      <c r="A13" s="17"/>
      <c r="B13" s="6" t="s">
        <v>8</v>
      </c>
      <c r="C13" s="2">
        <v>-1504.66</v>
      </c>
      <c r="D13" s="9">
        <v>-1468.1055040000001</v>
      </c>
      <c r="E13" s="9">
        <v>-1468.0056010000001</v>
      </c>
      <c r="F13" s="9">
        <v>-1468.044909</v>
      </c>
      <c r="G13" s="9">
        <v>-1467.947766</v>
      </c>
      <c r="H13" s="9">
        <v>-1468.088667</v>
      </c>
      <c r="I13" s="9">
        <v>-1467.9894400000001</v>
      </c>
      <c r="J13" s="9">
        <f t="shared" ref="J13:J15" si="4">(F13-D13)*627.503</f>
        <v>38.023544285093188</v>
      </c>
      <c r="K13" s="9">
        <f t="shared" ref="K13:K15" si="5">(G13-E13)*627.503</f>
        <v>36.291636005042825</v>
      </c>
      <c r="L13" s="9">
        <f t="shared" si="2"/>
        <v>10.565268011077325</v>
      </c>
      <c r="M13" s="9">
        <f t="shared" ref="M13:M15" si="6">(I13-E13)*627.503</f>
        <v>10.141075983006886</v>
      </c>
    </row>
    <row r="14" spans="1:16" ht="15.75" customHeight="1" x14ac:dyDescent="0.25">
      <c r="A14" s="17"/>
      <c r="B14" s="6" t="s">
        <v>9</v>
      </c>
      <c r="C14" s="2">
        <v>-1738.59</v>
      </c>
      <c r="D14" s="9">
        <v>-1468.2309055400001</v>
      </c>
      <c r="E14" s="9">
        <v>-1468.1384806900001</v>
      </c>
      <c r="F14" s="9">
        <v>-1468.17329051</v>
      </c>
      <c r="G14" s="9">
        <v>-1468.08274198</v>
      </c>
      <c r="H14" s="9">
        <v>-1468.21172738</v>
      </c>
      <c r="I14" s="9">
        <v>-1468.12435454</v>
      </c>
      <c r="J14" s="9">
        <f t="shared" si="4"/>
        <v>36.153604170139616</v>
      </c>
      <c r="K14" s="9">
        <f t="shared" si="5"/>
        <v>34.9762077411389</v>
      </c>
      <c r="L14" s="9">
        <f t="shared" si="2"/>
        <v>12.034352934566423</v>
      </c>
      <c r="M14" s="9">
        <f t="shared" si="6"/>
        <v>8.8642015034740034</v>
      </c>
    </row>
    <row r="15" spans="1:16" ht="15.75" customHeight="1" x14ac:dyDescent="0.25">
      <c r="A15" s="17"/>
      <c r="B15" s="6" t="s">
        <v>10</v>
      </c>
      <c r="C15" s="2">
        <v>-1678.48</v>
      </c>
      <c r="D15" s="9">
        <v>-1468.19032685</v>
      </c>
      <c r="E15" s="9">
        <v>-1468.09816542</v>
      </c>
      <c r="F15" s="9">
        <v>-1468.13160186</v>
      </c>
      <c r="G15" s="9">
        <v>-1468.04147285</v>
      </c>
      <c r="H15" s="9">
        <v>-1468.1729623399999</v>
      </c>
      <c r="I15" s="9">
        <v>-1468.08191386</v>
      </c>
      <c r="J15" s="9">
        <f t="shared" si="4"/>
        <v>36.850107399953266</v>
      </c>
      <c r="K15" s="9">
        <f t="shared" si="5"/>
        <v>35.574757752707249</v>
      </c>
      <c r="L15" s="9">
        <f t="shared" si="2"/>
        <v>10.896282118596986</v>
      </c>
      <c r="M15" s="9">
        <f t="shared" si="6"/>
        <v>10.197902654680382</v>
      </c>
    </row>
    <row r="21" spans="3:13" x14ac:dyDescent="0.25">
      <c r="E21" s="3"/>
      <c r="F21" s="3"/>
    </row>
    <row r="22" spans="3:13" x14ac:dyDescent="0.25">
      <c r="E22" s="9"/>
      <c r="F22" s="9"/>
    </row>
    <row r="25" spans="3:13" x14ac:dyDescent="0.25">
      <c r="C25" s="18"/>
      <c r="D25" s="18"/>
      <c r="E25" s="18"/>
      <c r="F25" s="18"/>
      <c r="G25" s="18"/>
      <c r="H25" s="18"/>
      <c r="I25" s="18"/>
      <c r="J25" s="18"/>
      <c r="K25" s="18"/>
      <c r="L25" s="27"/>
      <c r="M25" s="27"/>
    </row>
    <row r="26" spans="3:13" x14ac:dyDescent="0.25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3:13" x14ac:dyDescent="0.25">
      <c r="C27" s="18"/>
      <c r="D27" s="28"/>
      <c r="E27" s="28"/>
      <c r="F27" s="18"/>
      <c r="G27" s="18"/>
      <c r="H27" s="28"/>
      <c r="I27" s="29"/>
      <c r="J27" s="18"/>
      <c r="K27" s="18"/>
      <c r="L27" s="28"/>
      <c r="M27" s="28"/>
    </row>
    <row r="28" spans="3:13" x14ac:dyDescent="0.25">
      <c r="C28" s="18"/>
      <c r="D28" s="28"/>
      <c r="E28" s="28"/>
      <c r="F28" s="18"/>
      <c r="G28" s="18"/>
      <c r="H28" s="28"/>
      <c r="I28" s="30"/>
      <c r="J28" s="18"/>
      <c r="K28" s="18"/>
      <c r="L28" s="28"/>
      <c r="M28" s="28"/>
    </row>
    <row r="29" spans="3:13" x14ac:dyDescent="0.25">
      <c r="C29" s="18"/>
      <c r="D29" s="28"/>
      <c r="E29" s="28"/>
      <c r="F29" s="18"/>
      <c r="G29" s="18"/>
      <c r="H29" s="28"/>
      <c r="I29" s="30"/>
      <c r="J29" s="18"/>
      <c r="K29" s="18"/>
      <c r="L29" s="28"/>
      <c r="M29" s="28"/>
    </row>
    <row r="30" spans="3:13" x14ac:dyDescent="0.25">
      <c r="C30" s="18"/>
      <c r="D30" s="28"/>
      <c r="E30" s="28"/>
      <c r="F30" s="18"/>
      <c r="G30" s="18"/>
      <c r="H30" s="28"/>
      <c r="I30" s="30"/>
      <c r="J30" s="18"/>
      <c r="K30" s="18"/>
      <c r="L30" s="28"/>
      <c r="M30" s="28"/>
    </row>
    <row r="31" spans="3:13" x14ac:dyDescent="0.25">
      <c r="C31" s="18"/>
      <c r="D31" s="28"/>
      <c r="E31" s="28"/>
      <c r="F31" s="18"/>
      <c r="G31" s="18"/>
      <c r="H31" s="28"/>
      <c r="I31" s="30"/>
      <c r="J31" s="18"/>
      <c r="K31" s="18"/>
      <c r="L31" s="28"/>
      <c r="M31" s="28"/>
    </row>
    <row r="32" spans="3:13" x14ac:dyDescent="0.25">
      <c r="C32" s="18"/>
      <c r="D32" s="28"/>
      <c r="E32" s="28"/>
      <c r="F32" s="18"/>
      <c r="G32" s="18"/>
      <c r="H32" s="28"/>
      <c r="I32" s="30"/>
      <c r="J32" s="18"/>
      <c r="K32" s="18"/>
      <c r="L32" s="28"/>
      <c r="M32" s="28"/>
    </row>
    <row r="33" spans="3:13" x14ac:dyDescent="0.25">
      <c r="C33" s="18"/>
      <c r="D33" s="28"/>
      <c r="E33" s="28"/>
      <c r="F33" s="18"/>
      <c r="G33" s="18"/>
      <c r="H33" s="28"/>
      <c r="I33" s="30"/>
      <c r="J33" s="18"/>
      <c r="K33" s="18"/>
      <c r="L33" s="28"/>
      <c r="M33" s="28"/>
    </row>
    <row r="34" spans="3:13" x14ac:dyDescent="0.25">
      <c r="C34" s="18"/>
      <c r="D34" s="28"/>
      <c r="E34" s="28"/>
      <c r="F34" s="18"/>
      <c r="G34" s="18"/>
      <c r="H34" s="28"/>
      <c r="I34" s="30"/>
      <c r="J34" s="18"/>
      <c r="K34" s="18"/>
      <c r="L34" s="28"/>
      <c r="M34" s="28"/>
    </row>
    <row r="35" spans="3:13" x14ac:dyDescent="0.25">
      <c r="C35" s="18"/>
      <c r="D35" s="28"/>
      <c r="E35" s="28"/>
      <c r="F35" s="18"/>
      <c r="G35" s="18"/>
      <c r="H35" s="28"/>
      <c r="I35" s="30"/>
      <c r="J35" s="18"/>
      <c r="K35" s="18"/>
      <c r="L35" s="28"/>
      <c r="M35" s="28"/>
    </row>
    <row r="36" spans="3:13" x14ac:dyDescent="0.25">
      <c r="C36" s="18"/>
      <c r="D36" s="28"/>
      <c r="E36" s="28"/>
      <c r="F36" s="18"/>
      <c r="G36" s="18"/>
      <c r="H36" s="28"/>
      <c r="I36" s="30"/>
      <c r="J36" s="18"/>
      <c r="K36" s="18"/>
      <c r="L36" s="28"/>
      <c r="M36" s="28"/>
    </row>
    <row r="37" spans="3:13" x14ac:dyDescent="0.25">
      <c r="I37" s="12"/>
    </row>
    <row r="38" spans="3:13" x14ac:dyDescent="0.25">
      <c r="I38" s="12"/>
    </row>
  </sheetData>
  <mergeCells count="6">
    <mergeCell ref="A1:K1"/>
    <mergeCell ref="D2:E2"/>
    <mergeCell ref="F2:G2"/>
    <mergeCell ref="H2:I2"/>
    <mergeCell ref="A10:A15"/>
    <mergeCell ref="A4:A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E7D0-D89B-4110-861C-CB41401BF8A3}">
  <dimension ref="A1:P20"/>
  <sheetViews>
    <sheetView tabSelected="1" workbookViewId="0">
      <pane xSplit="2" topLeftCell="C1" activePane="topRight" state="frozen"/>
      <selection pane="topRight" activeCell="F9" sqref="F9:G9"/>
    </sheetView>
  </sheetViews>
  <sheetFormatPr defaultRowHeight="15.75" x14ac:dyDescent="0.25"/>
  <cols>
    <col min="1" max="1" width="9.28515625" style="3" bestFit="1" customWidth="1"/>
    <col min="2" max="2" width="21.140625" style="2" bestFit="1" customWidth="1"/>
    <col min="3" max="3" width="26.85546875" style="2" bestFit="1" customWidth="1"/>
    <col min="4" max="9" width="20.5703125" style="2" customWidth="1"/>
    <col min="10" max="10" width="15.7109375" style="2" bestFit="1" customWidth="1"/>
    <col min="11" max="11" width="15.85546875" style="2" bestFit="1" customWidth="1"/>
    <col min="12" max="12" width="15.85546875" bestFit="1" customWidth="1"/>
    <col min="13" max="13" width="15.42578125" bestFit="1" customWidth="1"/>
  </cols>
  <sheetData>
    <row r="1" spans="1:16" s="8" customFormat="1" x14ac:dyDescent="0.25">
      <c r="A1" s="7"/>
      <c r="B1" s="7"/>
      <c r="C1" s="7"/>
      <c r="D1" s="16" t="s">
        <v>22</v>
      </c>
      <c r="E1" s="16"/>
      <c r="F1" s="16" t="s">
        <v>20</v>
      </c>
      <c r="G1" s="16"/>
      <c r="H1" s="16" t="s">
        <v>21</v>
      </c>
      <c r="I1" s="16"/>
      <c r="J1" s="7"/>
      <c r="K1" s="7"/>
    </row>
    <row r="2" spans="1:16" s="5" customFormat="1" ht="19.5" x14ac:dyDescent="0.35">
      <c r="A2" s="3" t="s">
        <v>0</v>
      </c>
      <c r="B2" s="3" t="s">
        <v>4</v>
      </c>
      <c r="C2" s="3" t="s">
        <v>16</v>
      </c>
      <c r="D2" s="3" t="s">
        <v>13</v>
      </c>
      <c r="E2" s="3" t="s">
        <v>19</v>
      </c>
      <c r="F2" s="3" t="s">
        <v>14</v>
      </c>
      <c r="G2" s="3" t="s">
        <v>17</v>
      </c>
      <c r="H2" s="3" t="s">
        <v>15</v>
      </c>
      <c r="I2" s="3" t="s">
        <v>18</v>
      </c>
      <c r="J2" s="4" t="s">
        <v>11</v>
      </c>
      <c r="K2" s="4" t="s">
        <v>12</v>
      </c>
      <c r="L2" s="4" t="s">
        <v>24</v>
      </c>
      <c r="M2" s="4" t="s">
        <v>25</v>
      </c>
    </row>
    <row r="3" spans="1:16" x14ac:dyDescent="0.25">
      <c r="A3" s="17" t="s">
        <v>1</v>
      </c>
      <c r="B3" s="6" t="s">
        <v>5</v>
      </c>
      <c r="C3" s="2">
        <v>-773.52</v>
      </c>
      <c r="D3" s="11">
        <v>-1468.7359690000001</v>
      </c>
      <c r="E3" s="2">
        <v>-1468.6032090000001</v>
      </c>
      <c r="F3" s="2">
        <v>-1468.665105</v>
      </c>
      <c r="G3" s="2">
        <v>-1468.533688</v>
      </c>
      <c r="H3" s="18">
        <v>-1468.681546</v>
      </c>
      <c r="I3" s="2">
        <v>-1468.541166</v>
      </c>
      <c r="J3" s="9">
        <f>(F3-D3)*627.503</f>
        <v>44.467372592018002</v>
      </c>
      <c r="K3" s="9">
        <f>(G3-E3)*627.503</f>
        <v>43.624636063076878</v>
      </c>
      <c r="L3" s="9">
        <f t="shared" ref="L3:M6" si="0">(H3-D3)*627.503</f>
        <v>34.150595769026687</v>
      </c>
      <c r="M3" s="9">
        <f t="shared" si="0"/>
        <v>38.932168629081978</v>
      </c>
    </row>
    <row r="4" spans="1:16" x14ac:dyDescent="0.25">
      <c r="A4" s="17"/>
      <c r="B4" s="6" t="s">
        <v>6</v>
      </c>
      <c r="C4" s="2">
        <v>-773.79</v>
      </c>
      <c r="D4" s="2">
        <v>-1468.69525</v>
      </c>
      <c r="E4" s="2">
        <v>-1468.5649860000001</v>
      </c>
      <c r="F4" s="18">
        <v>-1468.6278649999999</v>
      </c>
      <c r="G4" s="18">
        <v>-1468.496026</v>
      </c>
      <c r="H4" s="2">
        <v>-1468.6411680000001</v>
      </c>
      <c r="I4" s="2">
        <v>-1468.503422</v>
      </c>
      <c r="J4" s="9">
        <f>(F4-D4)*627.503</f>
        <v>42.284289655036666</v>
      </c>
      <c r="K4" s="9">
        <f>(G4-E4)*627.503</f>
        <v>43.272606880038261</v>
      </c>
      <c r="L4" s="9">
        <f t="shared" si="0"/>
        <v>33.936617245924879</v>
      </c>
      <c r="M4" s="9">
        <f t="shared" si="0"/>
        <v>38.631594692056126</v>
      </c>
    </row>
    <row r="5" spans="1:16" x14ac:dyDescent="0.25">
      <c r="A5" s="17"/>
      <c r="B5" s="6" t="s">
        <v>7</v>
      </c>
      <c r="C5" s="2">
        <v>-943.31</v>
      </c>
      <c r="D5" s="2">
        <v>-1468.142143</v>
      </c>
      <c r="E5" s="2">
        <v>-1468.0131699999999</v>
      </c>
      <c r="F5" s="2">
        <v>-1468.0754930000001</v>
      </c>
      <c r="G5" s="2">
        <v>-1467.947512</v>
      </c>
      <c r="H5" s="2">
        <v>-1468.0907549999999</v>
      </c>
      <c r="I5" s="2">
        <v>-1467.95508</v>
      </c>
      <c r="J5" s="9">
        <f t="shared" ref="J5:J8" si="1">(F5-D5)*627.503</f>
        <v>41.82307494998836</v>
      </c>
      <c r="K5" s="9">
        <f t="shared" ref="K5:K7" si="2">(G5-E5)*627.503</f>
        <v>41.200591973990527</v>
      </c>
      <c r="L5" s="9">
        <f t="shared" si="0"/>
        <v>32.24612416405531</v>
      </c>
      <c r="M5" s="9">
        <f t="shared" si="0"/>
        <v>36.451649269995528</v>
      </c>
    </row>
    <row r="6" spans="1:16" x14ac:dyDescent="0.25">
      <c r="A6" s="17"/>
      <c r="B6" s="6" t="s">
        <v>8</v>
      </c>
      <c r="C6" s="2">
        <v>-937.05</v>
      </c>
      <c r="D6" s="2">
        <v>-1468.108191</v>
      </c>
      <c r="E6" s="2">
        <v>-1467.9799800000001</v>
      </c>
      <c r="F6" s="2">
        <v>-1468.043504</v>
      </c>
      <c r="G6" s="2">
        <v>-1467.914532</v>
      </c>
      <c r="H6" s="18">
        <v>-1468.0528380000001</v>
      </c>
      <c r="I6" s="2">
        <v>-1467.9232549999999</v>
      </c>
      <c r="J6" s="9">
        <f t="shared" si="1"/>
        <v>40.591286561030756</v>
      </c>
      <c r="K6" s="9">
        <f t="shared" si="2"/>
        <v>41.06881634403787</v>
      </c>
      <c r="L6" s="9">
        <f t="shared" si="0"/>
        <v>34.734173558980068</v>
      </c>
      <c r="M6" s="9">
        <f t="shared" si="0"/>
        <v>35.59510767508926</v>
      </c>
    </row>
    <row r="7" spans="1:16" x14ac:dyDescent="0.25">
      <c r="A7" s="17"/>
      <c r="B7" s="6" t="s">
        <v>9</v>
      </c>
      <c r="C7" s="2">
        <v>-924.33</v>
      </c>
      <c r="D7" s="2">
        <v>-1468.23150928</v>
      </c>
      <c r="E7" s="2">
        <v>-1468.1134965900001</v>
      </c>
      <c r="F7" s="2">
        <v>-1468.16383511</v>
      </c>
      <c r="G7" s="2">
        <v>-1468.0451315600001</v>
      </c>
      <c r="H7" s="2">
        <v>-1468.1768981600001</v>
      </c>
      <c r="I7" s="2">
        <v>-1468.05579954</v>
      </c>
      <c r="J7" s="9">
        <f t="shared" si="1"/>
        <v>42.465744697458781</v>
      </c>
      <c r="K7" s="9">
        <f t="shared" si="2"/>
        <v>42.899261420087107</v>
      </c>
      <c r="L7" s="9">
        <f t="shared" ref="L7:L14" si="3">(H7-D7)*627.503</f>
        <v>34.268641633291246</v>
      </c>
      <c r="M7" s="9">
        <f t="shared" ref="M7:M14" si="4">(I7-E7)*627.503</f>
        <v>36.205071966222334</v>
      </c>
    </row>
    <row r="8" spans="1:16" x14ac:dyDescent="0.25">
      <c r="A8" s="17"/>
      <c r="B8" s="6" t="s">
        <v>10</v>
      </c>
      <c r="C8" s="2">
        <v>-917.76</v>
      </c>
      <c r="D8" s="2">
        <v>-1468.19079401</v>
      </c>
      <c r="E8" s="2">
        <v>-1468.0721461200001</v>
      </c>
      <c r="F8" s="2">
        <v>-1468.12183157</v>
      </c>
      <c r="G8" s="2">
        <v>-1468.00373371</v>
      </c>
      <c r="H8" s="2">
        <v>-1468.13533856</v>
      </c>
      <c r="I8" s="2">
        <v>-1468.0143401099999</v>
      </c>
      <c r="J8" s="9">
        <f t="shared" si="1"/>
        <v>43.274137987288768</v>
      </c>
      <c r="K8" s="9">
        <f>(G8-E8)*627.503</f>
        <v>42.928992512270469</v>
      </c>
      <c r="L8" s="9">
        <f t="shared" si="3"/>
        <v>34.798461241321135</v>
      </c>
      <c r="M8" s="9">
        <f t="shared" si="4"/>
        <v>36.27344469312375</v>
      </c>
    </row>
    <row r="9" spans="1:16" x14ac:dyDescent="0.25">
      <c r="A9" s="17" t="s">
        <v>2</v>
      </c>
      <c r="B9" s="6" t="s">
        <v>5</v>
      </c>
      <c r="C9" s="2">
        <v>-1646.74</v>
      </c>
      <c r="D9" s="2">
        <v>-1468.7631490000001</v>
      </c>
      <c r="E9" s="2">
        <v>-1468.6225870000001</v>
      </c>
      <c r="F9" s="19"/>
      <c r="G9" s="19"/>
      <c r="H9" s="2">
        <v>-1468.7468040000001</v>
      </c>
      <c r="I9" s="2">
        <v>-1468.6080099999999</v>
      </c>
      <c r="J9" s="2">
        <v>35.31</v>
      </c>
      <c r="K9" s="2">
        <v>31.54</v>
      </c>
      <c r="L9" s="9">
        <f t="shared" si="3"/>
        <v>10.25653653500073</v>
      </c>
      <c r="M9" s="9">
        <f t="shared" si="4"/>
        <v>9.1471112310908858</v>
      </c>
    </row>
    <row r="10" spans="1:16" x14ac:dyDescent="0.25">
      <c r="A10" s="17"/>
      <c r="B10" s="6" t="s">
        <v>6</v>
      </c>
      <c r="C10" s="2">
        <v>-1446.75</v>
      </c>
      <c r="D10" s="2">
        <v>-1468.7245700000001</v>
      </c>
      <c r="E10" s="2">
        <v>-1468.5843400000001</v>
      </c>
      <c r="F10" s="2">
        <v>-1468.6673290000001</v>
      </c>
      <c r="G10" s="2">
        <v>-1468.5328079999999</v>
      </c>
      <c r="H10" s="2">
        <v>-1468.709431</v>
      </c>
      <c r="I10" s="2">
        <v>-1468.5680689999999</v>
      </c>
      <c r="J10" s="9">
        <f>(F10-D10)*627.503</f>
        <v>35.918899222985154</v>
      </c>
      <c r="K10" s="9">
        <f>(G10-E10)*627.503</f>
        <v>32.336484596112527</v>
      </c>
      <c r="L10" s="9">
        <f t="shared" si="3"/>
        <v>9.4997679170565785</v>
      </c>
      <c r="M10" s="9">
        <f t="shared" si="4"/>
        <v>10.210101313117969</v>
      </c>
      <c r="P10" s="1"/>
    </row>
    <row r="11" spans="1:16" x14ac:dyDescent="0.25">
      <c r="A11" s="17"/>
      <c r="B11" s="6" t="s">
        <v>7</v>
      </c>
      <c r="C11" s="14">
        <v>-1517.74</v>
      </c>
      <c r="D11" s="2">
        <v>-1468.163225</v>
      </c>
      <c r="E11" s="2">
        <v>-1468.025519</v>
      </c>
      <c r="F11" s="2">
        <v>-1468.1016119999999</v>
      </c>
      <c r="G11" s="2">
        <v>-1467.9685119999999</v>
      </c>
      <c r="H11" s="2">
        <v>-1468.1463530000001</v>
      </c>
      <c r="I11" s="2">
        <v>-1468.010068</v>
      </c>
      <c r="J11" s="9">
        <f>(F11-D11)*627.503</f>
        <v>38.662342339049836</v>
      </c>
      <c r="K11" s="9">
        <f>(G11-E11)*627.503</f>
        <v>35.772063521070521</v>
      </c>
      <c r="L11" s="9">
        <f t="shared" si="3"/>
        <v>10.587230615950537</v>
      </c>
      <c r="M11" s="9">
        <f t="shared" si="4"/>
        <v>9.6955488529903118</v>
      </c>
    </row>
    <row r="12" spans="1:16" x14ac:dyDescent="0.25">
      <c r="A12" s="17"/>
      <c r="B12" s="6" t="s">
        <v>8</v>
      </c>
      <c r="C12" s="2">
        <v>-1531.22</v>
      </c>
      <c r="D12" s="2">
        <v>-1468.128518</v>
      </c>
      <c r="E12" s="2">
        <v>-1467.9931670000001</v>
      </c>
      <c r="F12" s="2">
        <v>-1468.0685209999999</v>
      </c>
      <c r="G12" s="2">
        <v>-1467.9361670000001</v>
      </c>
      <c r="H12" s="2">
        <v>-1468.1115139999999</v>
      </c>
      <c r="I12" s="2">
        <v>-1467.9769220000001</v>
      </c>
      <c r="J12" s="9">
        <f t="shared" ref="J12" si="5">(F12-D12)*627.503</f>
        <v>37.648297491041852</v>
      </c>
      <c r="K12" s="9">
        <f t="shared" ref="K12" si="6">(G12-E12)*627.503</f>
        <v>35.767671000010274</v>
      </c>
      <c r="L12" s="9">
        <f t="shared" si="3"/>
        <v>10.670061012026764</v>
      </c>
      <c r="M12" s="9">
        <f t="shared" si="4"/>
        <v>10.193786235016482</v>
      </c>
    </row>
    <row r="13" spans="1:16" x14ac:dyDescent="0.25">
      <c r="A13" s="17"/>
      <c r="B13" s="6" t="s">
        <v>9</v>
      </c>
      <c r="D13" s="2">
        <v>-1468.24958378</v>
      </c>
      <c r="E13" s="2">
        <v>-1468.1271138</v>
      </c>
      <c r="F13" s="18">
        <v>-1468.1928192199998</v>
      </c>
      <c r="G13" s="18">
        <v>-1468.0702078699999</v>
      </c>
      <c r="H13" s="2">
        <v>-1468.2346090999999</v>
      </c>
      <c r="I13" s="2">
        <v>-1468.1098075299999</v>
      </c>
      <c r="J13" s="9">
        <f>(F13-D13)*627.503</f>
        <v>35.619931693772216</v>
      </c>
      <c r="K13" s="9">
        <f>(G13-E13)*627.503</f>
        <v>35.708641792843018</v>
      </c>
      <c r="L13" s="9">
        <f t="shared" si="3"/>
        <v>9.3966566240544331</v>
      </c>
      <c r="M13" s="9">
        <f t="shared" si="4"/>
        <v>10.859736343849406</v>
      </c>
    </row>
    <row r="14" spans="1:16" x14ac:dyDescent="0.25">
      <c r="A14" s="17"/>
      <c r="B14" s="6" t="s">
        <v>10</v>
      </c>
      <c r="C14" s="2">
        <v>-1682.91</v>
      </c>
      <c r="D14" s="2">
        <v>-1468.21017123</v>
      </c>
      <c r="E14" s="2">
        <v>-1468.0871418199999</v>
      </c>
      <c r="F14" s="2">
        <v>-1468.15112406</v>
      </c>
      <c r="G14" s="2">
        <v>-1468.0303655099999</v>
      </c>
      <c r="H14" s="2">
        <v>-1468.1917306400001</v>
      </c>
      <c r="I14" s="2">
        <v>-1468.07062163</v>
      </c>
      <c r="J14" s="9">
        <f>(F14-D14)*627.503</f>
        <v>37.052276316500759</v>
      </c>
      <c r="K14" s="9">
        <f>(G14-E14)*627.503</f>
        <v>35.6273048539501</v>
      </c>
      <c r="L14" s="9">
        <f t="shared" si="3"/>
        <v>11.571525546741563</v>
      </c>
      <c r="M14" s="9">
        <f t="shared" si="4"/>
        <v>10.366468785530737</v>
      </c>
    </row>
    <row r="20" spans="5:5" x14ac:dyDescent="0.25">
      <c r="E20" s="13"/>
    </row>
  </sheetData>
  <mergeCells count="5">
    <mergeCell ref="A3:A8"/>
    <mergeCell ref="A9:A14"/>
    <mergeCell ref="D1:E1"/>
    <mergeCell ref="F1:G1"/>
    <mergeCell ref="H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94FA-13FC-4FBD-99D0-D9A1631F5764}">
  <dimension ref="A1:E11"/>
  <sheetViews>
    <sheetView workbookViewId="0">
      <selection activeCell="E2" sqref="E2"/>
    </sheetView>
  </sheetViews>
  <sheetFormatPr defaultRowHeight="15" x14ac:dyDescent="0.25"/>
  <cols>
    <col min="2" max="2" width="9.140625" style="5"/>
  </cols>
  <sheetData>
    <row r="1" spans="1:5" ht="15.75" x14ac:dyDescent="0.25">
      <c r="A1" s="21" t="s">
        <v>0</v>
      </c>
      <c r="B1" s="21" t="s">
        <v>26</v>
      </c>
      <c r="C1" s="22" t="s">
        <v>1</v>
      </c>
      <c r="D1" s="22" t="s">
        <v>27</v>
      </c>
      <c r="E1" s="22" t="s">
        <v>28</v>
      </c>
    </row>
    <row r="2" spans="1:5" ht="15.75" x14ac:dyDescent="0.25">
      <c r="A2" s="23" t="s">
        <v>1</v>
      </c>
      <c r="B2" s="21" t="s">
        <v>29</v>
      </c>
      <c r="C2" s="24">
        <v>0.26</v>
      </c>
      <c r="D2" s="22">
        <v>4.4999999999999998E-2</v>
      </c>
      <c r="E2" s="26">
        <v>-1</v>
      </c>
    </row>
    <row r="3" spans="1:5" ht="15.75" x14ac:dyDescent="0.25">
      <c r="A3" s="23"/>
      <c r="B3" s="21" t="s">
        <v>30</v>
      </c>
      <c r="C3" s="24">
        <v>-0.14299999999999999</v>
      </c>
      <c r="D3" s="22">
        <v>-2E-3</v>
      </c>
      <c r="E3" s="25">
        <v>5.8999999999999997E-2</v>
      </c>
    </row>
    <row r="4" spans="1:5" ht="15.75" x14ac:dyDescent="0.25">
      <c r="A4" s="23"/>
      <c r="B4" s="21" t="s">
        <v>31</v>
      </c>
      <c r="C4" s="24">
        <v>0.56299999999999994</v>
      </c>
      <c r="D4" s="22">
        <v>0.55200000000000005</v>
      </c>
      <c r="E4" s="25">
        <v>0.51400000000000001</v>
      </c>
    </row>
    <row r="5" spans="1:5" ht="15.75" x14ac:dyDescent="0.25">
      <c r="A5" s="23"/>
      <c r="B5" s="21" t="s">
        <v>32</v>
      </c>
      <c r="C5" s="24">
        <v>-0.39900000000000002</v>
      </c>
      <c r="D5" s="22">
        <v>-0.38900000000000001</v>
      </c>
      <c r="E5" s="25">
        <v>-0.35399999999999998</v>
      </c>
    </row>
    <row r="6" spans="1:5" ht="15.75" x14ac:dyDescent="0.25">
      <c r="A6" s="23"/>
      <c r="B6" s="21" t="s">
        <v>33</v>
      </c>
      <c r="C6" s="24">
        <v>-0.40500000000000003</v>
      </c>
      <c r="D6" s="22">
        <v>-0.378</v>
      </c>
      <c r="E6" s="25">
        <v>-0.375</v>
      </c>
    </row>
    <row r="7" spans="1:5" ht="15.75" x14ac:dyDescent="0.25">
      <c r="A7" s="23" t="s">
        <v>2</v>
      </c>
      <c r="B7" s="21" t="s">
        <v>29</v>
      </c>
      <c r="C7" s="24">
        <v>0.24299999999999999</v>
      </c>
      <c r="D7" s="22">
        <v>0.311</v>
      </c>
      <c r="E7" s="22">
        <v>0.497</v>
      </c>
    </row>
    <row r="8" spans="1:5" ht="15.75" x14ac:dyDescent="0.25">
      <c r="A8" s="23"/>
      <c r="B8" s="21" t="s">
        <v>30</v>
      </c>
      <c r="C8" s="24">
        <v>-0.59199999999999997</v>
      </c>
      <c r="D8" s="22">
        <v>-0.44</v>
      </c>
      <c r="E8" s="22">
        <v>-0.14499999999999999</v>
      </c>
    </row>
    <row r="9" spans="1:5" ht="15.75" x14ac:dyDescent="0.25">
      <c r="A9" s="23"/>
      <c r="B9" s="21" t="s">
        <v>31</v>
      </c>
      <c r="C9" s="24">
        <v>0.56899999999999995</v>
      </c>
      <c r="D9" s="22">
        <v>0.33700000000000002</v>
      </c>
      <c r="E9" s="22">
        <v>0.34899999999999998</v>
      </c>
    </row>
    <row r="10" spans="1:5" ht="15.75" x14ac:dyDescent="0.25">
      <c r="A10" s="23"/>
      <c r="B10" s="21" t="s">
        <v>32</v>
      </c>
      <c r="C10" s="24">
        <v>-0.29799999999999999</v>
      </c>
      <c r="D10" s="22">
        <v>-0.315</v>
      </c>
      <c r="E10" s="22">
        <v>-0.312</v>
      </c>
    </row>
    <row r="11" spans="1:5" ht="15.75" x14ac:dyDescent="0.25">
      <c r="A11" s="23"/>
      <c r="B11" s="21" t="s">
        <v>33</v>
      </c>
      <c r="C11" s="24">
        <v>-0.27400000000000002</v>
      </c>
      <c r="D11" s="22">
        <v>-0.30599999999999999</v>
      </c>
      <c r="E11" s="22">
        <v>-0.57299999999999995</v>
      </c>
    </row>
  </sheetData>
  <mergeCells count="2">
    <mergeCell ref="A2:A6"/>
    <mergeCell ref="A7:A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298.15</vt:lpstr>
      <vt:lpstr>363.15</vt:lpstr>
      <vt:lpstr>NBO 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Rosa, Nathalia</dc:creator>
  <cp:lastModifiedBy>Rosa, Nathalia</cp:lastModifiedBy>
  <dcterms:created xsi:type="dcterms:W3CDTF">2024-10-21T14:30:17Z</dcterms:created>
  <dcterms:modified xsi:type="dcterms:W3CDTF">2024-12-05T15:05:46Z</dcterms:modified>
</cp:coreProperties>
</file>