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PhD\IME\Projeto\DPP-Polymers\"/>
    </mc:Choice>
  </mc:AlternateContent>
  <xr:revisionPtr revIDLastSave="0" documentId="13_ncr:1_{9A230E16-AB10-4330-A181-6F3DBAD2B363}" xr6:coauthVersionLast="47" xr6:coauthVersionMax="47" xr10:uidLastSave="{00000000-0000-0000-0000-000000000000}"/>
  <bookViews>
    <workbookView xWindow="28680" yWindow="-120" windowWidth="29040" windowHeight="15720" tabRatio="557" xr2:uid="{00000000-000D-0000-FFFF-FFFF00000000}"/>
  </bookViews>
  <sheets>
    <sheet name="SP-Sn" sheetId="2" r:id="rId1"/>
    <sheet name="SP-TDDF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K39" i="3"/>
  <c r="K38" i="3"/>
  <c r="K37" i="3"/>
  <c r="K36" i="3"/>
  <c r="K35" i="3"/>
  <c r="K34" i="3"/>
  <c r="K33" i="3"/>
  <c r="J39" i="3"/>
  <c r="J38" i="3"/>
  <c r="J37" i="3"/>
  <c r="J36" i="3"/>
  <c r="J35" i="3"/>
  <c r="J34" i="3"/>
  <c r="J33" i="3"/>
  <c r="H39" i="3"/>
  <c r="H38" i="3"/>
  <c r="H37" i="3"/>
  <c r="H36" i="3"/>
  <c r="H35" i="3"/>
  <c r="H34" i="3"/>
  <c r="H33" i="3"/>
  <c r="I33" i="3" s="1"/>
  <c r="K29" i="3"/>
  <c r="K28" i="3"/>
  <c r="K27" i="3"/>
  <c r="K26" i="3"/>
  <c r="K25" i="3"/>
  <c r="K24" i="3"/>
  <c r="K23" i="3"/>
  <c r="L23" i="3" s="1"/>
  <c r="J29" i="3"/>
  <c r="J28" i="3"/>
  <c r="J27" i="3"/>
  <c r="J26" i="3"/>
  <c r="J25" i="3"/>
  <c r="J24" i="3"/>
  <c r="J23" i="3"/>
  <c r="N24" i="3"/>
  <c r="N25" i="3"/>
  <c r="N26" i="3"/>
  <c r="N27" i="3"/>
  <c r="N28" i="3"/>
  <c r="N29" i="3"/>
  <c r="H29" i="3"/>
  <c r="H28" i="3"/>
  <c r="H27" i="3"/>
  <c r="H26" i="3"/>
  <c r="H25" i="3"/>
  <c r="H24" i="3"/>
  <c r="H23" i="3"/>
  <c r="D24" i="3"/>
  <c r="F24" i="3" s="1"/>
  <c r="D25" i="3"/>
  <c r="F25" i="3" s="1"/>
  <c r="D26" i="3"/>
  <c r="F26" i="3" s="1"/>
  <c r="D27" i="3"/>
  <c r="D28" i="3"/>
  <c r="F28" i="3" s="1"/>
  <c r="D29" i="3"/>
  <c r="F29" i="3" s="1"/>
  <c r="N4" i="3"/>
  <c r="N5" i="3"/>
  <c r="N6" i="3"/>
  <c r="N7" i="3"/>
  <c r="N8" i="3"/>
  <c r="N9" i="3"/>
  <c r="D4" i="3"/>
  <c r="F4" i="3" s="1"/>
  <c r="D5" i="3"/>
  <c r="F5" i="3" s="1"/>
  <c r="D6" i="3"/>
  <c r="F6" i="3" s="1"/>
  <c r="D7" i="3"/>
  <c r="F7" i="3" s="1"/>
  <c r="D8" i="3"/>
  <c r="F8" i="3" s="1"/>
  <c r="D9" i="3"/>
  <c r="F9" i="3" s="1"/>
  <c r="K9" i="3"/>
  <c r="K8" i="3"/>
  <c r="K7" i="3"/>
  <c r="K6" i="3"/>
  <c r="K5" i="3"/>
  <c r="K4" i="3"/>
  <c r="K3" i="3"/>
  <c r="L3" i="3" s="1"/>
  <c r="J9" i="3"/>
  <c r="J8" i="3"/>
  <c r="J7" i="3"/>
  <c r="J6" i="3"/>
  <c r="J5" i="3"/>
  <c r="J4" i="3"/>
  <c r="J3" i="3"/>
  <c r="N34" i="3"/>
  <c r="N35" i="3"/>
  <c r="N36" i="3"/>
  <c r="N37" i="3"/>
  <c r="N38" i="3"/>
  <c r="N39" i="3"/>
  <c r="N33" i="3"/>
  <c r="N23" i="3"/>
  <c r="H9" i="3"/>
  <c r="H8" i="3"/>
  <c r="H7" i="3"/>
  <c r="H6" i="3"/>
  <c r="H5" i="3"/>
  <c r="H4" i="3"/>
  <c r="N3" i="3"/>
  <c r="D3" i="3"/>
  <c r="K19" i="3"/>
  <c r="K18" i="3"/>
  <c r="K17" i="3"/>
  <c r="K16" i="3"/>
  <c r="K15" i="3"/>
  <c r="K14" i="3"/>
  <c r="K13" i="3"/>
  <c r="L13" i="3" s="1"/>
  <c r="J19" i="3"/>
  <c r="J18" i="3"/>
  <c r="J17" i="3"/>
  <c r="J16" i="3"/>
  <c r="J15" i="3"/>
  <c r="J14" i="3"/>
  <c r="J13" i="3"/>
  <c r="H19" i="3"/>
  <c r="H18" i="3"/>
  <c r="H17" i="3"/>
  <c r="H16" i="3"/>
  <c r="H15" i="3"/>
  <c r="H14" i="3"/>
  <c r="H13" i="3"/>
  <c r="D39" i="3"/>
  <c r="F39" i="3" s="1"/>
  <c r="D38" i="3"/>
  <c r="D37" i="3"/>
  <c r="F37" i="3" s="1"/>
  <c r="D36" i="3"/>
  <c r="F36" i="3" s="1"/>
  <c r="D35" i="3"/>
  <c r="F35" i="3" s="1"/>
  <c r="D34" i="3"/>
  <c r="D33" i="3"/>
  <c r="E33" i="3" s="1"/>
  <c r="D23" i="3"/>
  <c r="E29" i="3" s="1"/>
  <c r="N14" i="3"/>
  <c r="N15" i="3"/>
  <c r="N16" i="3"/>
  <c r="N17" i="3"/>
  <c r="N18" i="3"/>
  <c r="N19" i="3"/>
  <c r="N13" i="3"/>
  <c r="D13" i="3"/>
  <c r="D14" i="3"/>
  <c r="D15" i="3"/>
  <c r="F15" i="3" s="1"/>
  <c r="D16" i="3"/>
  <c r="D17" i="3"/>
  <c r="F17" i="3" s="1"/>
  <c r="D18" i="3"/>
  <c r="D19" i="3"/>
  <c r="L24" i="3" l="1"/>
  <c r="L39" i="3"/>
  <c r="L38" i="3"/>
  <c r="I39" i="3"/>
  <c r="I36" i="3"/>
  <c r="I34" i="3"/>
  <c r="I37" i="3"/>
  <c r="I35" i="3"/>
  <c r="I38" i="3"/>
  <c r="L37" i="3"/>
  <c r="L36" i="3"/>
  <c r="L35" i="3"/>
  <c r="L34" i="3"/>
  <c r="L33" i="3"/>
  <c r="L25" i="3"/>
  <c r="L26" i="3"/>
  <c r="E26" i="3"/>
  <c r="E24" i="3"/>
  <c r="E27" i="3"/>
  <c r="E25" i="3"/>
  <c r="E28" i="3"/>
  <c r="F27" i="3"/>
  <c r="L27" i="3"/>
  <c r="L29" i="3"/>
  <c r="L28" i="3"/>
  <c r="I24" i="3"/>
  <c r="I27" i="3"/>
  <c r="I26" i="3"/>
  <c r="I25" i="3"/>
  <c r="I23" i="3"/>
  <c r="I29" i="3"/>
  <c r="I28" i="3"/>
  <c r="F33" i="3"/>
  <c r="G37" i="3" s="1"/>
  <c r="G39" i="3"/>
  <c r="L8" i="3"/>
  <c r="E34" i="3"/>
  <c r="L9" i="3"/>
  <c r="L17" i="3"/>
  <c r="L16" i="3"/>
  <c r="E38" i="3"/>
  <c r="F34" i="3"/>
  <c r="F23" i="3"/>
  <c r="G25" i="3" s="1"/>
  <c r="E23" i="3"/>
  <c r="E39" i="3"/>
  <c r="E37" i="3"/>
  <c r="E35" i="3"/>
  <c r="E36" i="3"/>
  <c r="L15" i="3"/>
  <c r="E9" i="3"/>
  <c r="E8" i="3"/>
  <c r="E7" i="3"/>
  <c r="E6" i="3"/>
  <c r="E5" i="3"/>
  <c r="E4" i="3"/>
  <c r="F3" i="3"/>
  <c r="G9" i="3" s="1"/>
  <c r="E3" i="3"/>
  <c r="L7" i="3"/>
  <c r="L6" i="3"/>
  <c r="L5" i="3"/>
  <c r="L4" i="3"/>
  <c r="I5" i="3"/>
  <c r="I7" i="3"/>
  <c r="I4" i="3"/>
  <c r="I3" i="3"/>
  <c r="I9" i="3"/>
  <c r="I8" i="3"/>
  <c r="I6" i="3"/>
  <c r="L19" i="3"/>
  <c r="L14" i="3"/>
  <c r="L18" i="3"/>
  <c r="I15" i="3"/>
  <c r="I14" i="3"/>
  <c r="I13" i="3"/>
  <c r="I19" i="3"/>
  <c r="I18" i="3"/>
  <c r="I17" i="3"/>
  <c r="I16" i="3"/>
  <c r="E15" i="3"/>
  <c r="F13" i="3"/>
  <c r="G13" i="3" s="1"/>
  <c r="E19" i="3"/>
  <c r="E18" i="3"/>
  <c r="F38" i="3"/>
  <c r="G38" i="3" s="1"/>
  <c r="F18" i="3"/>
  <c r="E16" i="3"/>
  <c r="E14" i="3"/>
  <c r="E13" i="3"/>
  <c r="E17" i="3"/>
  <c r="F19" i="3"/>
  <c r="F16" i="3"/>
  <c r="F14" i="3"/>
  <c r="G34" i="3" l="1"/>
  <c r="G8" i="3"/>
  <c r="G4" i="3"/>
  <c r="G5" i="3"/>
  <c r="G6" i="3"/>
  <c r="G7" i="3"/>
  <c r="G28" i="3"/>
  <c r="G33" i="3"/>
  <c r="G36" i="3"/>
  <c r="G35" i="3"/>
  <c r="G24" i="3"/>
  <c r="G26" i="3"/>
  <c r="G29" i="3"/>
  <c r="G23" i="3"/>
  <c r="G27" i="3"/>
  <c r="G3" i="3"/>
  <c r="G16" i="3"/>
  <c r="G15" i="3"/>
  <c r="G19" i="3"/>
  <c r="G17" i="3"/>
  <c r="G18" i="3"/>
  <c r="G14" i="3"/>
</calcChain>
</file>

<file path=xl/sharedStrings.xml><?xml version="1.0" encoding="utf-8"?>
<sst xmlns="http://schemas.openxmlformats.org/spreadsheetml/2006/main" count="212" uniqueCount="35">
  <si>
    <t>X</t>
  </si>
  <si>
    <t>H</t>
  </si>
  <si>
    <t>CH3</t>
  </si>
  <si>
    <t>CF3</t>
  </si>
  <si>
    <t>NH2</t>
  </si>
  <si>
    <t>NO2</t>
  </si>
  <si>
    <t>OH</t>
  </si>
  <si>
    <t>CN</t>
  </si>
  <si>
    <t>n</t>
  </si>
  <si>
    <r>
      <rPr>
        <b/>
        <vertAlign val="super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S</t>
    </r>
    <r>
      <rPr>
        <b/>
        <vertAlign val="subscript"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 xml:space="preserve"> [eV]</t>
    </r>
  </si>
  <si>
    <t>f</t>
  </si>
  <si>
    <t>λ [nm]</t>
  </si>
  <si>
    <t>E(H)</t>
  </si>
  <si>
    <t>E(L)</t>
  </si>
  <si>
    <t>Φ</t>
  </si>
  <si>
    <t>ΔΦ</t>
  </si>
  <si>
    <t>λ</t>
  </si>
  <si>
    <t>Δλ</t>
  </si>
  <si>
    <t>E(1S1)</t>
  </si>
  <si>
    <t>ΔE(1S1)</t>
  </si>
  <si>
    <t>E(3S1)</t>
  </si>
  <si>
    <t>ΔE(3S1)</t>
  </si>
  <si>
    <t>–H</t>
  </si>
  <si>
    <t>–CF3</t>
  </si>
  <si>
    <t>–Me</t>
  </si>
  <si>
    <t>–CN</t>
  </si>
  <si>
    <t>–NH2</t>
  </si>
  <si>
    <t>–NO2</t>
  </si>
  <si>
    <t>–OH</t>
  </si>
  <si>
    <t>Eg</t>
  </si>
  <si>
    <t>ΔEg</t>
  </si>
  <si>
    <t>Monomers - CAM-B3LYP/Def2-TZVP//PBE/6-31G(d,p)</t>
  </si>
  <si>
    <t>Dimers - CAM-B3LYP/Def2-TZVP//PBE/6-31G(d,p)</t>
  </si>
  <si>
    <t>Trimers - CAM-B3LYP/Def2-TZVP//PBE/6-31G(d,p)</t>
  </si>
  <si>
    <t>Tetramers - CAM-B3LYP/Def2-TZVP//PBE/6-31G(d,p)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</si>
</sst>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0" xfId="0" applyFont="1" applyFill="1"/>
    <xf numFmtId="2" fontId="6" fillId="0" borderId="1" xfId="0" applyNumberFormat="1" applyFont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Continuous"/>
    </xf>
    <xf numFmtId="0" fontId="2" fillId="3" borderId="1" xfId="0" applyFont="1" applyFill="1" applyBorder="1" applyAlignment="1">
      <alignment horizontal="centerContinuous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Continuous" vertical="center"/>
    </xf>
    <xf numFmtId="0" fontId="5" fillId="3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C965-391E-4266-A8D7-160CF5F4961D}">
  <dimension ref="A1:V32"/>
  <sheetViews>
    <sheetView tabSelected="1" zoomScaleNormal="100" workbookViewId="0">
      <selection activeCell="L19" sqref="L19"/>
    </sheetView>
  </sheetViews>
  <sheetFormatPr defaultRowHeight="15.6" x14ac:dyDescent="0.3"/>
  <cols>
    <col min="1" max="1" width="3.21875" style="1" bestFit="1" customWidth="1"/>
    <col min="2" max="2" width="8.5546875" style="1" customWidth="1"/>
    <col min="3" max="3" width="8.21875" style="1" bestFit="1" customWidth="1"/>
    <col min="4" max="4" width="6" style="1" bestFit="1" customWidth="1"/>
    <col min="5" max="5" width="8.5546875" style="1" bestFit="1" customWidth="1"/>
    <col min="6" max="6" width="8.21875" style="1" bestFit="1" customWidth="1"/>
    <col min="7" max="7" width="6" style="1" bestFit="1" customWidth="1"/>
    <col min="8" max="8" width="8.5546875" style="1" bestFit="1" customWidth="1"/>
    <col min="9" max="9" width="8.21875" style="1" bestFit="1" customWidth="1"/>
    <col min="10" max="10" width="6" style="1" bestFit="1" customWidth="1"/>
    <col min="11" max="11" width="8.5546875" style="1" bestFit="1" customWidth="1"/>
    <col min="12" max="12" width="8.21875" style="1" bestFit="1" customWidth="1"/>
    <col min="13" max="13" width="6" style="1" bestFit="1" customWidth="1"/>
    <col min="14" max="14" width="8.5546875" style="1" bestFit="1" customWidth="1"/>
    <col min="15" max="15" width="8.21875" style="1" bestFit="1" customWidth="1"/>
    <col min="16" max="16" width="6" style="1" bestFit="1" customWidth="1"/>
    <col min="17" max="17" width="8.5546875" style="1" bestFit="1" customWidth="1"/>
    <col min="18" max="18" width="8.21875" style="1" bestFit="1" customWidth="1"/>
    <col min="19" max="19" width="6" style="1" bestFit="1" customWidth="1"/>
    <col min="20" max="20" width="8.5546875" style="1" bestFit="1" customWidth="1"/>
    <col min="21" max="21" width="8.21875" style="1" bestFit="1" customWidth="1"/>
    <col min="22" max="22" width="6" style="1" bestFit="1" customWidth="1"/>
    <col min="23" max="16384" width="8.88671875" style="1"/>
  </cols>
  <sheetData>
    <row r="1" spans="1:22" x14ac:dyDescent="0.3">
      <c r="A1" s="9" t="s">
        <v>31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3">
      <c r="A2" s="11" t="s">
        <v>0</v>
      </c>
      <c r="B2" s="12" t="s">
        <v>1</v>
      </c>
      <c r="C2" s="12"/>
      <c r="D2" s="12"/>
      <c r="E2" s="12" t="s">
        <v>3</v>
      </c>
      <c r="F2" s="12"/>
      <c r="G2" s="12"/>
      <c r="H2" s="12" t="s">
        <v>2</v>
      </c>
      <c r="I2" s="10"/>
      <c r="J2" s="10"/>
      <c r="K2" s="12" t="s">
        <v>7</v>
      </c>
      <c r="L2" s="10"/>
      <c r="M2" s="10"/>
      <c r="N2" s="12" t="s">
        <v>4</v>
      </c>
      <c r="O2" s="10"/>
      <c r="P2" s="10"/>
      <c r="Q2" s="12" t="s">
        <v>5</v>
      </c>
      <c r="R2" s="10"/>
      <c r="S2" s="10"/>
      <c r="T2" s="12" t="s">
        <v>6</v>
      </c>
      <c r="U2" s="10"/>
      <c r="V2" s="10"/>
    </row>
    <row r="3" spans="1:22" s="2" customFormat="1" ht="18" x14ac:dyDescent="0.3">
      <c r="A3" s="11" t="s">
        <v>8</v>
      </c>
      <c r="B3" s="11" t="s">
        <v>9</v>
      </c>
      <c r="C3" s="11" t="s">
        <v>11</v>
      </c>
      <c r="D3" s="13" t="s">
        <v>10</v>
      </c>
      <c r="E3" s="11" t="s">
        <v>9</v>
      </c>
      <c r="F3" s="11" t="s">
        <v>11</v>
      </c>
      <c r="G3" s="13" t="s">
        <v>10</v>
      </c>
      <c r="H3" s="11" t="s">
        <v>9</v>
      </c>
      <c r="I3" s="11" t="s">
        <v>11</v>
      </c>
      <c r="J3" s="13" t="s">
        <v>10</v>
      </c>
      <c r="K3" s="11" t="s">
        <v>9</v>
      </c>
      <c r="L3" s="11" t="s">
        <v>11</v>
      </c>
      <c r="M3" s="13" t="s">
        <v>10</v>
      </c>
      <c r="N3" s="11" t="s">
        <v>9</v>
      </c>
      <c r="O3" s="11" t="s">
        <v>11</v>
      </c>
      <c r="P3" s="13" t="s">
        <v>10</v>
      </c>
      <c r="Q3" s="11" t="s">
        <v>9</v>
      </c>
      <c r="R3" s="11" t="s">
        <v>11</v>
      </c>
      <c r="S3" s="13" t="s">
        <v>10</v>
      </c>
      <c r="T3" s="11" t="s">
        <v>9</v>
      </c>
      <c r="U3" s="11" t="s">
        <v>11</v>
      </c>
      <c r="V3" s="13" t="s">
        <v>10</v>
      </c>
    </row>
    <row r="4" spans="1:22" s="4" customFormat="1" x14ac:dyDescent="0.3">
      <c r="A4" s="5">
        <v>1</v>
      </c>
      <c r="B4" s="3">
        <v>2.33</v>
      </c>
      <c r="C4" s="3">
        <v>532.1</v>
      </c>
      <c r="D4" s="3">
        <v>0.89665602</v>
      </c>
      <c r="E4" s="3">
        <v>2.3239999999999998</v>
      </c>
      <c r="F4" s="3">
        <v>533.5</v>
      </c>
      <c r="G4" s="3">
        <v>0.88272089499999995</v>
      </c>
      <c r="H4" s="3">
        <v>2.323</v>
      </c>
      <c r="I4" s="3">
        <v>533.70000000000005</v>
      </c>
      <c r="J4" s="3">
        <v>0.92530559599999995</v>
      </c>
      <c r="K4" s="3">
        <v>2.3210000000000002</v>
      </c>
      <c r="L4" s="3">
        <v>534.29999999999995</v>
      </c>
      <c r="M4" s="3">
        <v>0.89096021000000003</v>
      </c>
      <c r="N4" s="3">
        <v>2.31</v>
      </c>
      <c r="O4" s="3">
        <v>536.79999999999995</v>
      </c>
      <c r="P4" s="3">
        <v>0.94535086099999999</v>
      </c>
      <c r="Q4" s="3">
        <v>2.3170000000000002</v>
      </c>
      <c r="R4" s="3">
        <v>535.1</v>
      </c>
      <c r="S4" s="3">
        <v>0.88499302099999999</v>
      </c>
      <c r="T4" s="3">
        <v>2.319</v>
      </c>
      <c r="U4" s="3">
        <v>534.5</v>
      </c>
      <c r="V4" s="3">
        <v>0.91288408200000004</v>
      </c>
    </row>
    <row r="5" spans="1:22" s="4" customFormat="1" x14ac:dyDescent="0.3">
      <c r="A5" s="5">
        <v>2</v>
      </c>
      <c r="B5" s="3">
        <v>3.4820000000000002</v>
      </c>
      <c r="C5" s="3">
        <v>356</v>
      </c>
      <c r="D5" s="3">
        <v>0.14461676500000001</v>
      </c>
      <c r="E5" s="3">
        <v>3.4870000000000001</v>
      </c>
      <c r="F5" s="3">
        <v>355.6</v>
      </c>
      <c r="G5" s="3">
        <v>8.3996889000000005E-2</v>
      </c>
      <c r="H5" s="3">
        <v>3.4660000000000002</v>
      </c>
      <c r="I5" s="3">
        <v>357.7</v>
      </c>
      <c r="J5" s="3">
        <v>0.17441294700000001</v>
      </c>
      <c r="K5" s="3">
        <v>3.476</v>
      </c>
      <c r="L5" s="3">
        <v>356.7</v>
      </c>
      <c r="M5" s="3">
        <v>8.6092673999999994E-2</v>
      </c>
      <c r="N5" s="3">
        <v>3.351</v>
      </c>
      <c r="O5" s="3">
        <v>370</v>
      </c>
      <c r="P5" s="3">
        <v>0.20319440499999999</v>
      </c>
      <c r="Q5" s="3">
        <v>3.4020000000000001</v>
      </c>
      <c r="R5" s="3">
        <v>364.4</v>
      </c>
      <c r="S5" s="3">
        <v>4.3497800000000003E-2</v>
      </c>
      <c r="T5" s="3">
        <v>3.4460000000000002</v>
      </c>
      <c r="U5" s="3">
        <v>359.8</v>
      </c>
      <c r="V5" s="3">
        <v>0.19070653100000001</v>
      </c>
    </row>
    <row r="6" spans="1:22" s="4" customFormat="1" x14ac:dyDescent="0.3">
      <c r="A6" s="5">
        <v>3</v>
      </c>
      <c r="B6" s="3">
        <v>3.5680000000000001</v>
      </c>
      <c r="C6" s="3">
        <v>347.5</v>
      </c>
      <c r="D6" s="3">
        <v>3.0013379E-2</v>
      </c>
      <c r="E6" s="3">
        <v>3.5489999999999999</v>
      </c>
      <c r="F6" s="3">
        <v>349.3</v>
      </c>
      <c r="G6" s="3">
        <v>2.6385994999999999E-2</v>
      </c>
      <c r="H6" s="3">
        <v>3.5680000000000001</v>
      </c>
      <c r="I6" s="3">
        <v>347.5</v>
      </c>
      <c r="J6" s="3">
        <v>2.7582182E-2</v>
      </c>
      <c r="K6" s="3">
        <v>3.5379999999999998</v>
      </c>
      <c r="L6" s="3">
        <v>350.4</v>
      </c>
      <c r="M6" s="3">
        <v>1.5143089E-2</v>
      </c>
      <c r="N6" s="3">
        <v>3.5579999999999998</v>
      </c>
      <c r="O6" s="3">
        <v>348.4</v>
      </c>
      <c r="P6" s="3">
        <v>1.0148933000000001E-2</v>
      </c>
      <c r="Q6" s="3">
        <v>3.5070000000000001</v>
      </c>
      <c r="R6" s="3">
        <v>353.5</v>
      </c>
      <c r="S6" s="3">
        <v>1.3712815999999999E-2</v>
      </c>
      <c r="T6" s="3">
        <v>3.5569999999999999</v>
      </c>
      <c r="U6" s="3">
        <v>348.6</v>
      </c>
      <c r="V6" s="3">
        <v>2.3587200999999999E-2</v>
      </c>
    </row>
    <row r="7" spans="1:22" s="4" customFormat="1" x14ac:dyDescent="0.3">
      <c r="A7" s="5">
        <v>4</v>
      </c>
      <c r="B7" s="3">
        <v>3.6949999999999998</v>
      </c>
      <c r="C7" s="3">
        <v>335.5</v>
      </c>
      <c r="D7" s="3">
        <v>0.16695917199999999</v>
      </c>
      <c r="E7" s="3">
        <v>3.7440000000000002</v>
      </c>
      <c r="F7" s="3">
        <v>331.2</v>
      </c>
      <c r="G7" s="3">
        <v>0.26971234799999999</v>
      </c>
      <c r="H7" s="3">
        <v>3.6749999999999998</v>
      </c>
      <c r="I7" s="3">
        <v>337.4</v>
      </c>
      <c r="J7" s="3">
        <v>0.12878176799999999</v>
      </c>
      <c r="K7" s="3">
        <v>3.7530000000000001</v>
      </c>
      <c r="L7" s="3">
        <v>330.4</v>
      </c>
      <c r="M7" s="3">
        <v>0.28963271699999998</v>
      </c>
      <c r="N7" s="3">
        <v>3.6059999999999999</v>
      </c>
      <c r="O7" s="3">
        <v>343.8</v>
      </c>
      <c r="P7" s="3">
        <v>1.428395E-2</v>
      </c>
      <c r="Q7" s="3">
        <v>3.5960000000000001</v>
      </c>
      <c r="R7" s="3">
        <v>344.8</v>
      </c>
      <c r="S7" s="3">
        <v>4.1626588999999999E-2</v>
      </c>
      <c r="T7" s="3">
        <v>3.65</v>
      </c>
      <c r="U7" s="3">
        <v>339.7</v>
      </c>
      <c r="V7" s="3">
        <v>9.9028489999999997E-2</v>
      </c>
    </row>
    <row r="8" spans="1:22" s="6" customFormat="1" x14ac:dyDescent="0.3"/>
    <row r="9" spans="1:22" x14ac:dyDescent="0.3">
      <c r="A9" s="9" t="s">
        <v>32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x14ac:dyDescent="0.3">
      <c r="A10" s="11" t="s">
        <v>0</v>
      </c>
      <c r="B10" s="12" t="s">
        <v>1</v>
      </c>
      <c r="C10" s="12"/>
      <c r="D10" s="12"/>
      <c r="E10" s="12" t="s">
        <v>3</v>
      </c>
      <c r="F10" s="12"/>
      <c r="G10" s="12"/>
      <c r="H10" s="12" t="s">
        <v>2</v>
      </c>
      <c r="I10" s="10"/>
      <c r="J10" s="10"/>
      <c r="K10" s="12" t="s">
        <v>7</v>
      </c>
      <c r="L10" s="10"/>
      <c r="M10" s="10"/>
      <c r="N10" s="12" t="s">
        <v>4</v>
      </c>
      <c r="O10" s="10"/>
      <c r="P10" s="10"/>
      <c r="Q10" s="12" t="s">
        <v>5</v>
      </c>
      <c r="R10" s="10"/>
      <c r="S10" s="10"/>
      <c r="T10" s="12" t="s">
        <v>6</v>
      </c>
      <c r="U10" s="10"/>
      <c r="V10" s="10"/>
    </row>
    <row r="11" spans="1:22" ht="18" x14ac:dyDescent="0.3">
      <c r="A11" s="11" t="s">
        <v>8</v>
      </c>
      <c r="B11" s="11" t="s">
        <v>9</v>
      </c>
      <c r="C11" s="11" t="s">
        <v>11</v>
      </c>
      <c r="D11" s="13" t="s">
        <v>10</v>
      </c>
      <c r="E11" s="11" t="s">
        <v>9</v>
      </c>
      <c r="F11" s="11" t="s">
        <v>11</v>
      </c>
      <c r="G11" s="13" t="s">
        <v>10</v>
      </c>
      <c r="H11" s="11" t="s">
        <v>9</v>
      </c>
      <c r="I11" s="11" t="s">
        <v>11</v>
      </c>
      <c r="J11" s="13" t="s">
        <v>10</v>
      </c>
      <c r="K11" s="11" t="s">
        <v>9</v>
      </c>
      <c r="L11" s="11" t="s">
        <v>11</v>
      </c>
      <c r="M11" s="13" t="s">
        <v>10</v>
      </c>
      <c r="N11" s="11" t="s">
        <v>9</v>
      </c>
      <c r="O11" s="11" t="s">
        <v>11</v>
      </c>
      <c r="P11" s="13" t="s">
        <v>10</v>
      </c>
      <c r="Q11" s="11" t="s">
        <v>9</v>
      </c>
      <c r="R11" s="11" t="s">
        <v>11</v>
      </c>
      <c r="S11" s="13" t="s">
        <v>10</v>
      </c>
      <c r="T11" s="11" t="s">
        <v>9</v>
      </c>
      <c r="U11" s="11" t="s">
        <v>11</v>
      </c>
      <c r="V11" s="13" t="s">
        <v>10</v>
      </c>
    </row>
    <row r="12" spans="1:22" x14ac:dyDescent="0.3">
      <c r="A12" s="5">
        <v>1</v>
      </c>
      <c r="B12" s="3">
        <v>1.913</v>
      </c>
      <c r="C12" s="3">
        <v>648.1</v>
      </c>
      <c r="D12" s="3">
        <v>2.706650352</v>
      </c>
      <c r="E12" s="3">
        <v>1.964</v>
      </c>
      <c r="F12" s="3">
        <v>631.20000000000005</v>
      </c>
      <c r="G12" s="3">
        <v>2.5060987300000002</v>
      </c>
      <c r="H12" s="3">
        <v>1.907</v>
      </c>
      <c r="I12" s="3">
        <v>650.20000000000005</v>
      </c>
      <c r="J12" s="3">
        <v>2.7275927549999999</v>
      </c>
      <c r="K12" s="3">
        <v>1.9019999999999999</v>
      </c>
      <c r="L12" s="3">
        <v>651.79999999999995</v>
      </c>
      <c r="M12" s="3">
        <v>2.5236081509999999</v>
      </c>
      <c r="N12" s="3">
        <v>1.8779999999999999</v>
      </c>
      <c r="O12" s="3">
        <v>660</v>
      </c>
      <c r="P12" s="3">
        <v>2.732605945</v>
      </c>
      <c r="Q12" s="3">
        <v>1.879</v>
      </c>
      <c r="R12" s="3">
        <v>659.8</v>
      </c>
      <c r="S12" s="3">
        <v>2.3137653399999998</v>
      </c>
      <c r="T12" s="3">
        <v>1.92</v>
      </c>
      <c r="U12" s="3">
        <v>645.6</v>
      </c>
      <c r="V12" s="3">
        <v>2.7127899050000002</v>
      </c>
    </row>
    <row r="13" spans="1:22" x14ac:dyDescent="0.3">
      <c r="A13" s="5">
        <v>2</v>
      </c>
      <c r="B13" s="3">
        <v>2.3279999999999998</v>
      </c>
      <c r="C13" s="3">
        <v>532.5</v>
      </c>
      <c r="D13" s="3">
        <v>0.152106246</v>
      </c>
      <c r="E13" s="3">
        <v>2.3250000000000002</v>
      </c>
      <c r="F13" s="3">
        <v>533.4</v>
      </c>
      <c r="G13" s="3">
        <v>0.231238682</v>
      </c>
      <c r="H13" s="3">
        <v>2.327</v>
      </c>
      <c r="I13" s="3">
        <v>532.79999999999995</v>
      </c>
      <c r="J13" s="3">
        <v>0.195757507</v>
      </c>
      <c r="K13" s="3">
        <v>2.3050000000000002</v>
      </c>
      <c r="L13" s="3">
        <v>538</v>
      </c>
      <c r="M13" s="3">
        <v>0.23321075199999999</v>
      </c>
      <c r="N13" s="3">
        <v>2.319</v>
      </c>
      <c r="O13" s="3">
        <v>534.70000000000005</v>
      </c>
      <c r="P13" s="3">
        <v>0.17568241100000001</v>
      </c>
      <c r="Q13" s="3">
        <v>2.2949999999999999</v>
      </c>
      <c r="R13" s="3">
        <v>540.29999999999995</v>
      </c>
      <c r="S13" s="3">
        <v>0.36317903200000001</v>
      </c>
      <c r="T13" s="3">
        <v>2.3260000000000001</v>
      </c>
      <c r="U13" s="3">
        <v>533.1</v>
      </c>
      <c r="V13" s="3">
        <v>0.15044373699999999</v>
      </c>
    </row>
    <row r="14" spans="1:22" x14ac:dyDescent="0.3">
      <c r="A14" s="5">
        <v>3</v>
      </c>
      <c r="B14" s="3">
        <v>2.944</v>
      </c>
      <c r="C14" s="3">
        <v>421.2</v>
      </c>
      <c r="D14" s="3">
        <v>2.87719E-3</v>
      </c>
      <c r="E14" s="3">
        <v>3.0049999999999999</v>
      </c>
      <c r="F14" s="3">
        <v>412.6</v>
      </c>
      <c r="G14" s="3">
        <v>3.2125962000000001E-2</v>
      </c>
      <c r="H14" s="3">
        <v>2.9089999999999998</v>
      </c>
      <c r="I14" s="3">
        <v>426.3</v>
      </c>
      <c r="J14" s="3">
        <v>1.004481E-3</v>
      </c>
      <c r="K14" s="3">
        <v>2.9079999999999999</v>
      </c>
      <c r="L14" s="3">
        <v>426.4</v>
      </c>
      <c r="M14" s="3">
        <v>8.9185070000000009E-3</v>
      </c>
      <c r="N14" s="3">
        <v>2.8039999999999998</v>
      </c>
      <c r="O14" s="3">
        <v>442.2</v>
      </c>
      <c r="P14" s="3">
        <v>4.9100630000000001E-3</v>
      </c>
      <c r="Q14" s="3">
        <v>2.7330000000000001</v>
      </c>
      <c r="R14" s="3">
        <v>453.6</v>
      </c>
      <c r="S14" s="3">
        <v>2.3123662999999999E-2</v>
      </c>
      <c r="T14" s="3">
        <v>2.9220000000000002</v>
      </c>
      <c r="U14" s="3">
        <v>424.4</v>
      </c>
      <c r="V14" s="3">
        <v>4.3584080000000002E-3</v>
      </c>
    </row>
    <row r="15" spans="1:22" x14ac:dyDescent="0.3">
      <c r="A15" s="5">
        <v>4</v>
      </c>
      <c r="B15" s="3">
        <v>3.0089999999999999</v>
      </c>
      <c r="C15" s="3">
        <v>412.1</v>
      </c>
      <c r="D15" s="3">
        <v>2.7446845000000001E-2</v>
      </c>
      <c r="E15" s="3">
        <v>3.0139999999999998</v>
      </c>
      <c r="F15" s="3">
        <v>411.3</v>
      </c>
      <c r="G15" s="3">
        <v>6.3433960000000003E-3</v>
      </c>
      <c r="H15" s="3">
        <v>3.0339999999999998</v>
      </c>
      <c r="I15" s="3">
        <v>408.6</v>
      </c>
      <c r="J15" s="3">
        <v>3.5255011000000003E-2</v>
      </c>
      <c r="K15" s="3">
        <v>2.948</v>
      </c>
      <c r="L15" s="3">
        <v>420.6</v>
      </c>
      <c r="M15" s="3">
        <v>2.1569710000000001E-3</v>
      </c>
      <c r="N15" s="3">
        <v>3.0209999999999999</v>
      </c>
      <c r="O15" s="3">
        <v>410.5</v>
      </c>
      <c r="P15" s="3">
        <v>2.7042152999999999E-2</v>
      </c>
      <c r="Q15" s="3">
        <v>2.8879999999999999</v>
      </c>
      <c r="R15" s="3">
        <v>429.3</v>
      </c>
      <c r="S15" s="3">
        <v>6.2728480000000001E-3</v>
      </c>
      <c r="T15" s="3">
        <v>3.0369999999999999</v>
      </c>
      <c r="U15" s="3">
        <v>408.2</v>
      </c>
      <c r="V15" s="3">
        <v>3.1202276000000001E-2</v>
      </c>
    </row>
    <row r="16" spans="1:22" s="6" customFormat="1" x14ac:dyDescent="0.3"/>
    <row r="17" spans="1:22" x14ac:dyDescent="0.3">
      <c r="A17" s="9" t="s">
        <v>33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x14ac:dyDescent="0.3">
      <c r="A18" s="11" t="s">
        <v>0</v>
      </c>
      <c r="B18" s="12" t="s">
        <v>1</v>
      </c>
      <c r="C18" s="12"/>
      <c r="D18" s="12"/>
      <c r="E18" s="12" t="s">
        <v>3</v>
      </c>
      <c r="F18" s="12"/>
      <c r="G18" s="12"/>
      <c r="H18" s="12" t="s">
        <v>2</v>
      </c>
      <c r="I18" s="10"/>
      <c r="J18" s="10"/>
      <c r="K18" s="12" t="s">
        <v>7</v>
      </c>
      <c r="L18" s="10"/>
      <c r="M18" s="10"/>
      <c r="N18" s="12" t="s">
        <v>4</v>
      </c>
      <c r="O18" s="10"/>
      <c r="P18" s="10"/>
      <c r="Q18" s="12" t="s">
        <v>5</v>
      </c>
      <c r="R18" s="10"/>
      <c r="S18" s="10"/>
      <c r="T18" s="12" t="s">
        <v>6</v>
      </c>
      <c r="U18" s="10"/>
      <c r="V18" s="10"/>
    </row>
    <row r="19" spans="1:22" ht="18" x14ac:dyDescent="0.3">
      <c r="A19" s="11" t="s">
        <v>8</v>
      </c>
      <c r="B19" s="11" t="s">
        <v>9</v>
      </c>
      <c r="C19" s="11" t="s">
        <v>11</v>
      </c>
      <c r="D19" s="13" t="s">
        <v>10</v>
      </c>
      <c r="E19" s="11" t="s">
        <v>9</v>
      </c>
      <c r="F19" s="11" t="s">
        <v>11</v>
      </c>
      <c r="G19" s="13" t="s">
        <v>10</v>
      </c>
      <c r="H19" s="11" t="s">
        <v>9</v>
      </c>
      <c r="I19" s="11" t="s">
        <v>11</v>
      </c>
      <c r="J19" s="13" t="s">
        <v>10</v>
      </c>
      <c r="K19" s="11" t="s">
        <v>9</v>
      </c>
      <c r="L19" s="11" t="s">
        <v>11</v>
      </c>
      <c r="M19" s="13" t="s">
        <v>10</v>
      </c>
      <c r="N19" s="11" t="s">
        <v>9</v>
      </c>
      <c r="O19" s="11" t="s">
        <v>11</v>
      </c>
      <c r="P19" s="13" t="s">
        <v>10</v>
      </c>
      <c r="Q19" s="11" t="s">
        <v>9</v>
      </c>
      <c r="R19" s="11" t="s">
        <v>11</v>
      </c>
      <c r="S19" s="13" t="s">
        <v>10</v>
      </c>
      <c r="T19" s="11" t="s">
        <v>9</v>
      </c>
      <c r="U19" s="11" t="s">
        <v>11</v>
      </c>
      <c r="V19" s="13" t="s">
        <v>10</v>
      </c>
    </row>
    <row r="20" spans="1:22" x14ac:dyDescent="0.3">
      <c r="A20" s="5">
        <v>1</v>
      </c>
      <c r="B20" s="3">
        <v>1.744</v>
      </c>
      <c r="C20" s="3">
        <v>711</v>
      </c>
      <c r="D20" s="3">
        <v>4.4308663700000004</v>
      </c>
      <c r="E20" s="3">
        <v>1.8120000000000001</v>
      </c>
      <c r="F20" s="3">
        <v>684.4</v>
      </c>
      <c r="G20" s="3">
        <v>4.0795572560000002</v>
      </c>
      <c r="H20" s="3">
        <v>1.734</v>
      </c>
      <c r="I20" s="3">
        <v>715.2</v>
      </c>
      <c r="J20" s="3">
        <v>4.4623795900000003</v>
      </c>
      <c r="K20" s="3">
        <v>1.6990000000000001</v>
      </c>
      <c r="L20" s="3">
        <v>729.8</v>
      </c>
      <c r="M20" s="3">
        <v>4.5172875389999998</v>
      </c>
      <c r="N20" s="3">
        <v>1.71</v>
      </c>
      <c r="O20" s="3">
        <v>724.9</v>
      </c>
      <c r="P20" s="3">
        <v>4.456302108</v>
      </c>
      <c r="Q20" s="3">
        <v>1.7270000000000001</v>
      </c>
      <c r="R20" s="3">
        <v>718</v>
      </c>
      <c r="S20" s="3">
        <v>3.884416866</v>
      </c>
      <c r="T20" s="3">
        <v>1.7549999999999999</v>
      </c>
      <c r="U20" s="3">
        <v>706.5</v>
      </c>
      <c r="V20" s="3">
        <v>4.4388894350000001</v>
      </c>
    </row>
    <row r="21" spans="1:22" x14ac:dyDescent="0.3">
      <c r="A21" s="5">
        <v>2</v>
      </c>
      <c r="B21" s="3">
        <v>2.0950000000000002</v>
      </c>
      <c r="C21" s="3">
        <v>591.9</v>
      </c>
      <c r="D21" s="3">
        <v>1.3099502000000001E-2</v>
      </c>
      <c r="E21" s="3">
        <v>2.1240000000000001</v>
      </c>
      <c r="F21" s="3">
        <v>583.70000000000005</v>
      </c>
      <c r="G21" s="3">
        <v>5.4423250999999999E-2</v>
      </c>
      <c r="H21" s="3">
        <v>2.0910000000000002</v>
      </c>
      <c r="I21" s="3">
        <v>593</v>
      </c>
      <c r="J21" s="3">
        <v>1.7307801000000001E-2</v>
      </c>
      <c r="K21" s="3">
        <v>1.85</v>
      </c>
      <c r="L21" s="3">
        <v>670.3</v>
      </c>
      <c r="M21" s="3">
        <v>3.5706430999999997E-2</v>
      </c>
      <c r="N21" s="3">
        <v>2.0699999999999998</v>
      </c>
      <c r="O21" s="3">
        <v>599</v>
      </c>
      <c r="P21" s="3">
        <v>2.4217755000000001E-2</v>
      </c>
      <c r="Q21" s="3">
        <v>2.028</v>
      </c>
      <c r="R21" s="3">
        <v>611.20000000000005</v>
      </c>
      <c r="S21" s="3">
        <v>0.105892745</v>
      </c>
      <c r="T21" s="3">
        <v>2.0990000000000002</v>
      </c>
      <c r="U21" s="3">
        <v>590.6</v>
      </c>
      <c r="V21" s="3">
        <v>1.3189960000000001E-2</v>
      </c>
    </row>
    <row r="22" spans="1:22" x14ac:dyDescent="0.3">
      <c r="A22" s="5">
        <v>3</v>
      </c>
      <c r="B22" s="3">
        <v>2.3250000000000002</v>
      </c>
      <c r="C22" s="3">
        <v>533.29999999999995</v>
      </c>
      <c r="D22" s="3">
        <v>0.43254615800000001</v>
      </c>
      <c r="E22" s="3">
        <v>2.3210000000000002</v>
      </c>
      <c r="F22" s="3">
        <v>534.1</v>
      </c>
      <c r="G22" s="3">
        <v>0.51556898399999995</v>
      </c>
      <c r="H22" s="3">
        <v>2.3239999999999998</v>
      </c>
      <c r="I22" s="3">
        <v>533.5</v>
      </c>
      <c r="J22" s="3">
        <v>0.50515965100000004</v>
      </c>
      <c r="K22" s="3">
        <v>2.056</v>
      </c>
      <c r="L22" s="3">
        <v>603.20000000000005</v>
      </c>
      <c r="M22" s="3">
        <v>6.2537596000000001E-2</v>
      </c>
      <c r="N22" s="3">
        <v>2.3180000000000001</v>
      </c>
      <c r="O22" s="3">
        <v>534.9</v>
      </c>
      <c r="P22" s="3">
        <v>0.48243889699999998</v>
      </c>
      <c r="Q22" s="3">
        <v>2.2879999999999998</v>
      </c>
      <c r="R22" s="3">
        <v>541.9</v>
      </c>
      <c r="S22" s="3">
        <v>0.60000572799999996</v>
      </c>
      <c r="T22" s="3">
        <v>2.3239999999999998</v>
      </c>
      <c r="U22" s="3">
        <v>533.4</v>
      </c>
      <c r="V22" s="3">
        <v>0.42945751300000001</v>
      </c>
    </row>
    <row r="23" spans="1:22" x14ac:dyDescent="0.3">
      <c r="A23" s="5">
        <v>4</v>
      </c>
      <c r="B23" s="3">
        <v>2.7949999999999999</v>
      </c>
      <c r="C23" s="3">
        <v>443.5</v>
      </c>
      <c r="D23" s="3">
        <v>2.6052699999999998E-4</v>
      </c>
      <c r="E23" s="3">
        <v>2.8450000000000002</v>
      </c>
      <c r="F23" s="3">
        <v>435.8</v>
      </c>
      <c r="G23" s="3">
        <v>1.344912E-3</v>
      </c>
      <c r="H23" s="3">
        <v>2.7789999999999999</v>
      </c>
      <c r="I23" s="3">
        <v>446.1</v>
      </c>
      <c r="J23" s="3">
        <v>4.2224500000000002E-4</v>
      </c>
      <c r="K23" s="3">
        <v>2.2669999999999999</v>
      </c>
      <c r="L23" s="3">
        <v>546.9</v>
      </c>
      <c r="M23" s="3">
        <v>0.75336314199999999</v>
      </c>
      <c r="N23" s="3">
        <v>2.7149999999999999</v>
      </c>
      <c r="O23" s="3">
        <v>456.6</v>
      </c>
      <c r="P23" s="3">
        <v>4.1451020000000003E-3</v>
      </c>
      <c r="Q23" s="3">
        <v>2.6360000000000001</v>
      </c>
      <c r="R23" s="3">
        <v>470.3</v>
      </c>
      <c r="S23" s="3">
        <v>1.076757E-3</v>
      </c>
      <c r="T23" s="3">
        <v>2.8109999999999999</v>
      </c>
      <c r="U23" s="3">
        <v>441</v>
      </c>
      <c r="V23" s="3">
        <v>1.9151500000000001E-4</v>
      </c>
    </row>
    <row r="24" spans="1:22" s="6" customFormat="1" x14ac:dyDescent="0.3"/>
    <row r="25" spans="1:22" x14ac:dyDescent="0.3">
      <c r="A25" s="9" t="s">
        <v>34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x14ac:dyDescent="0.3">
      <c r="A26" s="11" t="s">
        <v>0</v>
      </c>
      <c r="B26" s="12" t="s">
        <v>1</v>
      </c>
      <c r="C26" s="12"/>
      <c r="D26" s="12"/>
      <c r="E26" s="12" t="s">
        <v>3</v>
      </c>
      <c r="F26" s="12"/>
      <c r="G26" s="12"/>
      <c r="H26" s="12" t="s">
        <v>2</v>
      </c>
      <c r="I26" s="10"/>
      <c r="J26" s="10"/>
      <c r="K26" s="12" t="s">
        <v>7</v>
      </c>
      <c r="L26" s="10"/>
      <c r="M26" s="10"/>
      <c r="N26" s="12" t="s">
        <v>4</v>
      </c>
      <c r="O26" s="10"/>
      <c r="P26" s="10"/>
      <c r="Q26" s="12" t="s">
        <v>5</v>
      </c>
      <c r="R26" s="10"/>
      <c r="S26" s="10"/>
      <c r="T26" s="12" t="s">
        <v>6</v>
      </c>
      <c r="U26" s="10"/>
      <c r="V26" s="10"/>
    </row>
    <row r="27" spans="1:22" ht="18" x14ac:dyDescent="0.3">
      <c r="A27" s="11" t="s">
        <v>8</v>
      </c>
      <c r="B27" s="11" t="s">
        <v>9</v>
      </c>
      <c r="C27" s="11" t="s">
        <v>11</v>
      </c>
      <c r="D27" s="13" t="s">
        <v>10</v>
      </c>
      <c r="E27" s="11" t="s">
        <v>9</v>
      </c>
      <c r="F27" s="11" t="s">
        <v>11</v>
      </c>
      <c r="G27" s="13" t="s">
        <v>10</v>
      </c>
      <c r="H27" s="11" t="s">
        <v>9</v>
      </c>
      <c r="I27" s="11" t="s">
        <v>11</v>
      </c>
      <c r="J27" s="13" t="s">
        <v>10</v>
      </c>
      <c r="K27" s="11" t="s">
        <v>9</v>
      </c>
      <c r="L27" s="11" t="s">
        <v>11</v>
      </c>
      <c r="M27" s="13" t="s">
        <v>10</v>
      </c>
      <c r="N27" s="11" t="s">
        <v>9</v>
      </c>
      <c r="O27" s="11" t="s">
        <v>11</v>
      </c>
      <c r="P27" s="13" t="s">
        <v>10</v>
      </c>
      <c r="Q27" s="11" t="s">
        <v>9</v>
      </c>
      <c r="R27" s="11" t="s">
        <v>11</v>
      </c>
      <c r="S27" s="13" t="s">
        <v>10</v>
      </c>
      <c r="T27" s="11" t="s">
        <v>9</v>
      </c>
      <c r="U27" s="11" t="s">
        <v>11</v>
      </c>
      <c r="V27" s="13" t="s">
        <v>10</v>
      </c>
    </row>
    <row r="28" spans="1:22" x14ac:dyDescent="0.3">
      <c r="A28" s="5">
        <v>1</v>
      </c>
      <c r="B28" s="3">
        <v>1.6659999999999999</v>
      </c>
      <c r="C28" s="3">
        <v>744</v>
      </c>
      <c r="D28" s="3">
        <v>6.1394534380000003</v>
      </c>
      <c r="E28" s="3">
        <v>1.738</v>
      </c>
      <c r="F28" s="3">
        <v>713.3</v>
      </c>
      <c r="G28" s="3">
        <v>5.6326539899999997</v>
      </c>
      <c r="H28" s="3">
        <v>1.655</v>
      </c>
      <c r="I28" s="3">
        <v>749.1</v>
      </c>
      <c r="J28" s="3">
        <v>6.1856966289999997</v>
      </c>
      <c r="K28" s="3">
        <v>1.671</v>
      </c>
      <c r="L28" s="3">
        <v>742.1</v>
      </c>
      <c r="M28" s="3">
        <v>5.761781418</v>
      </c>
      <c r="N28" s="3">
        <v>1.63</v>
      </c>
      <c r="O28" s="3">
        <v>760.8</v>
      </c>
      <c r="P28" s="3">
        <v>6.1798365579999999</v>
      </c>
      <c r="Q28" s="3">
        <v>1.6579999999999999</v>
      </c>
      <c r="R28" s="3">
        <v>747.9</v>
      </c>
      <c r="S28" s="3">
        <v>5.4221893210000003</v>
      </c>
      <c r="T28" s="3">
        <v>1.677</v>
      </c>
      <c r="U28" s="3">
        <v>739.5</v>
      </c>
      <c r="V28" s="3">
        <v>6.1367046179999996</v>
      </c>
    </row>
    <row r="29" spans="1:22" x14ac:dyDescent="0.3">
      <c r="A29" s="5">
        <v>2</v>
      </c>
      <c r="B29" s="3">
        <v>1.927</v>
      </c>
      <c r="C29" s="3">
        <v>643.5</v>
      </c>
      <c r="D29" s="3">
        <v>1.5690750000000001E-3</v>
      </c>
      <c r="E29" s="3">
        <v>1.976</v>
      </c>
      <c r="F29" s="3">
        <v>627.5</v>
      </c>
      <c r="G29" s="3">
        <v>7.2330340000000007E-2</v>
      </c>
      <c r="H29" s="3">
        <v>1.919</v>
      </c>
      <c r="I29" s="3">
        <v>646.1</v>
      </c>
      <c r="J29" s="3">
        <v>6.8653409999999996E-3</v>
      </c>
      <c r="K29" s="3">
        <v>1.9119999999999999</v>
      </c>
      <c r="L29" s="3">
        <v>648.29999999999995</v>
      </c>
      <c r="M29" s="3">
        <v>6.2284199999999997E-4</v>
      </c>
      <c r="N29" s="3">
        <v>1.897</v>
      </c>
      <c r="O29" s="3">
        <v>653.6</v>
      </c>
      <c r="P29" s="3">
        <v>1.5204610000000001E-3</v>
      </c>
      <c r="Q29" s="3">
        <v>1.889</v>
      </c>
      <c r="R29" s="3">
        <v>656.4</v>
      </c>
      <c r="S29" s="3">
        <v>7.0322400000000004E-3</v>
      </c>
      <c r="T29" s="3">
        <v>1.9330000000000001</v>
      </c>
      <c r="U29" s="3">
        <v>641.20000000000005</v>
      </c>
      <c r="V29" s="3">
        <v>1.2256983000000001E-2</v>
      </c>
    </row>
    <row r="30" spans="1:22" x14ac:dyDescent="0.3">
      <c r="A30" s="5">
        <v>3</v>
      </c>
      <c r="B30" s="3">
        <v>2.173</v>
      </c>
      <c r="C30" s="3">
        <v>570.6</v>
      </c>
      <c r="D30" s="3">
        <v>0.48383980599999998</v>
      </c>
      <c r="E30" s="3">
        <v>2.1890000000000001</v>
      </c>
      <c r="F30" s="3">
        <v>566.4</v>
      </c>
      <c r="G30" s="3">
        <v>0.47929823599999999</v>
      </c>
      <c r="H30" s="3">
        <v>2.17</v>
      </c>
      <c r="I30" s="3">
        <v>571.20000000000005</v>
      </c>
      <c r="J30" s="3">
        <v>0.48681780899999999</v>
      </c>
      <c r="K30" s="3">
        <v>2.1360000000000001</v>
      </c>
      <c r="L30" s="3">
        <v>580.5</v>
      </c>
      <c r="M30" s="3">
        <v>0.48808762700000002</v>
      </c>
      <c r="N30" s="3">
        <v>2.153</v>
      </c>
      <c r="O30" s="3">
        <v>575.9</v>
      </c>
      <c r="P30" s="3">
        <v>0.51805222399999995</v>
      </c>
      <c r="Q30" s="3">
        <v>2.09</v>
      </c>
      <c r="R30" s="3">
        <v>593.29999999999995</v>
      </c>
      <c r="S30" s="3">
        <v>0.52822337600000002</v>
      </c>
      <c r="T30" s="3">
        <v>2.177</v>
      </c>
      <c r="U30" s="3">
        <v>569.6</v>
      </c>
      <c r="V30" s="3">
        <v>0.47977601199999997</v>
      </c>
    </row>
    <row r="31" spans="1:22" x14ac:dyDescent="0.3">
      <c r="A31" s="5">
        <v>4</v>
      </c>
      <c r="B31" s="3">
        <v>2.3239999999999998</v>
      </c>
      <c r="C31" s="3">
        <v>533.6</v>
      </c>
      <c r="D31" s="3">
        <v>0.27861633200000002</v>
      </c>
      <c r="E31" s="3">
        <v>2.3199999999999998</v>
      </c>
      <c r="F31" s="3">
        <v>534.4</v>
      </c>
      <c r="G31" s="3">
        <v>0.404573558</v>
      </c>
      <c r="H31" s="3">
        <v>2.323</v>
      </c>
      <c r="I31" s="3">
        <v>533.70000000000005</v>
      </c>
      <c r="J31" s="3">
        <v>0.37536227</v>
      </c>
      <c r="K31" s="3">
        <v>2.2970000000000002</v>
      </c>
      <c r="L31" s="3">
        <v>539.70000000000005</v>
      </c>
      <c r="M31" s="3">
        <v>0.39951242599999998</v>
      </c>
      <c r="N31" s="3">
        <v>2.3170000000000002</v>
      </c>
      <c r="O31" s="3">
        <v>535.20000000000005</v>
      </c>
      <c r="P31" s="3">
        <v>0.32215471299999998</v>
      </c>
      <c r="Q31" s="3">
        <v>2.2869999999999999</v>
      </c>
      <c r="R31" s="3">
        <v>542</v>
      </c>
      <c r="S31" s="3">
        <v>0.54616977300000003</v>
      </c>
      <c r="T31" s="3">
        <v>2.323</v>
      </c>
      <c r="U31" s="3">
        <v>533.6</v>
      </c>
      <c r="V31" s="3">
        <v>0.28417788199999999</v>
      </c>
    </row>
    <row r="32" spans="1:22" s="6" customForma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B4CE-A7CC-459F-96C9-75709330A85A}">
  <dimension ref="A1:N40"/>
  <sheetViews>
    <sheetView zoomScaleNormal="100" workbookViewId="0">
      <selection activeCell="R15" sqref="R15"/>
    </sheetView>
  </sheetViews>
  <sheetFormatPr defaultRowHeight="15.6" x14ac:dyDescent="0.3"/>
  <cols>
    <col min="1" max="1" width="6.5546875" style="1" bestFit="1" customWidth="1"/>
    <col min="2" max="3" width="6.77734375" style="4" bestFit="1" customWidth="1"/>
    <col min="4" max="4" width="6" style="4" bestFit="1" customWidth="1"/>
    <col min="5" max="7" width="6.77734375" style="4" bestFit="1" customWidth="1"/>
    <col min="8" max="8" width="8.21875" style="4" bestFit="1" customWidth="1"/>
    <col min="9" max="9" width="7.88671875" style="4" bestFit="1" customWidth="1"/>
    <col min="10" max="10" width="6" style="4" bestFit="1" customWidth="1"/>
    <col min="11" max="11" width="7.44140625" style="4" bestFit="1" customWidth="1"/>
    <col min="12" max="12" width="8.88671875" style="4"/>
    <col min="13" max="13" width="7.44140625" style="4" bestFit="1" customWidth="1"/>
    <col min="14" max="14" width="8.88671875" style="4"/>
    <col min="15" max="16384" width="8.88671875" style="1"/>
  </cols>
  <sheetData>
    <row r="1" spans="1:14" x14ac:dyDescent="0.3">
      <c r="A1" s="19" t="s">
        <v>0</v>
      </c>
      <c r="B1" s="16" t="s">
        <v>31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</row>
    <row r="2" spans="1:14" ht="16.2" x14ac:dyDescent="0.3">
      <c r="A2" s="19"/>
      <c r="B2" s="14" t="s">
        <v>12</v>
      </c>
      <c r="C2" s="14" t="s">
        <v>13</v>
      </c>
      <c r="D2" s="14" t="s">
        <v>29</v>
      </c>
      <c r="E2" s="14" t="s">
        <v>30</v>
      </c>
      <c r="F2" s="14" t="s">
        <v>14</v>
      </c>
      <c r="G2" s="14" t="s">
        <v>15</v>
      </c>
      <c r="H2" s="14" t="s">
        <v>16</v>
      </c>
      <c r="I2" s="14" t="s">
        <v>17</v>
      </c>
      <c r="J2" s="15" t="s">
        <v>10</v>
      </c>
      <c r="K2" s="14" t="s">
        <v>18</v>
      </c>
      <c r="L2" s="14" t="s">
        <v>19</v>
      </c>
      <c r="M2" s="14" t="s">
        <v>20</v>
      </c>
      <c r="N2" s="14" t="s">
        <v>21</v>
      </c>
    </row>
    <row r="3" spans="1:14" x14ac:dyDescent="0.3">
      <c r="A3" s="7" t="s">
        <v>22</v>
      </c>
      <c r="B3" s="3">
        <v>-6.2375999999999996</v>
      </c>
      <c r="C3" s="3">
        <v>-2.0259</v>
      </c>
      <c r="D3" s="3">
        <f t="shared" ref="D3:D9" si="0">C3-B3</f>
        <v>4.2116999999999996</v>
      </c>
      <c r="E3" s="3">
        <f>D3-$D$3</f>
        <v>0</v>
      </c>
      <c r="F3" s="3">
        <f t="shared" ref="F3:F9" si="1">B3+D3/2</f>
        <v>-4.1317500000000003</v>
      </c>
      <c r="G3" s="3">
        <f>F3-$F$3</f>
        <v>0</v>
      </c>
      <c r="H3" s="3">
        <f>'SP-Sn'!C4</f>
        <v>532.1</v>
      </c>
      <c r="I3" s="3">
        <f>H3-$H$3</f>
        <v>0</v>
      </c>
      <c r="J3" s="3">
        <f>'SP-Sn'!D4</f>
        <v>0.89665602</v>
      </c>
      <c r="K3" s="3">
        <f>'SP-Sn'!B4</f>
        <v>2.33</v>
      </c>
      <c r="L3" s="3">
        <f>K3-$K$3</f>
        <v>0</v>
      </c>
      <c r="M3" s="3">
        <v>0.35</v>
      </c>
      <c r="N3" s="3">
        <f>M3-$M$3</f>
        <v>0</v>
      </c>
    </row>
    <row r="4" spans="1:14" x14ac:dyDescent="0.3">
      <c r="A4" s="7" t="s">
        <v>23</v>
      </c>
      <c r="B4" s="3">
        <v>-6.4135999999999997</v>
      </c>
      <c r="C4" s="3">
        <v>-2.2079</v>
      </c>
      <c r="D4" s="3">
        <f t="shared" si="0"/>
        <v>4.2057000000000002</v>
      </c>
      <c r="E4" s="3">
        <f t="shared" ref="E4:E9" si="2">D4-$D$3</f>
        <v>-5.9999999999993392E-3</v>
      </c>
      <c r="F4" s="3">
        <f t="shared" si="1"/>
        <v>-4.3107499999999996</v>
      </c>
      <c r="G4" s="3">
        <f t="shared" ref="G4:G9" si="3">F4-$F$3</f>
        <v>-0.17899999999999938</v>
      </c>
      <c r="H4" s="3">
        <f>'SP-Sn'!F4</f>
        <v>533.5</v>
      </c>
      <c r="I4" s="3">
        <f t="shared" ref="I4:I9" si="4">H4-$H$3</f>
        <v>1.3999999999999773</v>
      </c>
      <c r="J4" s="3">
        <f>'SP-Sn'!G4</f>
        <v>0.88272089499999995</v>
      </c>
      <c r="K4" s="3">
        <f>'SP-Sn'!E4</f>
        <v>2.3239999999999998</v>
      </c>
      <c r="L4" s="3">
        <f t="shared" ref="L4:L9" si="5">K4-$K$3</f>
        <v>-6.0000000000002274E-3</v>
      </c>
      <c r="M4" s="3">
        <v>0.315</v>
      </c>
      <c r="N4" s="3">
        <f t="shared" ref="N4:N9" si="6">M4-$M$3</f>
        <v>-3.4999999999999976E-2</v>
      </c>
    </row>
    <row r="5" spans="1:14" x14ac:dyDescent="0.3">
      <c r="A5" s="7" t="s">
        <v>24</v>
      </c>
      <c r="B5" s="3">
        <v>-6.2085999999999997</v>
      </c>
      <c r="C5" s="3">
        <v>-2.0043000000000002</v>
      </c>
      <c r="D5" s="3">
        <f t="shared" si="0"/>
        <v>4.2042999999999999</v>
      </c>
      <c r="E5" s="3">
        <f t="shared" si="2"/>
        <v>-7.3999999999996291E-3</v>
      </c>
      <c r="F5" s="3">
        <f t="shared" si="1"/>
        <v>-4.1064499999999997</v>
      </c>
      <c r="G5" s="3">
        <f t="shared" si="3"/>
        <v>2.5300000000000544E-2</v>
      </c>
      <c r="H5" s="3">
        <f>'SP-Sn'!I4</f>
        <v>533.70000000000005</v>
      </c>
      <c r="I5" s="3">
        <f t="shared" si="4"/>
        <v>1.6000000000000227</v>
      </c>
      <c r="J5" s="3">
        <f>'SP-Sn'!J4</f>
        <v>0.92530559599999995</v>
      </c>
      <c r="K5" s="3">
        <f>'SP-Sn'!H4</f>
        <v>2.323</v>
      </c>
      <c r="L5" s="3">
        <f t="shared" si="5"/>
        <v>-7.0000000000001172E-3</v>
      </c>
      <c r="M5" s="3">
        <v>0.34599999999999997</v>
      </c>
      <c r="N5" s="3">
        <f t="shared" si="6"/>
        <v>-4.0000000000000036E-3</v>
      </c>
    </row>
    <row r="6" spans="1:14" x14ac:dyDescent="0.3">
      <c r="A6" s="7" t="s">
        <v>25</v>
      </c>
      <c r="B6" s="3">
        <v>-6.4832999999999998</v>
      </c>
      <c r="C6" s="3">
        <v>-2.2823000000000002</v>
      </c>
      <c r="D6" s="3">
        <f t="shared" si="0"/>
        <v>4.2009999999999996</v>
      </c>
      <c r="E6" s="3">
        <f t="shared" si="2"/>
        <v>-1.0699999999999932E-2</v>
      </c>
      <c r="F6" s="3">
        <f t="shared" si="1"/>
        <v>-4.3827999999999996</v>
      </c>
      <c r="G6" s="3">
        <f t="shared" si="3"/>
        <v>-0.25104999999999933</v>
      </c>
      <c r="H6" s="3">
        <f>'SP-Sn'!L4</f>
        <v>534.29999999999995</v>
      </c>
      <c r="I6" s="3">
        <f t="shared" si="4"/>
        <v>2.1999999999999318</v>
      </c>
      <c r="J6" s="3">
        <f>'SP-Sn'!M4</f>
        <v>0.89096021000000003</v>
      </c>
      <c r="K6" s="3">
        <f>'SP-Sn'!K4</f>
        <v>2.3210000000000002</v>
      </c>
      <c r="L6" s="3">
        <f t="shared" si="5"/>
        <v>-8.999999999999897E-3</v>
      </c>
      <c r="M6" s="3">
        <v>0.311</v>
      </c>
      <c r="N6" s="3">
        <f t="shared" si="6"/>
        <v>-3.8999999999999979E-2</v>
      </c>
    </row>
    <row r="7" spans="1:14" x14ac:dyDescent="0.3">
      <c r="A7" s="7" t="s">
        <v>26</v>
      </c>
      <c r="B7" s="3">
        <v>-6.1714000000000002</v>
      </c>
      <c r="C7" s="3">
        <v>-1.9972000000000001</v>
      </c>
      <c r="D7" s="3">
        <f t="shared" si="0"/>
        <v>4.1741999999999999</v>
      </c>
      <c r="E7" s="3">
        <f t="shared" si="2"/>
        <v>-3.7499999999999645E-2</v>
      </c>
      <c r="F7" s="3">
        <f t="shared" si="1"/>
        <v>-4.0843000000000007</v>
      </c>
      <c r="G7" s="3">
        <f t="shared" si="3"/>
        <v>4.7449999999999548E-2</v>
      </c>
      <c r="H7" s="3">
        <f>'SP-Sn'!O4</f>
        <v>536.79999999999995</v>
      </c>
      <c r="I7" s="3">
        <f t="shared" si="4"/>
        <v>4.6999999999999318</v>
      </c>
      <c r="J7" s="3">
        <f>'SP-Sn'!P4</f>
        <v>0.94535086099999999</v>
      </c>
      <c r="K7" s="3">
        <f>'SP-Sn'!N4</f>
        <v>2.31</v>
      </c>
      <c r="L7" s="3">
        <f t="shared" si="5"/>
        <v>-2.0000000000000018E-2</v>
      </c>
      <c r="M7" s="3">
        <v>0.33500000000000002</v>
      </c>
      <c r="N7" s="3">
        <f t="shared" si="6"/>
        <v>-1.4999999999999958E-2</v>
      </c>
    </row>
    <row r="8" spans="1:14" x14ac:dyDescent="0.3">
      <c r="A8" s="7" t="s">
        <v>27</v>
      </c>
      <c r="B8" s="3">
        <v>-6.5025000000000004</v>
      </c>
      <c r="C8" s="3">
        <v>-2.3077999999999999</v>
      </c>
      <c r="D8" s="3">
        <f t="shared" si="0"/>
        <v>4.194700000000001</v>
      </c>
      <c r="E8" s="3">
        <f t="shared" si="2"/>
        <v>-1.6999999999998572E-2</v>
      </c>
      <c r="F8" s="3">
        <f t="shared" si="1"/>
        <v>-4.4051499999999999</v>
      </c>
      <c r="G8" s="3">
        <f t="shared" si="3"/>
        <v>-0.27339999999999964</v>
      </c>
      <c r="H8" s="3">
        <f>'SP-Sn'!R4</f>
        <v>535.1</v>
      </c>
      <c r="I8" s="3">
        <f t="shared" si="4"/>
        <v>3</v>
      </c>
      <c r="J8" s="3">
        <f>'SP-Sn'!S4</f>
        <v>0.88499302099999999</v>
      </c>
      <c r="K8" s="3">
        <f>'SP-Sn'!Q4</f>
        <v>2.3170000000000002</v>
      </c>
      <c r="L8" s="3">
        <f t="shared" si="5"/>
        <v>-1.2999999999999901E-2</v>
      </c>
      <c r="M8" s="3">
        <v>0.3</v>
      </c>
      <c r="N8" s="3">
        <f t="shared" si="6"/>
        <v>-4.9999999999999989E-2</v>
      </c>
    </row>
    <row r="9" spans="1:14" x14ac:dyDescent="0.3">
      <c r="A9" s="7" t="s">
        <v>28</v>
      </c>
      <c r="B9" s="3">
        <v>-6.2366999999999999</v>
      </c>
      <c r="C9" s="3">
        <v>-2.0430999999999999</v>
      </c>
      <c r="D9" s="3">
        <f t="shared" si="0"/>
        <v>4.1936</v>
      </c>
      <c r="E9" s="3">
        <f t="shared" si="2"/>
        <v>-1.8099999999999561E-2</v>
      </c>
      <c r="F9" s="3">
        <f t="shared" si="1"/>
        <v>-4.1398999999999999</v>
      </c>
      <c r="G9" s="3">
        <f t="shared" si="3"/>
        <v>-8.1499999999996575E-3</v>
      </c>
      <c r="H9" s="3">
        <f>'SP-Sn'!U4</f>
        <v>534.5</v>
      </c>
      <c r="I9" s="3">
        <f t="shared" si="4"/>
        <v>2.3999999999999773</v>
      </c>
      <c r="J9" s="3">
        <f>'SP-Sn'!V4</f>
        <v>0.91288408200000004</v>
      </c>
      <c r="K9" s="3">
        <f>'SP-Sn'!T4</f>
        <v>2.319</v>
      </c>
      <c r="L9" s="3">
        <f t="shared" si="5"/>
        <v>-1.1000000000000121E-2</v>
      </c>
      <c r="M9" s="4">
        <v>0.33100000000000002</v>
      </c>
      <c r="N9" s="3">
        <f t="shared" si="6"/>
        <v>-1.8999999999999961E-2</v>
      </c>
    </row>
    <row r="10" spans="1:14" s="6" customFormat="1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x14ac:dyDescent="0.3">
      <c r="A11" s="19" t="s">
        <v>0</v>
      </c>
      <c r="B11" s="16" t="s">
        <v>32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8"/>
    </row>
    <row r="12" spans="1:14" ht="16.2" x14ac:dyDescent="0.3">
      <c r="A12" s="19"/>
      <c r="B12" s="14" t="s">
        <v>12</v>
      </c>
      <c r="C12" s="14" t="s">
        <v>13</v>
      </c>
      <c r="D12" s="14" t="s">
        <v>29</v>
      </c>
      <c r="E12" s="14" t="s">
        <v>30</v>
      </c>
      <c r="F12" s="14" t="s">
        <v>14</v>
      </c>
      <c r="G12" s="14" t="s">
        <v>15</v>
      </c>
      <c r="H12" s="14" t="s">
        <v>16</v>
      </c>
      <c r="I12" s="14" t="s">
        <v>17</v>
      </c>
      <c r="J12" s="15" t="s">
        <v>10</v>
      </c>
      <c r="K12" s="14" t="s">
        <v>18</v>
      </c>
      <c r="L12" s="14" t="s">
        <v>19</v>
      </c>
      <c r="M12" s="14" t="s">
        <v>20</v>
      </c>
      <c r="N12" s="14" t="s">
        <v>21</v>
      </c>
    </row>
    <row r="13" spans="1:14" x14ac:dyDescent="0.3">
      <c r="A13" s="7" t="s">
        <v>22</v>
      </c>
      <c r="B13" s="3">
        <v>-6.0270999999999999</v>
      </c>
      <c r="C13" s="3">
        <v>-2.4300000000000002</v>
      </c>
      <c r="D13" s="3">
        <f t="shared" ref="D13:D19" si="7">C13-B13</f>
        <v>3.5970999999999997</v>
      </c>
      <c r="E13" s="3">
        <f>D13-$D$13</f>
        <v>0</v>
      </c>
      <c r="F13" s="3">
        <f t="shared" ref="F13:F19" si="8">B13+D13/2</f>
        <v>-4.2285500000000003</v>
      </c>
      <c r="G13" s="3">
        <f>F13-$F$13</f>
        <v>0</v>
      </c>
      <c r="H13" s="3">
        <f>'SP-Sn'!C12</f>
        <v>648.1</v>
      </c>
      <c r="I13" s="3">
        <f>H13-$H$13</f>
        <v>0</v>
      </c>
      <c r="J13" s="3">
        <f>'SP-Sn'!D12</f>
        <v>2.706650352</v>
      </c>
      <c r="K13" s="3">
        <f>'SP-Sn'!B12</f>
        <v>1.913</v>
      </c>
      <c r="L13" s="3">
        <f>K13-$K$13</f>
        <v>0</v>
      </c>
      <c r="M13" s="3">
        <v>1.1259999999999999</v>
      </c>
      <c r="N13" s="3">
        <f>M13-$M$13</f>
        <v>0</v>
      </c>
    </row>
    <row r="14" spans="1:14" x14ac:dyDescent="0.3">
      <c r="A14" s="7" t="s">
        <v>23</v>
      </c>
      <c r="B14" s="3">
        <v>-6.2748999999999997</v>
      </c>
      <c r="C14" s="3">
        <v>-2.6073</v>
      </c>
      <c r="D14" s="3">
        <f t="shared" si="7"/>
        <v>3.6675999999999997</v>
      </c>
      <c r="E14" s="3">
        <f t="shared" ref="E14:E19" si="9">D14-$D$13</f>
        <v>7.0500000000000007E-2</v>
      </c>
      <c r="F14" s="3">
        <f t="shared" si="8"/>
        <v>-4.4410999999999996</v>
      </c>
      <c r="G14" s="3">
        <f t="shared" ref="G14:G19" si="10">F14-$F$13</f>
        <v>-0.21254999999999935</v>
      </c>
      <c r="H14" s="3">
        <f>'SP-Sn'!F12</f>
        <v>631.20000000000005</v>
      </c>
      <c r="I14" s="3">
        <f t="shared" ref="I14:I19" si="11">H14-$H$13</f>
        <v>-16.899999999999977</v>
      </c>
      <c r="J14" s="3">
        <f>'SP-Sn'!G12</f>
        <v>2.5060987300000002</v>
      </c>
      <c r="K14" s="3">
        <f>'SP-Sn'!E12</f>
        <v>1.964</v>
      </c>
      <c r="L14" s="3">
        <f t="shared" ref="L14:L19" si="12">K14-$K$13</f>
        <v>5.0999999999999934E-2</v>
      </c>
      <c r="M14" s="3">
        <v>0.14899999999999999</v>
      </c>
      <c r="N14" s="3">
        <f t="shared" ref="N14:N19" si="13">M14-$M$13</f>
        <v>-0.97699999999999987</v>
      </c>
    </row>
    <row r="15" spans="1:14" x14ac:dyDescent="0.3">
      <c r="A15" s="7" t="s">
        <v>24</v>
      </c>
      <c r="B15" s="3">
        <v>-5.9661999999999997</v>
      </c>
      <c r="C15" s="3">
        <v>-2.3885000000000001</v>
      </c>
      <c r="D15" s="3">
        <f t="shared" si="7"/>
        <v>3.5776999999999997</v>
      </c>
      <c r="E15" s="3">
        <f t="shared" si="9"/>
        <v>-1.9400000000000084E-2</v>
      </c>
      <c r="F15" s="3">
        <f t="shared" si="8"/>
        <v>-4.1773499999999997</v>
      </c>
      <c r="G15" s="3">
        <f t="shared" si="10"/>
        <v>5.1200000000000578E-2</v>
      </c>
      <c r="H15" s="3">
        <f>'SP-Sn'!I12</f>
        <v>650.20000000000005</v>
      </c>
      <c r="I15" s="3">
        <f t="shared" si="11"/>
        <v>2.1000000000000227</v>
      </c>
      <c r="J15" s="3">
        <f>'SP-Sn'!J12</f>
        <v>2.7275927549999999</v>
      </c>
      <c r="K15" s="3">
        <f>'SP-Sn'!H12</f>
        <v>1.907</v>
      </c>
      <c r="L15" s="3">
        <f t="shared" si="12"/>
        <v>-6.0000000000000053E-3</v>
      </c>
      <c r="M15" s="3">
        <v>0.08</v>
      </c>
      <c r="N15" s="3">
        <f t="shared" si="13"/>
        <v>-1.0459999999999998</v>
      </c>
    </row>
    <row r="16" spans="1:14" x14ac:dyDescent="0.3">
      <c r="A16" s="7" t="s">
        <v>25</v>
      </c>
      <c r="B16" s="3">
        <v>-6.3304</v>
      </c>
      <c r="C16" s="3">
        <v>-2.7591000000000001</v>
      </c>
      <c r="D16" s="3">
        <f t="shared" si="7"/>
        <v>3.5712999999999999</v>
      </c>
      <c r="E16" s="3">
        <f t="shared" si="9"/>
        <v>-2.5799999999999823E-2</v>
      </c>
      <c r="F16" s="3">
        <f t="shared" si="8"/>
        <v>-4.5447500000000005</v>
      </c>
      <c r="G16" s="3">
        <f t="shared" si="10"/>
        <v>-0.31620000000000026</v>
      </c>
      <c r="H16" s="3">
        <f>'SP-Sn'!L12</f>
        <v>651.79999999999995</v>
      </c>
      <c r="I16" s="3">
        <f t="shared" si="11"/>
        <v>3.6999999999999318</v>
      </c>
      <c r="J16" s="3">
        <f>'SP-Sn'!M12</f>
        <v>2.5236081509999999</v>
      </c>
      <c r="K16" s="3">
        <f>'SP-Sn'!K12</f>
        <v>1.9019999999999999</v>
      </c>
      <c r="L16" s="3">
        <f t="shared" si="12"/>
        <v>-1.1000000000000121E-2</v>
      </c>
      <c r="M16" s="3">
        <v>1.1020000000000001</v>
      </c>
      <c r="N16" s="3">
        <f t="shared" si="13"/>
        <v>-2.3999999999999799E-2</v>
      </c>
    </row>
    <row r="17" spans="1:14" x14ac:dyDescent="0.3">
      <c r="A17" s="7" t="s">
        <v>26</v>
      </c>
      <c r="B17" s="3">
        <v>-5.8634000000000004</v>
      </c>
      <c r="C17" s="3">
        <v>-2.3652000000000002</v>
      </c>
      <c r="D17" s="3">
        <f t="shared" si="7"/>
        <v>3.4982000000000002</v>
      </c>
      <c r="E17" s="3">
        <f t="shared" si="9"/>
        <v>-9.8899999999999544E-2</v>
      </c>
      <c r="F17" s="3">
        <f t="shared" si="8"/>
        <v>-4.1143000000000001</v>
      </c>
      <c r="G17" s="3">
        <f t="shared" si="10"/>
        <v>0.11425000000000018</v>
      </c>
      <c r="H17" s="3">
        <f>'SP-Sn'!O12</f>
        <v>660</v>
      </c>
      <c r="I17" s="3">
        <f t="shared" si="11"/>
        <v>11.899999999999977</v>
      </c>
      <c r="J17" s="3">
        <f>'SP-Sn'!P12</f>
        <v>2.732605945</v>
      </c>
      <c r="K17" s="3">
        <f>'SP-Sn'!N12</f>
        <v>1.8779999999999999</v>
      </c>
      <c r="L17" s="3">
        <f t="shared" si="12"/>
        <v>-3.5000000000000142E-2</v>
      </c>
      <c r="M17" s="3">
        <v>0.02</v>
      </c>
      <c r="N17" s="3">
        <f t="shared" si="13"/>
        <v>-1.1059999999999999</v>
      </c>
    </row>
    <row r="18" spans="1:14" x14ac:dyDescent="0.3">
      <c r="A18" s="7" t="s">
        <v>27</v>
      </c>
      <c r="B18" s="3">
        <v>-6.3712999999999997</v>
      </c>
      <c r="C18" s="3">
        <v>-2.8521000000000001</v>
      </c>
      <c r="D18" s="3">
        <f t="shared" si="7"/>
        <v>3.5191999999999997</v>
      </c>
      <c r="E18" s="3">
        <f t="shared" si="9"/>
        <v>-7.790000000000008E-2</v>
      </c>
      <c r="F18" s="3">
        <f t="shared" si="8"/>
        <v>-4.6116999999999999</v>
      </c>
      <c r="G18" s="3">
        <f t="shared" si="10"/>
        <v>-0.38314999999999966</v>
      </c>
      <c r="H18" s="3">
        <f>'SP-Sn'!R12</f>
        <v>659.8</v>
      </c>
      <c r="I18" s="3">
        <f t="shared" si="11"/>
        <v>11.699999999999932</v>
      </c>
      <c r="J18" s="3">
        <f>'SP-Sn'!S12</f>
        <v>2.3137653399999998</v>
      </c>
      <c r="K18" s="3">
        <f>'SP-Sn'!Q12</f>
        <v>1.879</v>
      </c>
      <c r="L18" s="3">
        <f t="shared" si="12"/>
        <v>-3.400000000000003E-2</v>
      </c>
      <c r="M18" s="3">
        <v>1.083</v>
      </c>
      <c r="N18" s="3">
        <f t="shared" si="13"/>
        <v>-4.2999999999999927E-2</v>
      </c>
    </row>
    <row r="19" spans="1:14" x14ac:dyDescent="0.3">
      <c r="A19" s="7" t="s">
        <v>28</v>
      </c>
      <c r="B19" s="3">
        <v>-6.0448000000000004</v>
      </c>
      <c r="C19" s="3">
        <v>-2.4418000000000002</v>
      </c>
      <c r="D19" s="3">
        <f t="shared" si="7"/>
        <v>3.6030000000000002</v>
      </c>
      <c r="E19" s="3">
        <f t="shared" si="9"/>
        <v>5.9000000000004604E-3</v>
      </c>
      <c r="F19" s="3">
        <f t="shared" si="8"/>
        <v>-4.2433000000000005</v>
      </c>
      <c r="G19" s="3">
        <f t="shared" si="10"/>
        <v>-1.4750000000000263E-2</v>
      </c>
      <c r="H19" s="3">
        <f>'SP-Sn'!U12</f>
        <v>645.6</v>
      </c>
      <c r="I19" s="3">
        <f t="shared" si="11"/>
        <v>-2.5</v>
      </c>
      <c r="J19" s="3">
        <f>'SP-Sn'!V12</f>
        <v>2.7127899050000002</v>
      </c>
      <c r="K19" s="3">
        <f>'SP-Sn'!T12</f>
        <v>1.92</v>
      </c>
      <c r="L19" s="3">
        <f t="shared" si="12"/>
        <v>6.9999999999998952E-3</v>
      </c>
      <c r="M19" s="3">
        <v>0.112</v>
      </c>
      <c r="N19" s="3">
        <f t="shared" si="13"/>
        <v>-1.0139999999999998</v>
      </c>
    </row>
    <row r="20" spans="1:14" s="6" customFormat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19" t="s">
        <v>0</v>
      </c>
      <c r="B21" s="16" t="s">
        <v>33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8"/>
    </row>
    <row r="22" spans="1:14" ht="16.2" x14ac:dyDescent="0.3">
      <c r="A22" s="19"/>
      <c r="B22" s="14" t="s">
        <v>12</v>
      </c>
      <c r="C22" s="14" t="s">
        <v>13</v>
      </c>
      <c r="D22" s="14" t="s">
        <v>29</v>
      </c>
      <c r="E22" s="14" t="s">
        <v>30</v>
      </c>
      <c r="F22" s="14" t="s">
        <v>14</v>
      </c>
      <c r="G22" s="14" t="s">
        <v>15</v>
      </c>
      <c r="H22" s="14" t="s">
        <v>16</v>
      </c>
      <c r="I22" s="14" t="s">
        <v>17</v>
      </c>
      <c r="J22" s="15" t="s">
        <v>10</v>
      </c>
      <c r="K22" s="14" t="s">
        <v>18</v>
      </c>
      <c r="L22" s="14" t="s">
        <v>19</v>
      </c>
      <c r="M22" s="14" t="s">
        <v>20</v>
      </c>
      <c r="N22" s="14" t="s">
        <v>21</v>
      </c>
    </row>
    <row r="23" spans="1:14" x14ac:dyDescent="0.3">
      <c r="A23" s="7" t="s">
        <v>22</v>
      </c>
      <c r="B23" s="3">
        <v>-5.9581999999999997</v>
      </c>
      <c r="C23" s="3">
        <v>-2.5743999999999998</v>
      </c>
      <c r="D23" s="3">
        <f t="shared" ref="D23:D29" si="14">C23-B23</f>
        <v>3.3837999999999999</v>
      </c>
      <c r="E23" s="3">
        <f>D23-$D$23</f>
        <v>0</v>
      </c>
      <c r="F23" s="3">
        <f t="shared" ref="F23:F29" si="15">B23+D23/2</f>
        <v>-4.2662999999999993</v>
      </c>
      <c r="G23" s="3">
        <f>F23-$F$23</f>
        <v>0</v>
      </c>
      <c r="H23" s="3">
        <f>'SP-Sn'!C20</f>
        <v>711</v>
      </c>
      <c r="I23" s="3">
        <f>H23-$H$23</f>
        <v>0</v>
      </c>
      <c r="J23" s="3">
        <f>'SP-Sn'!D20</f>
        <v>4.4308663700000004</v>
      </c>
      <c r="K23" s="3">
        <f>'SP-Sn'!B20</f>
        <v>1.744</v>
      </c>
      <c r="L23" s="3">
        <f>K23-$K$23</f>
        <v>0</v>
      </c>
      <c r="M23" s="3">
        <v>0.115</v>
      </c>
      <c r="N23" s="3">
        <f>M23-$M$23</f>
        <v>0</v>
      </c>
    </row>
    <row r="24" spans="1:14" x14ac:dyDescent="0.3">
      <c r="A24" s="7" t="s">
        <v>23</v>
      </c>
      <c r="B24" s="3">
        <v>-6.2234999999999996</v>
      </c>
      <c r="C24" s="3">
        <v>-2.7456</v>
      </c>
      <c r="D24" s="3">
        <f t="shared" si="14"/>
        <v>3.4778999999999995</v>
      </c>
      <c r="E24" s="3">
        <f t="shared" ref="E24:E29" si="16">D24-$D$23</f>
        <v>9.4099999999999628E-2</v>
      </c>
      <c r="F24" s="3">
        <f t="shared" si="15"/>
        <v>-4.4845499999999996</v>
      </c>
      <c r="G24" s="3">
        <f t="shared" ref="G24:G29" si="17">F24-$F$23</f>
        <v>-0.21825000000000028</v>
      </c>
      <c r="H24" s="3">
        <f>'SP-Sn'!F20</f>
        <v>684.4</v>
      </c>
      <c r="I24" s="3">
        <f t="shared" ref="I24:I29" si="18">H24-$H$23</f>
        <v>-26.600000000000023</v>
      </c>
      <c r="J24" s="3">
        <f>'SP-Sn'!G20</f>
        <v>4.0795572560000002</v>
      </c>
      <c r="K24" s="3">
        <f>'SP-Sn'!E20</f>
        <v>1.8120000000000001</v>
      </c>
      <c r="L24" s="3">
        <f t="shared" ref="L24:L29" si="19">K24-$K$23</f>
        <v>6.800000000000006E-2</v>
      </c>
      <c r="M24" s="3">
        <v>0.22700000000000001</v>
      </c>
      <c r="N24" s="3">
        <f t="shared" ref="N24:N29" si="20">M24-$M$23</f>
        <v>0.112</v>
      </c>
    </row>
    <row r="25" spans="1:14" x14ac:dyDescent="0.3">
      <c r="A25" s="7" t="s">
        <v>24</v>
      </c>
      <c r="B25" s="3">
        <v>-5.8868999999999998</v>
      </c>
      <c r="C25" s="3">
        <v>-2.5291999999999999</v>
      </c>
      <c r="D25" s="3">
        <f t="shared" si="14"/>
        <v>3.3576999999999999</v>
      </c>
      <c r="E25" s="3">
        <f t="shared" si="16"/>
        <v>-2.6100000000000012E-2</v>
      </c>
      <c r="F25" s="3">
        <f t="shared" si="15"/>
        <v>-4.2080500000000001</v>
      </c>
      <c r="G25" s="3">
        <f t="shared" si="17"/>
        <v>5.8249999999999247E-2</v>
      </c>
      <c r="H25" s="3">
        <f>'SP-Sn'!I20</f>
        <v>715.2</v>
      </c>
      <c r="I25" s="3">
        <f t="shared" si="18"/>
        <v>4.2000000000000455</v>
      </c>
      <c r="J25" s="3">
        <f>'SP-Sn'!J20</f>
        <v>4.4623795900000003</v>
      </c>
      <c r="K25" s="3">
        <f>'SP-Sn'!H20</f>
        <v>1.734</v>
      </c>
      <c r="L25" s="3">
        <f t="shared" si="19"/>
        <v>-1.0000000000000009E-2</v>
      </c>
      <c r="M25" s="3">
        <v>4.2000000000000003E-2</v>
      </c>
      <c r="N25" s="3">
        <f t="shared" si="20"/>
        <v>-7.3000000000000009E-2</v>
      </c>
    </row>
    <row r="26" spans="1:14" x14ac:dyDescent="0.3">
      <c r="A26" s="7" t="s">
        <v>25</v>
      </c>
      <c r="B26" s="3">
        <v>-6.4465000000000003</v>
      </c>
      <c r="C26" s="3">
        <v>-3.4634</v>
      </c>
      <c r="D26" s="3">
        <f t="shared" si="14"/>
        <v>2.9831000000000003</v>
      </c>
      <c r="E26" s="3">
        <f t="shared" si="16"/>
        <v>-0.40069999999999961</v>
      </c>
      <c r="F26" s="3">
        <f t="shared" si="15"/>
        <v>-4.9549500000000002</v>
      </c>
      <c r="G26" s="3">
        <f t="shared" si="17"/>
        <v>-0.68865000000000087</v>
      </c>
      <c r="H26" s="3">
        <f>'SP-Sn'!L20</f>
        <v>729.8</v>
      </c>
      <c r="I26" s="3">
        <f t="shared" si="18"/>
        <v>18.799999999999955</v>
      </c>
      <c r="J26" s="3">
        <f>'SP-Sn'!M20</f>
        <v>4.5172875389999998</v>
      </c>
      <c r="K26" s="3">
        <f>'SP-Sn'!K20</f>
        <v>1.6990000000000001</v>
      </c>
      <c r="L26" s="3">
        <f t="shared" si="19"/>
        <v>-4.4999999999999929E-2</v>
      </c>
      <c r="M26" s="3">
        <v>0.371</v>
      </c>
      <c r="N26" s="3">
        <f t="shared" si="20"/>
        <v>0.25600000000000001</v>
      </c>
    </row>
    <row r="27" spans="1:14" x14ac:dyDescent="0.3">
      <c r="A27" s="7" t="s">
        <v>26</v>
      </c>
      <c r="B27" s="3">
        <v>-5.7748999999999997</v>
      </c>
      <c r="C27" s="3">
        <v>-2.4946999999999999</v>
      </c>
      <c r="D27" s="3">
        <f t="shared" si="14"/>
        <v>3.2801999999999998</v>
      </c>
      <c r="E27" s="3">
        <f t="shared" si="16"/>
        <v>-0.10360000000000014</v>
      </c>
      <c r="F27" s="3">
        <f t="shared" si="15"/>
        <v>-4.1348000000000003</v>
      </c>
      <c r="G27" s="3">
        <f t="shared" si="17"/>
        <v>0.13149999999999906</v>
      </c>
      <c r="H27" s="3">
        <f>'SP-Sn'!O20</f>
        <v>724.9</v>
      </c>
      <c r="I27" s="3">
        <f t="shared" si="18"/>
        <v>13.899999999999977</v>
      </c>
      <c r="J27" s="3">
        <f>'SP-Sn'!P20</f>
        <v>4.456302108</v>
      </c>
      <c r="K27" s="3">
        <f>'SP-Sn'!N20</f>
        <v>1.71</v>
      </c>
      <c r="L27" s="3">
        <f t="shared" si="19"/>
        <v>-3.400000000000003E-2</v>
      </c>
      <c r="M27" s="3">
        <v>0.15</v>
      </c>
      <c r="N27" s="3">
        <f t="shared" si="20"/>
        <v>3.4999999999999989E-2</v>
      </c>
    </row>
    <row r="28" spans="1:14" x14ac:dyDescent="0.3">
      <c r="A28" s="7" t="s">
        <v>27</v>
      </c>
      <c r="B28" s="3">
        <v>-6.3259999999999996</v>
      </c>
      <c r="C28" s="3">
        <v>-2.9862000000000002</v>
      </c>
      <c r="D28" s="3">
        <f t="shared" si="14"/>
        <v>3.3397999999999994</v>
      </c>
      <c r="E28" s="3">
        <f t="shared" si="16"/>
        <v>-4.4000000000000483E-2</v>
      </c>
      <c r="F28" s="3">
        <f t="shared" si="15"/>
        <v>-4.6561000000000003</v>
      </c>
      <c r="G28" s="3">
        <f t="shared" si="17"/>
        <v>-0.38980000000000103</v>
      </c>
      <c r="H28" s="3">
        <f>'SP-Sn'!R20</f>
        <v>718</v>
      </c>
      <c r="I28" s="3">
        <f t="shared" si="18"/>
        <v>7</v>
      </c>
      <c r="J28" s="3">
        <f>'SP-Sn'!S20</f>
        <v>3.884416866</v>
      </c>
      <c r="K28" s="3">
        <f>'SP-Sn'!Q20</f>
        <v>1.7270000000000001</v>
      </c>
      <c r="L28" s="3">
        <f t="shared" si="19"/>
        <v>-1.6999999999999904E-2</v>
      </c>
      <c r="M28" s="3">
        <v>0.113</v>
      </c>
      <c r="N28" s="3">
        <f t="shared" si="20"/>
        <v>-2.0000000000000018E-3</v>
      </c>
    </row>
    <row r="29" spans="1:14" x14ac:dyDescent="0.3">
      <c r="A29" s="7" t="s">
        <v>28</v>
      </c>
      <c r="B29" s="3">
        <v>-5.9856999999999996</v>
      </c>
      <c r="C29" s="3">
        <v>-2.5933000000000002</v>
      </c>
      <c r="D29" s="3">
        <f t="shared" si="14"/>
        <v>3.3923999999999994</v>
      </c>
      <c r="E29" s="3">
        <f t="shared" si="16"/>
        <v>8.5999999999994969E-3</v>
      </c>
      <c r="F29" s="3">
        <f t="shared" si="15"/>
        <v>-4.2895000000000003</v>
      </c>
      <c r="G29" s="3">
        <f t="shared" si="17"/>
        <v>-2.3200000000000998E-2</v>
      </c>
      <c r="H29" s="3">
        <f>'SP-Sn'!U20</f>
        <v>706.5</v>
      </c>
      <c r="I29" s="3">
        <f t="shared" si="18"/>
        <v>-4.5</v>
      </c>
      <c r="J29" s="3">
        <f>'SP-Sn'!V20</f>
        <v>4.4388894350000001</v>
      </c>
      <c r="K29" s="3">
        <f>'SP-Sn'!T20</f>
        <v>1.7549999999999999</v>
      </c>
      <c r="L29" s="3">
        <f t="shared" si="19"/>
        <v>1.0999999999999899E-2</v>
      </c>
      <c r="M29" s="3">
        <v>0.16</v>
      </c>
      <c r="N29" s="3">
        <f t="shared" si="20"/>
        <v>4.4999999999999998E-2</v>
      </c>
    </row>
    <row r="30" spans="1:14" s="6" customFormat="1" x14ac:dyDescent="0.3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">
      <c r="A31" s="19" t="s">
        <v>0</v>
      </c>
      <c r="B31" s="16" t="s">
        <v>34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/>
    </row>
    <row r="32" spans="1:14" ht="16.2" x14ac:dyDescent="0.3">
      <c r="A32" s="19"/>
      <c r="B32" s="14" t="s">
        <v>12</v>
      </c>
      <c r="C32" s="14" t="s">
        <v>13</v>
      </c>
      <c r="D32" s="14" t="s">
        <v>29</v>
      </c>
      <c r="E32" s="14" t="s">
        <v>30</v>
      </c>
      <c r="F32" s="14" t="s">
        <v>14</v>
      </c>
      <c r="G32" s="14" t="s">
        <v>15</v>
      </c>
      <c r="H32" s="14" t="s">
        <v>16</v>
      </c>
      <c r="I32" s="14" t="s">
        <v>17</v>
      </c>
      <c r="J32" s="15" t="s">
        <v>10</v>
      </c>
      <c r="K32" s="14" t="s">
        <v>18</v>
      </c>
      <c r="L32" s="14" t="s">
        <v>19</v>
      </c>
      <c r="M32" s="14" t="s">
        <v>20</v>
      </c>
      <c r="N32" s="14" t="s">
        <v>21</v>
      </c>
    </row>
    <row r="33" spans="1:14" x14ac:dyDescent="0.3">
      <c r="A33" s="7" t="s">
        <v>22</v>
      </c>
      <c r="B33" s="3">
        <v>-5.9310999999999998</v>
      </c>
      <c r="C33" s="3">
        <v>-2.6389999999999998</v>
      </c>
      <c r="D33" s="3">
        <f t="shared" ref="D33:D39" si="21">C33-B33</f>
        <v>3.2921</v>
      </c>
      <c r="E33" s="3">
        <f>D33-$D$33</f>
        <v>0</v>
      </c>
      <c r="F33" s="3">
        <f t="shared" ref="F33:F39" si="22">B33+D33/2</f>
        <v>-4.28505</v>
      </c>
      <c r="G33" s="3">
        <f>F33-$F$33</f>
        <v>0</v>
      </c>
      <c r="H33" s="3">
        <f>'SP-Sn'!C28</f>
        <v>744</v>
      </c>
      <c r="I33" s="3">
        <f>H33-$H$33</f>
        <v>0</v>
      </c>
      <c r="J33" s="3">
        <f>'SP-Sn'!D28</f>
        <v>6.1394534380000003</v>
      </c>
      <c r="K33" s="3">
        <f>'SP-Sn'!B28</f>
        <v>1.6659999999999999</v>
      </c>
      <c r="L33" s="3">
        <f>K33-$K$33</f>
        <v>0</v>
      </c>
      <c r="M33" s="3">
        <v>0.34599999999999997</v>
      </c>
      <c r="N33" s="3">
        <f>M33-$M$33</f>
        <v>0</v>
      </c>
    </row>
    <row r="34" spans="1:14" x14ac:dyDescent="0.3">
      <c r="A34" s="7" t="s">
        <v>23</v>
      </c>
      <c r="B34" s="3">
        <v>-6.2008999999999999</v>
      </c>
      <c r="C34" s="3">
        <v>-2.8106</v>
      </c>
      <c r="D34" s="3">
        <f t="shared" si="21"/>
        <v>3.3902999999999999</v>
      </c>
      <c r="E34" s="3">
        <f t="shared" ref="E34:E39" si="23">D34-$D$33</f>
        <v>9.8199999999999843E-2</v>
      </c>
      <c r="F34" s="3">
        <f t="shared" si="22"/>
        <v>-4.5057499999999999</v>
      </c>
      <c r="G34" s="3">
        <f t="shared" ref="G34:G39" si="24">F34-$F$33</f>
        <v>-0.2206999999999999</v>
      </c>
      <c r="H34" s="3">
        <f>'SP-Sn'!F28</f>
        <v>713.3</v>
      </c>
      <c r="I34" s="3">
        <f t="shared" ref="I34:I39" si="25">H34-$H$33</f>
        <v>-30.700000000000045</v>
      </c>
      <c r="J34" s="3">
        <f>'SP-Sn'!G28</f>
        <v>5.6326539899999997</v>
      </c>
      <c r="K34" s="3">
        <f>'SP-Sn'!E28</f>
        <v>1.738</v>
      </c>
      <c r="L34" s="3">
        <f t="shared" ref="L34:L39" si="26">K34-$K$33</f>
        <v>7.2000000000000064E-2</v>
      </c>
      <c r="M34" s="3">
        <v>0.47099999999999997</v>
      </c>
      <c r="N34" s="3">
        <f t="shared" ref="N34:N39" si="27">M34-$M$33</f>
        <v>0.125</v>
      </c>
    </row>
    <row r="35" spans="1:14" x14ac:dyDescent="0.3">
      <c r="A35" s="7" t="s">
        <v>24</v>
      </c>
      <c r="B35" s="3">
        <v>-5.8552</v>
      </c>
      <c r="C35" s="3">
        <v>-2.5910000000000002</v>
      </c>
      <c r="D35" s="3">
        <f t="shared" si="21"/>
        <v>3.2641999999999998</v>
      </c>
      <c r="E35" s="3">
        <f t="shared" si="23"/>
        <v>-2.7900000000000258E-2</v>
      </c>
      <c r="F35" s="3">
        <f t="shared" si="22"/>
        <v>-4.2231000000000005</v>
      </c>
      <c r="G35" s="3">
        <f t="shared" si="24"/>
        <v>6.1949999999999505E-2</v>
      </c>
      <c r="H35" s="3">
        <f>'SP-Sn'!I28</f>
        <v>749.1</v>
      </c>
      <c r="I35" s="3">
        <f t="shared" si="25"/>
        <v>5.1000000000000227</v>
      </c>
      <c r="J35" s="3">
        <f>'SP-Sn'!J28</f>
        <v>6.1856966289999997</v>
      </c>
      <c r="K35" s="3">
        <f>'SP-Sn'!H28</f>
        <v>1.655</v>
      </c>
      <c r="L35" s="3">
        <f t="shared" si="26"/>
        <v>-1.0999999999999899E-2</v>
      </c>
      <c r="M35" s="3">
        <v>0.39900000000000002</v>
      </c>
      <c r="N35" s="3">
        <f t="shared" si="27"/>
        <v>5.3000000000000047E-2</v>
      </c>
    </row>
    <row r="36" spans="1:14" x14ac:dyDescent="0.3">
      <c r="A36" s="7" t="s">
        <v>25</v>
      </c>
      <c r="B36" s="3">
        <v>-6.2553000000000001</v>
      </c>
      <c r="C36" s="3">
        <v>-2.9651999999999998</v>
      </c>
      <c r="D36" s="3">
        <f t="shared" si="21"/>
        <v>3.2901000000000002</v>
      </c>
      <c r="E36" s="3">
        <f t="shared" si="23"/>
        <v>-1.9999999999997797E-3</v>
      </c>
      <c r="F36" s="3">
        <f t="shared" si="22"/>
        <v>-4.6102499999999997</v>
      </c>
      <c r="G36" s="3">
        <f t="shared" si="24"/>
        <v>-0.32519999999999971</v>
      </c>
      <c r="H36" s="3">
        <f>'SP-Sn'!L28</f>
        <v>742.1</v>
      </c>
      <c r="I36" s="3">
        <f t="shared" si="25"/>
        <v>-1.8999999999999773</v>
      </c>
      <c r="J36" s="3">
        <f>'SP-Sn'!M28</f>
        <v>5.761781418</v>
      </c>
      <c r="K36" s="3">
        <f>'SP-Sn'!K28</f>
        <v>1.671</v>
      </c>
      <c r="L36" s="3">
        <f t="shared" si="26"/>
        <v>5.0000000000001155E-3</v>
      </c>
      <c r="M36" s="3">
        <v>0.39400000000000002</v>
      </c>
      <c r="N36" s="3">
        <f t="shared" si="27"/>
        <v>4.8000000000000043E-2</v>
      </c>
    </row>
    <row r="37" spans="1:14" x14ac:dyDescent="0.3">
      <c r="A37" s="7" t="s">
        <v>26</v>
      </c>
      <c r="B37" s="3">
        <v>-5.7401</v>
      </c>
      <c r="C37" s="3">
        <v>-2.5535000000000001</v>
      </c>
      <c r="D37" s="3">
        <f t="shared" si="21"/>
        <v>3.1865999999999999</v>
      </c>
      <c r="E37" s="3">
        <f t="shared" si="23"/>
        <v>-0.10550000000000015</v>
      </c>
      <c r="F37" s="3">
        <f t="shared" si="22"/>
        <v>-4.1467999999999998</v>
      </c>
      <c r="G37" s="3">
        <f t="shared" si="24"/>
        <v>0.13825000000000021</v>
      </c>
      <c r="H37" s="3">
        <f>'SP-Sn'!O28</f>
        <v>760.8</v>
      </c>
      <c r="I37" s="3">
        <f t="shared" si="25"/>
        <v>16.799999999999955</v>
      </c>
      <c r="J37" s="3">
        <f>'SP-Sn'!P28</f>
        <v>6.1798365579999999</v>
      </c>
      <c r="K37" s="3">
        <f>'SP-Sn'!N28</f>
        <v>1.63</v>
      </c>
      <c r="L37" s="3">
        <f t="shared" si="26"/>
        <v>-3.6000000000000032E-2</v>
      </c>
      <c r="M37" s="3">
        <v>0.44800000000000001</v>
      </c>
      <c r="N37" s="3">
        <f t="shared" si="27"/>
        <v>0.10200000000000004</v>
      </c>
    </row>
    <row r="38" spans="1:14" x14ac:dyDescent="0.3">
      <c r="A38" s="7" t="s">
        <v>27</v>
      </c>
      <c r="B38" s="3">
        <v>-6.3090000000000002</v>
      </c>
      <c r="C38" s="3">
        <v>-3.0445000000000002</v>
      </c>
      <c r="D38" s="3">
        <f t="shared" si="21"/>
        <v>3.2645</v>
      </c>
      <c r="E38" s="3">
        <f t="shared" si="23"/>
        <v>-2.7600000000000069E-2</v>
      </c>
      <c r="F38" s="3">
        <f t="shared" si="22"/>
        <v>-4.6767500000000002</v>
      </c>
      <c r="G38" s="3">
        <f t="shared" si="24"/>
        <v>-0.39170000000000016</v>
      </c>
      <c r="H38" s="3">
        <f>'SP-Sn'!R28</f>
        <v>747.9</v>
      </c>
      <c r="I38" s="3">
        <f t="shared" si="25"/>
        <v>3.8999999999999773</v>
      </c>
      <c r="J38" s="3">
        <f>'SP-Sn'!S28</f>
        <v>5.4221893210000003</v>
      </c>
      <c r="K38" s="3">
        <f>'SP-Sn'!Q28</f>
        <v>1.6579999999999999</v>
      </c>
      <c r="L38" s="3">
        <f t="shared" si="26"/>
        <v>-8.0000000000000071E-3</v>
      </c>
      <c r="M38" s="3">
        <v>0.441</v>
      </c>
      <c r="N38" s="3">
        <f t="shared" si="27"/>
        <v>9.5000000000000029E-2</v>
      </c>
    </row>
    <row r="39" spans="1:14" x14ac:dyDescent="0.3">
      <c r="A39" s="7" t="s">
        <v>28</v>
      </c>
      <c r="B39" s="3">
        <v>-5.9634999999999998</v>
      </c>
      <c r="C39" s="3">
        <v>-2.6648000000000001</v>
      </c>
      <c r="D39" s="3">
        <f t="shared" si="21"/>
        <v>3.2986999999999997</v>
      </c>
      <c r="E39" s="3">
        <f t="shared" si="23"/>
        <v>6.5999999999997172E-3</v>
      </c>
      <c r="F39" s="3">
        <f t="shared" si="22"/>
        <v>-4.3141499999999997</v>
      </c>
      <c r="G39" s="3">
        <f t="shared" si="24"/>
        <v>-2.9099999999999682E-2</v>
      </c>
      <c r="H39" s="3">
        <f>'SP-Sn'!U28</f>
        <v>739.5</v>
      </c>
      <c r="I39" s="3">
        <f t="shared" si="25"/>
        <v>-4.5</v>
      </c>
      <c r="J39" s="3">
        <f>'SP-Sn'!V28</f>
        <v>6.1367046179999996</v>
      </c>
      <c r="K39" s="3">
        <f>'SP-Sn'!T28</f>
        <v>1.677</v>
      </c>
      <c r="L39" s="3">
        <f t="shared" si="26"/>
        <v>1.1000000000000121E-2</v>
      </c>
      <c r="M39" s="3">
        <v>0.42699999999999999</v>
      </c>
      <c r="N39" s="3">
        <f t="shared" si="27"/>
        <v>8.1000000000000016E-2</v>
      </c>
    </row>
    <row r="40" spans="1:14" s="6" customFormat="1" x14ac:dyDescent="0.3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</sheetData>
  <mergeCells count="8">
    <mergeCell ref="B1:N1"/>
    <mergeCell ref="B11:N11"/>
    <mergeCell ref="B21:N21"/>
    <mergeCell ref="B31:N31"/>
    <mergeCell ref="A11:A12"/>
    <mergeCell ref="A21:A22"/>
    <mergeCell ref="A31:A3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SP-Sn</vt:lpstr>
      <vt:lpstr>SP-TDDFT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Monteiro de Castro</dc:creator>
  <cp:lastModifiedBy>Gabriel Monteiro de Castro</cp:lastModifiedBy>
  <dcterms:created xsi:type="dcterms:W3CDTF">2015-06-05T18:17:20Z</dcterms:created>
  <dcterms:modified xsi:type="dcterms:W3CDTF">2023-12-11T14:19:28Z</dcterms:modified>
</cp:coreProperties>
</file>