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7.xml" ContentType="application/vnd.openxmlformats-officedocument.drawing+xml"/>
  <Override PartName="/xl/tables/table15.xml" ContentType="application/vnd.openxmlformats-officedocument.spreadsheetml.table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8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9.xml" ContentType="application/vnd.openxmlformats-officedocument.drawing+xml"/>
  <Override PartName="/xl/tables/table18.xml" ContentType="application/vnd.openxmlformats-officedocument.spreadsheetml.table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10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harts/chart7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7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7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7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7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7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7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8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drawings/drawing12.xml" ContentType="application/vnd.openxmlformats-officedocument.drawing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- 5 Doutorado\!Meus Artigos\5 - aromaticity_new descriptors\cálculos\Aromaticity-test-set - mine\"/>
    </mc:Choice>
  </mc:AlternateContent>
  <xr:revisionPtr revIDLastSave="0" documentId="13_ncr:1_{3EBD3597-63EF-4D56-8A57-DF8359433E95}" xr6:coauthVersionLast="47" xr6:coauthVersionMax="47" xr10:uidLastSave="{00000000-0000-0000-0000-000000000000}"/>
  <bookViews>
    <workbookView xWindow="28680" yWindow="-120" windowWidth="29040" windowHeight="15720" activeTab="12" xr2:uid="{00000000-000D-0000-FFFF-FFFF00000000}"/>
  </bookViews>
  <sheets>
    <sheet name="T1" sheetId="1" r:id="rId1"/>
    <sheet name="T2" sheetId="2" r:id="rId2"/>
    <sheet name="T3" sheetId="4" r:id="rId3"/>
    <sheet name="T4" sheetId="3" r:id="rId4"/>
    <sheet name="T5" sheetId="5" r:id="rId5"/>
    <sheet name="T6" sheetId="18" r:id="rId6"/>
    <sheet name="T7" sheetId="7" r:id="rId7"/>
    <sheet name="T8" sheetId="8" r:id="rId8"/>
    <sheet name="T9" sheetId="9" r:id="rId9"/>
    <sheet name="T10" sheetId="10" r:id="rId10"/>
    <sheet name="T11" sheetId="11" r:id="rId11"/>
    <sheet name="T12" sheetId="12" r:id="rId12"/>
    <sheet name="Tests result" sheetId="13" r:id="rId13"/>
  </sheets>
  <definedNames>
    <definedName name="_Hlk190173552" localSheetId="12">'Tests result'!$B$2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3" l="1"/>
  <c r="J27" i="18"/>
  <c r="J28" i="18"/>
  <c r="J36" i="18"/>
  <c r="J37" i="18"/>
  <c r="J41" i="18"/>
  <c r="J26" i="18"/>
  <c r="J30" i="18"/>
  <c r="J29" i="18"/>
  <c r="J38" i="18"/>
  <c r="J35" i="18"/>
  <c r="J32" i="18"/>
  <c r="J39" i="18"/>
  <c r="J34" i="18"/>
  <c r="J33" i="18"/>
  <c r="J40" i="18"/>
  <c r="J31" i="18"/>
  <c r="J4" i="18"/>
  <c r="J5" i="18"/>
  <c r="J13" i="18"/>
  <c r="J14" i="18"/>
  <c r="J18" i="18"/>
  <c r="J3" i="18"/>
  <c r="J7" i="18"/>
  <c r="J6" i="18"/>
  <c r="J15" i="18"/>
  <c r="J12" i="18"/>
  <c r="J9" i="18"/>
  <c r="J16" i="18"/>
  <c r="J11" i="18"/>
  <c r="J10" i="18"/>
  <c r="J17" i="18"/>
  <c r="J8" i="18"/>
  <c r="K4" i="13" l="1"/>
  <c r="K3" i="13"/>
  <c r="K5" i="13"/>
  <c r="Y5" i="8"/>
  <c r="X5" i="8"/>
  <c r="Y4" i="8"/>
  <c r="X4" i="8"/>
  <c r="D4" i="8"/>
  <c r="E4" i="8"/>
  <c r="F4" i="8"/>
  <c r="G4" i="8"/>
  <c r="B4" i="8"/>
  <c r="C3" i="8"/>
  <c r="D3" i="8"/>
  <c r="E3" i="8"/>
  <c r="F3" i="8"/>
  <c r="G3" i="8"/>
  <c r="C9" i="8"/>
  <c r="B9" i="8"/>
  <c r="B3" i="8" s="1"/>
  <c r="C10" i="8"/>
  <c r="C4" i="8" s="1"/>
  <c r="B10" i="8"/>
  <c r="C32" i="5"/>
  <c r="D32" i="5"/>
  <c r="E32" i="5"/>
  <c r="F32" i="5"/>
  <c r="G32" i="5"/>
  <c r="B32" i="5"/>
  <c r="B25" i="5"/>
  <c r="C25" i="5"/>
  <c r="D25" i="5"/>
  <c r="E25" i="5"/>
  <c r="F25" i="5"/>
  <c r="G25" i="5"/>
  <c r="B26" i="5"/>
  <c r="C26" i="5"/>
  <c r="D26" i="5"/>
  <c r="E26" i="5"/>
  <c r="F26" i="5"/>
  <c r="G26" i="5"/>
  <c r="B27" i="5"/>
  <c r="C27" i="5"/>
  <c r="D27" i="5"/>
  <c r="E27" i="5"/>
  <c r="F27" i="5"/>
  <c r="G27" i="5"/>
  <c r="B28" i="5"/>
  <c r="C28" i="5"/>
  <c r="D28" i="5"/>
  <c r="E28" i="5"/>
  <c r="F28" i="5"/>
  <c r="G28" i="5"/>
  <c r="B29" i="5"/>
  <c r="C29" i="5"/>
  <c r="D29" i="5"/>
  <c r="E29" i="5"/>
  <c r="F29" i="5"/>
  <c r="G29" i="5"/>
  <c r="G24" i="5"/>
  <c r="F24" i="5"/>
  <c r="E24" i="5"/>
  <c r="D24" i="5"/>
  <c r="C24" i="5"/>
  <c r="B24" i="5"/>
  <c r="B25" i="3"/>
  <c r="C25" i="3"/>
  <c r="D25" i="3"/>
  <c r="E25" i="3"/>
  <c r="F25" i="3"/>
  <c r="G25" i="3"/>
  <c r="B26" i="3"/>
  <c r="C26" i="3"/>
  <c r="D26" i="3"/>
  <c r="E26" i="3"/>
  <c r="F26" i="3"/>
  <c r="G26" i="3"/>
  <c r="B27" i="3"/>
  <c r="C27" i="3"/>
  <c r="D27" i="3"/>
  <c r="E27" i="3"/>
  <c r="F27" i="3"/>
  <c r="G27" i="3"/>
  <c r="B28" i="3"/>
  <c r="C28" i="3"/>
  <c r="D28" i="3"/>
  <c r="E28" i="3"/>
  <c r="F28" i="3"/>
  <c r="G28" i="3"/>
  <c r="B29" i="3"/>
  <c r="C29" i="3"/>
  <c r="D29" i="3"/>
  <c r="E29" i="3"/>
  <c r="F29" i="3"/>
  <c r="G29" i="3"/>
  <c r="G24" i="3"/>
  <c r="F24" i="3"/>
  <c r="E24" i="3"/>
  <c r="D24" i="3"/>
  <c r="C24" i="3"/>
  <c r="B24" i="3"/>
  <c r="C8" i="9"/>
  <c r="D8" i="9"/>
  <c r="E8" i="9"/>
  <c r="F8" i="9"/>
  <c r="G8" i="9"/>
  <c r="B8" i="9"/>
  <c r="K6" i="13" l="1"/>
  <c r="L4" i="13" s="1"/>
  <c r="L5" i="13" l="1"/>
  <c r="L3" i="13"/>
  <c r="L6" i="13" l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8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</futureMetadata>
  <valueMetadata count="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</valueMetadata>
</metadata>
</file>

<file path=xl/sharedStrings.xml><?xml version="1.0" encoding="utf-8"?>
<sst xmlns="http://schemas.openxmlformats.org/spreadsheetml/2006/main" count="891" uniqueCount="96">
  <si>
    <t>Molecule</t>
  </si>
  <si>
    <t>|Q2|(1)</t>
  </si>
  <si>
    <t>Q2(1)zz</t>
  </si>
  <si>
    <t>BH</t>
  </si>
  <si>
    <t>CH+</t>
  </si>
  <si>
    <t>CH-</t>
  </si>
  <si>
    <t>CH2</t>
  </si>
  <si>
    <t>NH</t>
  </si>
  <si>
    <t>O</t>
  </si>
  <si>
    <t>C7H7+</t>
  </si>
  <si>
    <t>Phenanthrene</t>
  </si>
  <si>
    <t>Pyrene</t>
  </si>
  <si>
    <t>Triphenylene</t>
  </si>
  <si>
    <t>Hepta-CH2</t>
  </si>
  <si>
    <t>Hepta-NH</t>
  </si>
  <si>
    <t>Hepta-NH2+</t>
  </si>
  <si>
    <t>Hepta-O</t>
  </si>
  <si>
    <t>Penta-CH2</t>
  </si>
  <si>
    <t>Penta-NH</t>
  </si>
  <si>
    <t>Penta-NH2+</t>
  </si>
  <si>
    <t>Penta-O</t>
  </si>
  <si>
    <t>Normalized</t>
  </si>
  <si>
    <t>Absolut</t>
  </si>
  <si>
    <t>|Q2|_ring atoms</t>
  </si>
  <si>
    <t>Q2_(zz,ring atoms)</t>
  </si>
  <si>
    <t>|Q2|_origin</t>
  </si>
  <si>
    <t>Q2_(zz,origin)</t>
  </si>
  <si>
    <t>0.05 Å</t>
  </si>
  <si>
    <t>0.15 Å</t>
  </si>
  <si>
    <t>0.25 Å</t>
  </si>
  <si>
    <t>5°</t>
  </si>
  <si>
    <t>10°</t>
  </si>
  <si>
    <t>15°</t>
  </si>
  <si>
    <t>20°</t>
  </si>
  <si>
    <t>25°</t>
  </si>
  <si>
    <t>Benzene</t>
  </si>
  <si>
    <t>CCH</t>
  </si>
  <si>
    <t>CHO</t>
  </si>
  <si>
    <t>CN</t>
  </si>
  <si>
    <t>COCH3</t>
  </si>
  <si>
    <t>COCl</t>
  </si>
  <si>
    <t>CONH2</t>
  </si>
  <si>
    <t>COOCH3</t>
  </si>
  <si>
    <t>COOH</t>
  </si>
  <si>
    <t>F</t>
  </si>
  <si>
    <t>H</t>
  </si>
  <si>
    <t>NH2</t>
  </si>
  <si>
    <t>NN+</t>
  </si>
  <si>
    <t>NO</t>
  </si>
  <si>
    <t>NO2</t>
  </si>
  <si>
    <t>OCH3</t>
  </si>
  <si>
    <t>OH</t>
  </si>
  <si>
    <t>Cr-complex</t>
  </si>
  <si>
    <t>C8H8+2</t>
  </si>
  <si>
    <t>N6</t>
  </si>
  <si>
    <t>Benzo[e]pyrene</t>
  </si>
  <si>
    <t>Ring 1</t>
  </si>
  <si>
    <t>Ring 2</t>
  </si>
  <si>
    <t>Ring 3</t>
  </si>
  <si>
    <t>Ring 4</t>
  </si>
  <si>
    <t>Central Ring</t>
  </si>
  <si>
    <t>Benzo[e]pryene</t>
  </si>
  <si>
    <t>Hepta-BH2-</t>
  </si>
  <si>
    <t>Penta-BH2-</t>
  </si>
  <si>
    <t>Variations</t>
  </si>
  <si>
    <t>0.10 Å</t>
  </si>
  <si>
    <t>0.20 Å</t>
  </si>
  <si>
    <t>Tests</t>
  </si>
  <si>
    <t>T1</t>
  </si>
  <si>
    <t>ü</t>
  </si>
  <si>
    <t>T2</t>
  </si>
  <si>
    <t>l</t>
  </si>
  <si>
    <t>T3</t>
  </si>
  <si>
    <t>T4</t>
  </si>
  <si>
    <t>T5</t>
  </si>
  <si>
    <t>T6</t>
  </si>
  <si>
    <t>T7</t>
  </si>
  <si>
    <t>T8</t>
  </si>
  <si>
    <t>T9</t>
  </si>
  <si>
    <t>û</t>
  </si>
  <si>
    <t>T10</t>
  </si>
  <si>
    <t>T11</t>
  </si>
  <si>
    <t>T12</t>
  </si>
  <si>
    <t>%</t>
  </si>
  <si>
    <t>Normalized Aromaticity Index</t>
  </si>
  <si>
    <r>
      <t>σ</t>
    </r>
    <r>
      <rPr>
        <b/>
        <i/>
        <vertAlign val="subscript"/>
        <sz val="12"/>
        <rFont val="Times New Roman"/>
        <family val="1"/>
      </rPr>
      <t>m</t>
    </r>
  </si>
  <si>
    <r>
      <t>σ</t>
    </r>
    <r>
      <rPr>
        <b/>
        <i/>
        <vertAlign val="subscript"/>
        <sz val="12"/>
        <rFont val="Times New Roman"/>
        <family val="1"/>
      </rPr>
      <t>p</t>
    </r>
  </si>
  <si>
    <r>
      <t>σ</t>
    </r>
    <r>
      <rPr>
        <b/>
        <i/>
        <vertAlign val="subscript"/>
        <sz val="12"/>
        <rFont val="Times New Roman"/>
        <family val="1"/>
      </rPr>
      <t>I</t>
    </r>
  </si>
  <si>
    <r>
      <t>σ</t>
    </r>
    <r>
      <rPr>
        <b/>
        <i/>
        <vertAlign val="subscript"/>
        <sz val="12"/>
        <rFont val="Times New Roman"/>
        <family val="1"/>
      </rPr>
      <t>p</t>
    </r>
    <r>
      <rPr>
        <b/>
        <i/>
        <vertAlign val="superscript"/>
        <sz val="12"/>
        <rFont val="Times New Roman"/>
        <family val="1"/>
      </rPr>
      <t>+</t>
    </r>
  </si>
  <si>
    <r>
      <t>σ</t>
    </r>
    <r>
      <rPr>
        <b/>
        <i/>
        <vertAlign val="subscript"/>
        <sz val="12"/>
        <rFont val="Times New Roman"/>
        <family val="1"/>
      </rPr>
      <t>p</t>
    </r>
    <r>
      <rPr>
        <b/>
        <i/>
        <vertAlign val="superscript"/>
        <sz val="12"/>
        <rFont val="Times New Roman"/>
        <family val="1"/>
      </rPr>
      <t>-</t>
    </r>
  </si>
  <si>
    <r>
      <t>σ</t>
    </r>
    <r>
      <rPr>
        <b/>
        <i/>
        <vertAlign val="subscript"/>
        <sz val="12"/>
        <rFont val="Times New Roman"/>
        <family val="1"/>
      </rPr>
      <t>m</t>
    </r>
    <r>
      <rPr>
        <b/>
        <i/>
        <vertAlign val="superscript"/>
        <sz val="12"/>
        <rFont val="Times New Roman"/>
        <family val="1"/>
      </rPr>
      <t>0</t>
    </r>
  </si>
  <si>
    <r>
      <t>σ</t>
    </r>
    <r>
      <rPr>
        <b/>
        <i/>
        <vertAlign val="subscript"/>
        <sz val="12"/>
        <rFont val="Times New Roman"/>
        <family val="1"/>
      </rPr>
      <t>p</t>
    </r>
    <r>
      <rPr>
        <b/>
        <i/>
        <vertAlign val="superscript"/>
        <sz val="12"/>
        <rFont val="Times New Roman"/>
        <family val="1"/>
      </rPr>
      <t>0</t>
    </r>
  </si>
  <si>
    <t>Mean</t>
  </si>
  <si>
    <r>
      <t>σ</t>
    </r>
    <r>
      <rPr>
        <b/>
        <i/>
        <vertAlign val="subscript"/>
        <sz val="12"/>
        <color rgb="FFFF0000"/>
        <rFont val="Times New Roman"/>
        <family val="1"/>
      </rPr>
      <t>R</t>
    </r>
  </si>
  <si>
    <t>Total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</si>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</sst>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0000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CCCCCC"/>
      <name val="Consolas"/>
      <family val="3"/>
    </font>
    <font>
      <sz val="12"/>
      <name val="Consolas"/>
      <family val="3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onsolas"/>
      <family val="3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538135"/>
      <name val="Wingdings"/>
      <charset val="2"/>
    </font>
    <font>
      <b/>
      <sz val="12"/>
      <color rgb="FF538135"/>
      <name val="Times New Roman"/>
      <family val="1"/>
    </font>
    <font>
      <sz val="12"/>
      <color rgb="FFFFC000"/>
      <name val="Wingdings"/>
      <charset val="2"/>
    </font>
    <font>
      <sz val="12"/>
      <color rgb="FFFF0000"/>
      <name val="Wingdings"/>
      <charset val="2"/>
    </font>
    <font>
      <b/>
      <sz val="12"/>
      <name val="Consolas"/>
      <family val="3"/>
    </font>
    <font>
      <b/>
      <sz val="11"/>
      <name val="Calibri"/>
      <family val="2"/>
      <scheme val="minor"/>
    </font>
    <font>
      <b/>
      <i/>
      <sz val="12"/>
      <name val="Times New Roman"/>
      <family val="1"/>
    </font>
    <font>
      <b/>
      <i/>
      <vertAlign val="subscript"/>
      <sz val="12"/>
      <name val="Times New Roman"/>
      <family val="1"/>
    </font>
    <font>
      <b/>
      <i/>
      <vertAlign val="superscript"/>
      <sz val="12"/>
      <name val="Times New Roman"/>
      <family val="1"/>
    </font>
    <font>
      <sz val="12"/>
      <name val="Times New Roman"/>
      <family val="1"/>
    </font>
    <font>
      <b/>
      <i/>
      <sz val="12"/>
      <color rgb="FFFF0000"/>
      <name val="Times New Roman"/>
      <family val="1"/>
    </font>
    <font>
      <b/>
      <i/>
      <vertAlign val="subscript"/>
      <sz val="12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0F9ED5"/>
        <bgColor indexed="64"/>
      </patternFill>
    </fill>
    <fill>
      <patternFill patternType="solid">
        <fgColor rgb="FFCAEDFB"/>
        <bgColor indexed="64"/>
      </patternFill>
    </fill>
    <fill>
      <patternFill patternType="solid">
        <fgColor rgb="FF45B0E1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rgb="FF0F9ED5"/>
      </left>
      <right/>
      <top style="medium">
        <color rgb="FF0F9ED5"/>
      </top>
      <bottom style="medium">
        <color rgb="FF0F9ED5"/>
      </bottom>
      <diagonal/>
    </border>
    <border>
      <left/>
      <right/>
      <top style="medium">
        <color rgb="FF0F9ED5"/>
      </top>
      <bottom style="medium">
        <color rgb="FF0F9ED5"/>
      </bottom>
      <diagonal/>
    </border>
    <border>
      <left/>
      <right style="medium">
        <color rgb="FF0F9ED5"/>
      </right>
      <top style="medium">
        <color rgb="FF0F9ED5"/>
      </top>
      <bottom style="medium">
        <color rgb="FF0F9ED5"/>
      </bottom>
      <diagonal/>
    </border>
    <border>
      <left style="medium">
        <color rgb="FF60CAF3"/>
      </left>
      <right style="medium">
        <color rgb="FF60CAF3"/>
      </right>
      <top/>
      <bottom style="medium">
        <color rgb="FF60CAF3"/>
      </bottom>
      <diagonal/>
    </border>
    <border>
      <left/>
      <right style="medium">
        <color rgb="FF60CAF3"/>
      </right>
      <top/>
      <bottom style="medium">
        <color rgb="FF60CAF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60CAF3"/>
      </left>
      <right style="medium">
        <color rgb="FF60CAF3"/>
      </right>
      <top/>
      <bottom/>
      <diagonal/>
    </border>
    <border>
      <left style="medium">
        <color rgb="FF60CAF3"/>
      </left>
      <right style="medium">
        <color rgb="FF60CAF3"/>
      </right>
      <top style="medium">
        <color rgb="FF60CAF3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2" fontId="5" fillId="0" borderId="0" xfId="0" applyNumberFormat="1" applyFont="1"/>
    <xf numFmtId="2" fontId="0" fillId="0" borderId="0" xfId="0" applyNumberFormat="1"/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top"/>
    </xf>
    <xf numFmtId="0" fontId="8" fillId="2" borderId="3" xfId="0" applyFont="1" applyFill="1" applyBorder="1" applyAlignment="1">
      <alignment vertical="top"/>
    </xf>
    <xf numFmtId="0" fontId="8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8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vertical="top"/>
    </xf>
    <xf numFmtId="0" fontId="2" fillId="3" borderId="4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164" fontId="0" fillId="0" borderId="0" xfId="0" applyNumberFormat="1" applyAlignment="1">
      <alignment horizontal="left" vertical="center" indent="4"/>
    </xf>
    <xf numFmtId="164" fontId="0" fillId="0" borderId="0" xfId="0" applyNumberFormat="1"/>
    <xf numFmtId="164" fontId="5" fillId="0" borderId="0" xfId="0" applyNumberFormat="1" applyFont="1"/>
    <xf numFmtId="0" fontId="7" fillId="0" borderId="0" xfId="0" applyFont="1" applyAlignment="1">
      <alignment vertical="center"/>
    </xf>
    <xf numFmtId="164" fontId="10" fillId="0" borderId="0" xfId="0" applyNumberFormat="1" applyFont="1"/>
    <xf numFmtId="0" fontId="11" fillId="0" borderId="0" xfId="0" applyFont="1"/>
    <xf numFmtId="0" fontId="11" fillId="0" borderId="10" xfId="0" applyFont="1" applyBorder="1" applyAlignment="1">
      <alignment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0" fillId="0" borderId="0" xfId="0" applyFont="1"/>
    <xf numFmtId="165" fontId="0" fillId="0" borderId="0" xfId="0" applyNumberFormat="1"/>
    <xf numFmtId="166" fontId="0" fillId="0" borderId="0" xfId="0" applyNumberFormat="1"/>
    <xf numFmtId="0" fontId="4" fillId="0" borderId="13" xfId="0" applyFont="1" applyBorder="1" applyAlignment="1">
      <alignment vertical="center"/>
    </xf>
    <xf numFmtId="164" fontId="5" fillId="0" borderId="14" xfId="0" applyNumberFormat="1" applyFont="1" applyBorder="1"/>
    <xf numFmtId="0" fontId="4" fillId="0" borderId="14" xfId="0" applyFont="1" applyBorder="1" applyAlignment="1">
      <alignment vertical="center"/>
    </xf>
    <xf numFmtId="0" fontId="16" fillId="6" borderId="0" xfId="0" applyFont="1" applyFill="1" applyAlignment="1">
      <alignment vertical="center"/>
    </xf>
    <xf numFmtId="0" fontId="17" fillId="6" borderId="0" xfId="0" applyFont="1" applyFill="1"/>
    <xf numFmtId="0" fontId="0" fillId="0" borderId="18" xfId="0" applyBorder="1"/>
    <xf numFmtId="0" fontId="12" fillId="0" borderId="17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4" fillId="0" borderId="16" xfId="0" applyFont="1" applyBorder="1" applyAlignment="1">
      <alignment vertical="center"/>
    </xf>
    <xf numFmtId="1" fontId="0" fillId="0" borderId="12" xfId="0" applyNumberFormat="1" applyBorder="1"/>
    <xf numFmtId="1" fontId="0" fillId="0" borderId="0" xfId="0" applyNumberFormat="1"/>
    <xf numFmtId="0" fontId="1" fillId="0" borderId="4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4" borderId="5" xfId="0" applyFont="1" applyFill="1" applyBorder="1" applyAlignment="1">
      <alignment vertical="top"/>
    </xf>
    <xf numFmtId="0" fontId="1" fillId="3" borderId="4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7" fillId="6" borderId="14" xfId="0" applyFont="1" applyFill="1" applyBorder="1" applyAlignment="1">
      <alignment horizontal="center" vertical="center"/>
    </xf>
    <xf numFmtId="0" fontId="17" fillId="6" borderId="15" xfId="0" applyFont="1" applyFill="1" applyBorder="1" applyAlignment="1">
      <alignment horizontal="center" vertical="center"/>
    </xf>
    <xf numFmtId="164" fontId="1" fillId="0" borderId="5" xfId="0" applyNumberFormat="1" applyFont="1" applyBorder="1" applyAlignment="1">
      <alignment vertical="top"/>
    </xf>
    <xf numFmtId="164" fontId="1" fillId="4" borderId="5" xfId="0" applyNumberFormat="1" applyFont="1" applyFill="1" applyBorder="1" applyAlignment="1">
      <alignment vertical="top"/>
    </xf>
    <xf numFmtId="164" fontId="1" fillId="3" borderId="5" xfId="0" applyNumberFormat="1" applyFont="1" applyFill="1" applyBorder="1" applyAlignment="1">
      <alignment vertical="top"/>
    </xf>
    <xf numFmtId="2" fontId="18" fillId="7" borderId="12" xfId="0" applyNumberFormat="1" applyFont="1" applyFill="1" applyBorder="1" applyAlignment="1">
      <alignment horizontal="center" vertical="center"/>
    </xf>
    <xf numFmtId="2" fontId="21" fillId="0" borderId="12" xfId="0" applyNumberFormat="1" applyFont="1" applyBorder="1" applyAlignment="1">
      <alignment horizontal="center" vertical="center"/>
    </xf>
    <xf numFmtId="2" fontId="21" fillId="0" borderId="12" xfId="0" quotePrefix="1" applyNumberFormat="1" applyFont="1" applyBorder="1" applyAlignment="1">
      <alignment horizontal="center" vertical="center"/>
    </xf>
    <xf numFmtId="2" fontId="18" fillId="7" borderId="0" xfId="0" applyNumberFormat="1" applyFont="1" applyFill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0" fontId="4" fillId="0" borderId="12" xfId="0" applyFont="1" applyBorder="1" applyAlignment="1">
      <alignment vertical="center"/>
    </xf>
    <xf numFmtId="2" fontId="22" fillId="8" borderId="1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64" fontId="9" fillId="0" borderId="19" xfId="0" applyNumberFormat="1" applyFont="1" applyBorder="1" applyAlignment="1">
      <alignment horizontal="center" vertical="center"/>
    </xf>
    <xf numFmtId="164" fontId="9" fillId="0" borderId="20" xfId="0" applyNumberFormat="1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9" fontId="0" fillId="0" borderId="12" xfId="0" applyNumberFormat="1" applyBorder="1" applyAlignment="1">
      <alignment horizontal="center" vertical="center"/>
    </xf>
  </cellXfs>
  <cellStyles count="1">
    <cellStyle name="Normal" xfId="0" builtinId="0"/>
  </cellStyles>
  <dxfs count="20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4" formatCode="0.000"/>
      <alignment horizontal="left" vertical="center" textRotation="0" wrapText="0" indent="4" justifyLastLine="0" shrinkToFit="0" readingOrder="0"/>
    </dxf>
    <dxf>
      <numFmt numFmtId="164" formatCode="0.000"/>
      <alignment horizontal="left" vertical="center" textRotation="0" wrapText="0" indent="4" justifyLastLine="0" shrinkToFit="0" readingOrder="0"/>
    </dxf>
    <dxf>
      <numFmt numFmtId="164" formatCode="0.000"/>
      <alignment horizontal="left" vertical="center" textRotation="0" wrapText="0" indent="4" justifyLastLine="0" shrinkToFit="0" readingOrder="0"/>
    </dxf>
    <dxf>
      <numFmt numFmtId="164" formatCode="0.000"/>
      <alignment horizontal="left" vertical="center" textRotation="0" wrapText="0" indent="4" justifyLastLine="0" shrinkToFit="0" readingOrder="0"/>
    </dxf>
    <dxf>
      <numFmt numFmtId="164" formatCode="0.000"/>
      <alignment horizontal="left" vertical="center" textRotation="0" wrapText="0" indent="4" justifyLastLine="0" shrinkToFit="0" readingOrder="0"/>
    </dxf>
    <dxf>
      <numFmt numFmtId="164" formatCode="0.000"/>
      <alignment horizontal="left" vertical="center" textRotation="0" wrapText="0" indent="4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alignment horizontal="left" vertical="center" textRotation="0" wrapText="0" indent="4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5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colors>
    <mruColors>
      <color rgb="FFB482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22/10/relationships/richValueRel" Target="richData/richValueRel.xml"/><Relationship Id="rId3" Type="http://schemas.openxmlformats.org/officeDocument/2006/relationships/worksheet" Target="worksheets/sheet3.xml"/><Relationship Id="rId21" Type="http://schemas.microsoft.com/office/2017/06/relationships/rdRichValueTypes" Target="richData/rdRichValueTyp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microsoft.com/office/2017/06/relationships/rdRichValueStructure" Target="richData/rdrichvaluestructure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Normalized 𝑸𝟐-based aromaticity descriptor values (𝑒𝑎</a:t>
            </a:r>
            <a:r>
              <a:rPr lang="en-US" sz="1400" baseline="-25000"/>
              <a:t>0</a:t>
            </a:r>
            <a:r>
              <a:rPr lang="en-US" sz="1400" baseline="30000"/>
              <a:t>2</a:t>
            </a:r>
            <a:r>
              <a:rPr lang="en-US" sz="1400"/>
              <a:t>) for Test 1</a:t>
            </a:r>
            <a:endParaRPr lang="pt-B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'T1'!$A$3</c:f>
              <c:strCache>
                <c:ptCount val="1"/>
                <c:pt idx="0">
                  <c:v>0.05 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'T1'!$B$2:$G$2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'T1'!$B$3:$G$3</c:f>
              <c:numCache>
                <c:formatCode>0.000</c:formatCode>
                <c:ptCount val="6"/>
                <c:pt idx="0">
                  <c:v>1.0248461764597401</c:v>
                </c:pt>
                <c:pt idx="1">
                  <c:v>1.0337099620602499</c:v>
                </c:pt>
                <c:pt idx="2">
                  <c:v>1.1359363046690101</c:v>
                </c:pt>
                <c:pt idx="3">
                  <c:v>1.1359363046690101</c:v>
                </c:pt>
                <c:pt idx="4">
                  <c:v>1.0682598866738999</c:v>
                </c:pt>
                <c:pt idx="5">
                  <c:v>1.0682598866738999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C-4A49-8AB5-B7B0C1ADE4C4}"/>
            </c:ext>
          </c:extLst>
        </c:ser>
        <c:ser>
          <c:idx val="1"/>
          <c:order val="1"/>
          <c:tx>
            <c:strRef>
              <c:f>'T1'!$A$4</c:f>
              <c:strCache>
                <c:ptCount val="1"/>
                <c:pt idx="0">
                  <c:v>0.10 Å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'T1'!$B$2:$G$2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'T1'!$B$4:$G$4</c:f>
              <c:numCache>
                <c:formatCode>0.000</c:formatCode>
                <c:ptCount val="6"/>
                <c:pt idx="0">
                  <c:v>1.02190340935874</c:v>
                </c:pt>
                <c:pt idx="1">
                  <c:v>1.0310241627313601</c:v>
                </c:pt>
                <c:pt idx="2">
                  <c:v>1.1240144227757001</c:v>
                </c:pt>
                <c:pt idx="3">
                  <c:v>1.1240144227757001</c:v>
                </c:pt>
                <c:pt idx="4">
                  <c:v>1.0640713230184999</c:v>
                </c:pt>
                <c:pt idx="5">
                  <c:v>1.0640713230184999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5C-4A49-8AB5-B7B0C1ADE4C4}"/>
            </c:ext>
          </c:extLst>
        </c:ser>
        <c:ser>
          <c:idx val="2"/>
          <c:order val="2"/>
          <c:tx>
            <c:strRef>
              <c:f>'T1'!$A$5</c:f>
              <c:strCache>
                <c:ptCount val="1"/>
                <c:pt idx="0">
                  <c:v>0.15 Å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'T1'!$B$2:$G$2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'T1'!$B$5:$G$5</c:f>
              <c:numCache>
                <c:formatCode>0.000</c:formatCode>
                <c:ptCount val="6"/>
                <c:pt idx="0">
                  <c:v>1.0173296284836799</c:v>
                </c:pt>
                <c:pt idx="1">
                  <c:v>1.02688690676769</c:v>
                </c:pt>
                <c:pt idx="2">
                  <c:v>1.10592541614707</c:v>
                </c:pt>
                <c:pt idx="3">
                  <c:v>1.10592541614707</c:v>
                </c:pt>
                <c:pt idx="4">
                  <c:v>1.0576534257165999</c:v>
                </c:pt>
                <c:pt idx="5">
                  <c:v>1.0576534257165999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5C-4A49-8AB5-B7B0C1ADE4C4}"/>
            </c:ext>
          </c:extLst>
        </c:ser>
        <c:ser>
          <c:idx val="3"/>
          <c:order val="3"/>
          <c:tx>
            <c:strRef>
              <c:f>'T1'!$A$6</c:f>
              <c:strCache>
                <c:ptCount val="1"/>
                <c:pt idx="0">
                  <c:v>0.20 Å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'T1'!$B$2:$G$2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'T1'!$B$6:$G$6</c:f>
              <c:numCache>
                <c:formatCode>0.000</c:formatCode>
                <c:ptCount val="6"/>
                <c:pt idx="0">
                  <c:v>1.0114723777575301</c:v>
                </c:pt>
                <c:pt idx="1">
                  <c:v>1.0216535671084399</c:v>
                </c:pt>
                <c:pt idx="2">
                  <c:v>1.0834998778682401</c:v>
                </c:pt>
                <c:pt idx="3">
                  <c:v>1.0834998778682401</c:v>
                </c:pt>
                <c:pt idx="4">
                  <c:v>1.04957771840717</c:v>
                </c:pt>
                <c:pt idx="5">
                  <c:v>1.04957771840717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5C-4A49-8AB5-B7B0C1ADE4C4}"/>
            </c:ext>
          </c:extLst>
        </c:ser>
        <c:ser>
          <c:idx val="4"/>
          <c:order val="4"/>
          <c:tx>
            <c:strRef>
              <c:f>'T1'!$A$7</c:f>
              <c:strCache>
                <c:ptCount val="1"/>
                <c:pt idx="0">
                  <c:v>0.25 Å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'T1'!$B$2:$G$2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'T1'!$B$7:$G$7</c:f>
              <c:numCache>
                <c:formatCode>0.000</c:formatCode>
                <c:ptCount val="6"/>
                <c:pt idx="0">
                  <c:v>1.0047507668678699</c:v>
                </c:pt>
                <c:pt idx="1">
                  <c:v>1.0158261868851599</c:v>
                </c:pt>
                <c:pt idx="2">
                  <c:v>1.0587583114279999</c:v>
                </c:pt>
                <c:pt idx="3">
                  <c:v>1.0587583114279999</c:v>
                </c:pt>
                <c:pt idx="4">
                  <c:v>1.04038245109264</c:v>
                </c:pt>
                <c:pt idx="5">
                  <c:v>1.04038245109264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5C-4A49-8AB5-B7B0C1ADE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947040"/>
        <c:axId val="628947400"/>
      </c:barChart>
      <c:catAx>
        <c:axId val="62894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84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947400"/>
        <c:crosses val="autoZero"/>
        <c:auto val="1"/>
        <c:lblAlgn val="ctr"/>
        <c:lblOffset val="100"/>
        <c:noMultiLvlLbl val="0"/>
      </c:catAx>
      <c:valAx>
        <c:axId val="628947400"/>
        <c:scaling>
          <c:orientation val="minMax"/>
          <c:max val="1.1400000000000001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</a:t>
                </a:r>
                <a:r>
                  <a:rPr lang="en-US" sz="1400" b="0" i="0" u="none" strike="noStrike" kern="1200" spc="0" baseline="0">
                    <a:solidFill>
                      <a:sysClr val="windowText" lastClr="000000"/>
                    </a:solidFill>
                  </a:rPr>
                  <a:t>𝑒𝑎</a:t>
                </a:r>
                <a:r>
                  <a:rPr lang="en-US" sz="1400" b="0" i="0" u="none" strike="noStrike" kern="1200" spc="0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1400" b="0" i="0" u="none" strike="noStrike" kern="1200" spc="0" baseline="30000">
                    <a:solidFill>
                      <a:sysClr val="windowText" lastClr="000000"/>
                    </a:solidFill>
                  </a:rPr>
                  <a:t>2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94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 rtl="0">
              <a:defRPr sz="1400" b="0"/>
            </a:pPr>
            <a:r>
              <a:rPr lang="en-US" sz="1400" b="0" i="0" u="none" strike="noStrike" kern="1200" baseline="0">
                <a:solidFill>
                  <a:sysClr val="windowText" lastClr="000000"/>
                </a:solidFill>
              </a:rPr>
              <a:t>Non-normalized</a:t>
            </a:r>
            <a:r>
              <a:rPr lang="en-US" sz="1400" b="0"/>
              <a:t> 𝑸𝟐-based aromaticity descriptor values (</a:t>
            </a:r>
            <a:r>
              <a:rPr lang="en-US" sz="1400" b="0" i="0" u="none" strike="noStrike" kern="1200" baseline="0">
                <a:solidFill>
                  <a:sysClr val="windowText" lastClr="000000"/>
                </a:solidFill>
              </a:rPr>
              <a:t>𝑒𝑎</a:t>
            </a:r>
            <a:r>
              <a:rPr lang="en-US" sz="1400" b="0" i="0" u="none" strike="noStrike" kern="1200" baseline="-25000">
                <a:solidFill>
                  <a:sysClr val="windowText" lastClr="000000"/>
                </a:solidFill>
              </a:rPr>
              <a:t>0</a:t>
            </a:r>
            <a:r>
              <a:rPr lang="en-US" sz="1400" b="0" i="0" u="none" strike="noStrike" kern="1200" baseline="30000">
                <a:solidFill>
                  <a:sysClr val="windowText" lastClr="000000"/>
                </a:solidFill>
              </a:rPr>
              <a:t>2</a:t>
            </a:r>
            <a:r>
              <a:rPr lang="en-US" sz="1400" b="0"/>
              <a:t>) for Test 2</a:t>
            </a:r>
            <a:endParaRPr lang="pt-BR" sz="14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'T2'!$A$3</c:f>
              <c:strCache>
                <c:ptCount val="1"/>
                <c:pt idx="0">
                  <c:v>5°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'T2'!$B$2:$G$2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'T2'!$B$12:$G$12</c:f>
              <c:numCache>
                <c:formatCode>0.000</c:formatCode>
                <c:ptCount val="6"/>
                <c:pt idx="0">
                  <c:v>4.7959339999999999</c:v>
                </c:pt>
                <c:pt idx="1">
                  <c:v>-3.9390520000000002</c:v>
                </c:pt>
                <c:pt idx="2">
                  <c:v>6.9799119999999997</c:v>
                </c:pt>
                <c:pt idx="3">
                  <c:v>-6.9799119999999997</c:v>
                </c:pt>
                <c:pt idx="4">
                  <c:v>0.54632599999999998</c:v>
                </c:pt>
                <c:pt idx="5">
                  <c:v>0.54632599999999998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7-4447-9CD7-793AD0505996}"/>
            </c:ext>
          </c:extLst>
        </c:ser>
        <c:ser>
          <c:idx val="1"/>
          <c:order val="1"/>
          <c:tx>
            <c:strRef>
              <c:f>'T2'!$A$4</c:f>
              <c:strCache>
                <c:ptCount val="1"/>
                <c:pt idx="0">
                  <c:v>10°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'T2'!$B$2:$G$2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'T2'!$B$13:$G$13</c:f>
              <c:numCache>
                <c:formatCode>0.000</c:formatCode>
                <c:ptCount val="6"/>
                <c:pt idx="0">
                  <c:v>4.8206179999999996</c:v>
                </c:pt>
                <c:pt idx="1">
                  <c:v>-3.9459960000000001</c:v>
                </c:pt>
                <c:pt idx="2">
                  <c:v>6.9016950000000001</c:v>
                </c:pt>
                <c:pt idx="3">
                  <c:v>-6.9016950000000001</c:v>
                </c:pt>
                <c:pt idx="4">
                  <c:v>0.54570399999999997</c:v>
                </c:pt>
                <c:pt idx="5">
                  <c:v>0.54570399999999997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57-4447-9CD7-793AD0505996}"/>
            </c:ext>
          </c:extLst>
        </c:ser>
        <c:ser>
          <c:idx val="2"/>
          <c:order val="2"/>
          <c:tx>
            <c:strRef>
              <c:f>'T2'!$A$5</c:f>
              <c:strCache>
                <c:ptCount val="1"/>
                <c:pt idx="0">
                  <c:v>15°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'T2'!$B$2:$G$2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'T2'!$B$14:$G$14</c:f>
              <c:numCache>
                <c:formatCode>0.000</c:formatCode>
                <c:ptCount val="6"/>
                <c:pt idx="0">
                  <c:v>4.8621939999999997</c:v>
                </c:pt>
                <c:pt idx="1">
                  <c:v>-3.9536959999999999</c:v>
                </c:pt>
                <c:pt idx="2">
                  <c:v>6.7719319999999996</c:v>
                </c:pt>
                <c:pt idx="3">
                  <c:v>-6.7719319999999996</c:v>
                </c:pt>
                <c:pt idx="4">
                  <c:v>0.54471199999999997</c:v>
                </c:pt>
                <c:pt idx="5">
                  <c:v>0.54471199999999997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57-4447-9CD7-793AD0505996}"/>
            </c:ext>
          </c:extLst>
        </c:ser>
        <c:ser>
          <c:idx val="3"/>
          <c:order val="3"/>
          <c:tx>
            <c:strRef>
              <c:f>'T2'!$A$6</c:f>
              <c:strCache>
                <c:ptCount val="1"/>
                <c:pt idx="0">
                  <c:v>20°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'T2'!$B$2:$G$2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'T2'!$B$15:$G$15</c:f>
              <c:numCache>
                <c:formatCode>0.000</c:formatCode>
                <c:ptCount val="6"/>
                <c:pt idx="0">
                  <c:v>4.9226859999999997</c:v>
                </c:pt>
                <c:pt idx="1">
                  <c:v>-3.96001</c:v>
                </c:pt>
                <c:pt idx="2">
                  <c:v>6.5937409999999996</c:v>
                </c:pt>
                <c:pt idx="3">
                  <c:v>-6.5937409999999996</c:v>
                </c:pt>
                <c:pt idx="4">
                  <c:v>0.54338799999999998</c:v>
                </c:pt>
                <c:pt idx="5">
                  <c:v>0.54338799999999998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57-4447-9CD7-793AD0505996}"/>
            </c:ext>
          </c:extLst>
        </c:ser>
        <c:ser>
          <c:idx val="4"/>
          <c:order val="4"/>
          <c:tx>
            <c:strRef>
              <c:f>'T2'!$A$7</c:f>
              <c:strCache>
                <c:ptCount val="1"/>
                <c:pt idx="0">
                  <c:v>25°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'T2'!$B$2:$G$2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'T2'!$B$16:$G$16</c:f>
              <c:numCache>
                <c:formatCode>0.000</c:formatCode>
                <c:ptCount val="6"/>
                <c:pt idx="0">
                  <c:v>5.0081280000000001</c:v>
                </c:pt>
                <c:pt idx="1">
                  <c:v>-3.967098</c:v>
                </c:pt>
                <c:pt idx="2">
                  <c:v>6.3749909999999996</c:v>
                </c:pt>
                <c:pt idx="3">
                  <c:v>-6.3749909999999996</c:v>
                </c:pt>
                <c:pt idx="4">
                  <c:v>0.54171999999999998</c:v>
                </c:pt>
                <c:pt idx="5">
                  <c:v>0.54171999999999998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57-4447-9CD7-793AD0505996}"/>
            </c:ext>
          </c:extLst>
        </c:ser>
        <c:ser>
          <c:idx val="5"/>
          <c:order val="5"/>
          <c:tx>
            <c:strRef>
              <c:f>'T2'!$A$17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'T2'!$B$17:$G$17</c:f>
              <c:numCache>
                <c:formatCode>0.000</c:formatCode>
                <c:ptCount val="6"/>
                <c:pt idx="0">
                  <c:v>4.6670360000000004</c:v>
                </c:pt>
                <c:pt idx="1">
                  <c:v>-3.8044539999999998</c:v>
                </c:pt>
                <c:pt idx="2">
                  <c:v>6.145003</c:v>
                </c:pt>
                <c:pt idx="3">
                  <c:v>-6.145003</c:v>
                </c:pt>
                <c:pt idx="4">
                  <c:v>0.51091500000000001</c:v>
                </c:pt>
                <c:pt idx="5">
                  <c:v>0.51091500000000001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57-4447-9CD7-793AD0505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613888"/>
        <c:axId val="613613168"/>
      </c:barChart>
      <c:catAx>
        <c:axId val="6136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/>
          <a:lstStyle/>
          <a:p>
            <a:pPr>
              <a:defRPr/>
            </a:pPr>
            <a:endParaRPr lang="pt-BR"/>
          </a:p>
        </c:txPr>
        <c:crossAx val="613613168"/>
        <c:crosses val="autoZero"/>
        <c:auto val="1"/>
        <c:lblAlgn val="ctr"/>
        <c:lblOffset val="100"/>
        <c:noMultiLvlLbl val="0"/>
      </c:catAx>
      <c:valAx>
        <c:axId val="6136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 i="0" u="none" strike="noStrike" kern="1200" baseline="0">
                    <a:solidFill>
                      <a:sysClr val="windowText" lastClr="000000"/>
                    </a:solidFill>
                  </a:rPr>
                  <a:t>Non-normalized </a:t>
                </a:r>
                <a:r>
                  <a:rPr lang="en-US" sz="1400" b="0" i="0" u="none" strike="noStrike" kern="1200" spc="0" baseline="0">
                    <a:solidFill>
                      <a:sysClr val="windowText" lastClr="000000"/>
                    </a:solidFill>
                  </a:rPr>
                  <a:t>𝑒𝑎</a:t>
                </a:r>
                <a:r>
                  <a:rPr lang="en-US" sz="1400" b="0" i="0" u="none" strike="noStrike" kern="1200" spc="0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1400" b="0" i="0" u="none" strike="noStrike" kern="1200" spc="0" baseline="30000">
                    <a:solidFill>
                      <a:sysClr val="windowText" lastClr="000000"/>
                    </a:solidFill>
                  </a:rPr>
                  <a:t>2</a:t>
                </a:r>
                <a:endParaRPr lang="pt-BR" sz="1400" b="0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61361388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showDLblsOverMax val="0"/>
    <c:extLst/>
  </c:chart>
  <c:spPr>
    <a:ln>
      <a:solidFill>
        <a:schemeClr val="bg1">
          <a:lumMod val="85000"/>
        </a:schemeClr>
      </a:solidFill>
    </a:ln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|Q2|_ring atoms</a:t>
            </a:r>
          </a:p>
        </c:rich>
      </c:tx>
      <c:layout>
        <c:manualLayout>
          <c:xMode val="edge"/>
          <c:yMode val="edge"/>
          <c:x val="0.29795876016645395"/>
          <c:y val="7.715713379223048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'T2'!$B$2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'T2'!$B$12:$G$12</c15:sqref>
                  </c15:fullRef>
                </c:ext>
              </c:extLst>
              <c:f>'T2'!$B$12</c:f>
              <c:numCache>
                <c:formatCode>0.000</c:formatCode>
                <c:ptCount val="1"/>
                <c:pt idx="0">
                  <c:v>4.7959339999999999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F44-4E7F-B100-6D9B502EEF5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'T2'!$B$2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'T2'!$B$13:$G$13</c15:sqref>
                  </c15:fullRef>
                </c:ext>
              </c:extLst>
              <c:f>'T2'!$B$13</c:f>
              <c:numCache>
                <c:formatCode>0.000</c:formatCode>
                <c:ptCount val="1"/>
                <c:pt idx="0">
                  <c:v>4.8206179999999996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F44-4E7F-B100-6D9B502EEF5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'T2'!$B$2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'T2'!$B$14:$G$14</c15:sqref>
                  </c15:fullRef>
                </c:ext>
              </c:extLst>
              <c:f>'T2'!$B$14</c:f>
              <c:numCache>
                <c:formatCode>0.000</c:formatCode>
                <c:ptCount val="1"/>
                <c:pt idx="0">
                  <c:v>4.8621939999999997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7F44-4E7F-B100-6D9B502EEF5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'T2'!$B$2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'T2'!$B$15:$G$15</c15:sqref>
                  </c15:fullRef>
                </c:ext>
              </c:extLst>
              <c:f>'T2'!$B$15</c:f>
              <c:numCache>
                <c:formatCode>0.000</c:formatCode>
                <c:ptCount val="1"/>
                <c:pt idx="0">
                  <c:v>4.9226859999999997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7F44-4E7F-B100-6D9B502EEF5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'T2'!$B$2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'T2'!$B$16:$G$16</c15:sqref>
                  </c15:fullRef>
                </c:ext>
              </c:extLst>
              <c:f>'T2'!$B$16</c:f>
              <c:numCache>
                <c:formatCode>0.000</c:formatCode>
                <c:ptCount val="1"/>
                <c:pt idx="0">
                  <c:v>5.0081280000000001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7F44-4E7F-B100-6D9B502EEF5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|Q2|_ring atoms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'T2'!$B$17:$G$17</c15:sqref>
                  </c15:fullRef>
                </c:ext>
              </c:extLst>
              <c:f>'T2'!$B$17</c:f>
              <c:numCache>
                <c:formatCode>0.000</c:formatCode>
                <c:ptCount val="1"/>
                <c:pt idx="0">
                  <c:v>4.6670360000000004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7F44-4E7F-B100-6D9B502E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5.05"/>
          <c:min val="4.64999999999999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0.1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Q2_(zz,ring atoms)</a:t>
            </a:r>
          </a:p>
        </c:rich>
      </c:tx>
      <c:layout>
        <c:manualLayout>
          <c:xMode val="edge"/>
          <c:yMode val="edge"/>
          <c:x val="0.29795876016645395"/>
          <c:y val="7.715713379223048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'T2'!$C$2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'T2'!$B$12:$G$12</c15:sqref>
                  </c15:fullRef>
                </c:ext>
              </c:extLst>
              <c:f>'T2'!$C$12</c:f>
              <c:numCache>
                <c:formatCode>0.000</c:formatCode>
                <c:ptCount val="1"/>
                <c:pt idx="0">
                  <c:v>-3.9390520000000002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F44-4E7F-B100-6D9B502EEF5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'T2'!$C$2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'T2'!$B$13:$G$13</c15:sqref>
                  </c15:fullRef>
                </c:ext>
              </c:extLst>
              <c:f>'T2'!$C$13</c:f>
              <c:numCache>
                <c:formatCode>0.000</c:formatCode>
                <c:ptCount val="1"/>
                <c:pt idx="0">
                  <c:v>-3.9459960000000001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F44-4E7F-B100-6D9B502EEF5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'T2'!$C$2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'T2'!$B$14:$G$14</c15:sqref>
                  </c15:fullRef>
                </c:ext>
              </c:extLst>
              <c:f>'T2'!$C$14</c:f>
              <c:numCache>
                <c:formatCode>0.000</c:formatCode>
                <c:ptCount val="1"/>
                <c:pt idx="0">
                  <c:v>-3.9536959999999999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7F44-4E7F-B100-6D9B502EEF5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'T2'!$C$2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'T2'!$B$15:$G$15</c15:sqref>
                  </c15:fullRef>
                </c:ext>
              </c:extLst>
              <c:f>'T2'!$C$15</c:f>
              <c:numCache>
                <c:formatCode>0.000</c:formatCode>
                <c:ptCount val="1"/>
                <c:pt idx="0">
                  <c:v>-3.96001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7F44-4E7F-B100-6D9B502EEF5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'T2'!$C$2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'T2'!$B$16:$G$16</c15:sqref>
                  </c15:fullRef>
                </c:ext>
              </c:extLst>
              <c:f>'T2'!$C$16</c:f>
              <c:numCache>
                <c:formatCode>0.000</c:formatCode>
                <c:ptCount val="1"/>
                <c:pt idx="0">
                  <c:v>-3.967098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7F44-4E7F-B100-6D9B502EEF5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Q2_(zz,ring atoms)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'T2'!$B$17:$G$17</c15:sqref>
                  </c15:fullRef>
                </c:ext>
              </c:extLst>
              <c:f>'T2'!$C$17</c:f>
              <c:numCache>
                <c:formatCode>0.000</c:formatCode>
                <c:ptCount val="1"/>
                <c:pt idx="0">
                  <c:v>-3.8044539999999998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7F44-4E7F-B100-6D9B502E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-3.8"/>
          <c:min val="-3.96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5.000000000000001E-2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|Q2|_origin</a:t>
            </a:r>
          </a:p>
        </c:rich>
      </c:tx>
      <c:layout>
        <c:manualLayout>
          <c:xMode val="edge"/>
          <c:yMode val="edge"/>
          <c:x val="0.33569186516476479"/>
          <c:y val="7.7157002336767895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'T2'!$D$2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'T2'!$B$12:$G$12</c15:sqref>
                  </c15:fullRef>
                </c:ext>
              </c:extLst>
              <c:f>'T2'!$D$12</c:f>
              <c:numCache>
                <c:formatCode>0.000</c:formatCode>
                <c:ptCount val="1"/>
                <c:pt idx="0">
                  <c:v>6.9799119999999997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F44-4E7F-B100-6D9B502EEF5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'T2'!$D$2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'T2'!$B$13:$G$13</c15:sqref>
                  </c15:fullRef>
                </c:ext>
              </c:extLst>
              <c:f>'T2'!$D$13</c:f>
              <c:numCache>
                <c:formatCode>0.000</c:formatCode>
                <c:ptCount val="1"/>
                <c:pt idx="0">
                  <c:v>6.9016950000000001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F44-4E7F-B100-6D9B502EEF5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'T2'!$D$2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'T2'!$B$14:$G$14</c15:sqref>
                  </c15:fullRef>
                </c:ext>
              </c:extLst>
              <c:f>'T2'!$D$14</c:f>
              <c:numCache>
                <c:formatCode>0.000</c:formatCode>
                <c:ptCount val="1"/>
                <c:pt idx="0">
                  <c:v>6.7719319999999996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7F44-4E7F-B100-6D9B502EEF5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'T2'!$D$2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'T2'!$B$15:$G$15</c15:sqref>
                  </c15:fullRef>
                </c:ext>
              </c:extLst>
              <c:f>'T2'!$D$15</c:f>
              <c:numCache>
                <c:formatCode>0.000</c:formatCode>
                <c:ptCount val="1"/>
                <c:pt idx="0">
                  <c:v>6.5937409999999996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7F44-4E7F-B100-6D9B502EEF5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'T2'!$D$2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'T2'!$B$16:$G$16</c15:sqref>
                  </c15:fullRef>
                </c:ext>
              </c:extLst>
              <c:f>'T2'!$D$16</c:f>
              <c:numCache>
                <c:formatCode>0.000</c:formatCode>
                <c:ptCount val="1"/>
                <c:pt idx="0">
                  <c:v>6.3749909999999996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7F44-4E7F-B100-6D9B502EEF5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|Q2|_origin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'T2'!$B$17:$G$17</c15:sqref>
                  </c15:fullRef>
                </c:ext>
              </c:extLst>
              <c:f>'T2'!$D$17</c:f>
              <c:numCache>
                <c:formatCode>0.000</c:formatCode>
                <c:ptCount val="1"/>
                <c:pt idx="0">
                  <c:v>6.145003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7F44-4E7F-B100-6D9B502E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7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0.2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Q2_(zz,origin)</a:t>
            </a:r>
          </a:p>
        </c:rich>
      </c:tx>
      <c:layout>
        <c:manualLayout>
          <c:xMode val="edge"/>
          <c:yMode val="edge"/>
          <c:x val="0.34046764583635647"/>
          <c:y val="7.715735807511850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'T2'!$E$2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'T2'!$B$12:$G$12</c15:sqref>
                  </c15:fullRef>
                </c:ext>
              </c:extLst>
              <c:f>'T2'!$E$12</c:f>
              <c:numCache>
                <c:formatCode>0.000</c:formatCode>
                <c:ptCount val="1"/>
                <c:pt idx="0">
                  <c:v>-6.9799119999999997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F44-4E7F-B100-6D9B502EEF5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'T2'!$E$2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'T2'!$B$13:$G$13</c15:sqref>
                  </c15:fullRef>
                </c:ext>
              </c:extLst>
              <c:f>'T2'!$E$13</c:f>
              <c:numCache>
                <c:formatCode>0.000</c:formatCode>
                <c:ptCount val="1"/>
                <c:pt idx="0">
                  <c:v>-6.9016950000000001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F44-4E7F-B100-6D9B502EEF5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'T2'!$E$2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'T2'!$B$14:$G$14</c15:sqref>
                  </c15:fullRef>
                </c:ext>
              </c:extLst>
              <c:f>'T2'!$E$14</c:f>
              <c:numCache>
                <c:formatCode>0.000</c:formatCode>
                <c:ptCount val="1"/>
                <c:pt idx="0">
                  <c:v>-6.7719319999999996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7F44-4E7F-B100-6D9B502EEF5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'T2'!$E$2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'T2'!$B$15:$G$15</c15:sqref>
                  </c15:fullRef>
                </c:ext>
              </c:extLst>
              <c:f>'T2'!$E$15</c:f>
              <c:numCache>
                <c:formatCode>0.000</c:formatCode>
                <c:ptCount val="1"/>
                <c:pt idx="0">
                  <c:v>-6.5937409999999996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7F44-4E7F-B100-6D9B502EEF5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'T2'!$E$2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'T2'!$B$16:$G$16</c15:sqref>
                  </c15:fullRef>
                </c:ext>
              </c:extLst>
              <c:f>'T2'!$E$16</c:f>
              <c:numCache>
                <c:formatCode>0.000</c:formatCode>
                <c:ptCount val="1"/>
                <c:pt idx="0">
                  <c:v>-6.3749909999999996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7F44-4E7F-B100-6D9B502EEF5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Q2_(zz,origin)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'T2'!$B$17:$G$17</c15:sqref>
                  </c15:fullRef>
                </c:ext>
              </c:extLst>
              <c:f>'T2'!$E$17</c:f>
              <c:numCache>
                <c:formatCode>0.000</c:formatCode>
                <c:ptCount val="1"/>
                <c:pt idx="0">
                  <c:v>-6.145003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7F44-4E7F-B100-6D9B502E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-6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0.2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|Q2|(1)</a:t>
            </a:r>
          </a:p>
        </c:rich>
      </c:tx>
      <c:layout>
        <c:manualLayout>
          <c:xMode val="edge"/>
          <c:yMode val="edge"/>
          <c:x val="0.29795876016645395"/>
          <c:y val="7.715713379223048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'T2'!$F$2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'T2'!$B$12:$G$12</c15:sqref>
                  </c15:fullRef>
                </c:ext>
              </c:extLst>
              <c:f>'T2'!$F$12</c:f>
              <c:numCache>
                <c:formatCode>0.000</c:formatCode>
                <c:ptCount val="1"/>
                <c:pt idx="0">
                  <c:v>0.54632599999999998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F44-4E7F-B100-6D9B502EEF5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'T2'!$F$2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'T2'!$B$13:$G$13</c15:sqref>
                  </c15:fullRef>
                </c:ext>
              </c:extLst>
              <c:f>'T2'!$F$13</c:f>
              <c:numCache>
                <c:formatCode>0.000</c:formatCode>
                <c:ptCount val="1"/>
                <c:pt idx="0">
                  <c:v>0.54570399999999997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F44-4E7F-B100-6D9B502EEF5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'T2'!$F$2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'T2'!$B$14:$G$14</c15:sqref>
                  </c15:fullRef>
                </c:ext>
              </c:extLst>
              <c:f>'T2'!$F$14</c:f>
              <c:numCache>
                <c:formatCode>0.000</c:formatCode>
                <c:ptCount val="1"/>
                <c:pt idx="0">
                  <c:v>0.54471199999999997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7F44-4E7F-B100-6D9B502EEF5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'T2'!$F$2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'T2'!$B$15:$G$15</c15:sqref>
                  </c15:fullRef>
                </c:ext>
              </c:extLst>
              <c:f>'T2'!$F$15</c:f>
              <c:numCache>
                <c:formatCode>0.000</c:formatCode>
                <c:ptCount val="1"/>
                <c:pt idx="0">
                  <c:v>0.54338799999999998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7F44-4E7F-B100-6D9B502EEF5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'T2'!$F$2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'T2'!$B$16:$G$16</c15:sqref>
                  </c15:fullRef>
                </c:ext>
              </c:extLst>
              <c:f>'T2'!$F$16</c:f>
              <c:numCache>
                <c:formatCode>0.000</c:formatCode>
                <c:ptCount val="1"/>
                <c:pt idx="0">
                  <c:v>0.54171999999999998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7F44-4E7F-B100-6D9B502EEF5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|Q2|(1)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'T2'!$B$17:$G$17</c15:sqref>
                  </c15:fullRef>
                </c:ext>
              </c:extLst>
              <c:f>'T2'!$F$17</c:f>
              <c:numCache>
                <c:formatCode>0.000</c:formatCode>
                <c:ptCount val="1"/>
                <c:pt idx="0">
                  <c:v>0.51091500000000001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7F44-4E7F-B100-6D9B502E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0.55000000000000004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1.0000000000000002E-2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Q2(1)zz</a:t>
            </a:r>
          </a:p>
        </c:rich>
      </c:tx>
      <c:layout>
        <c:manualLayout>
          <c:xMode val="edge"/>
          <c:yMode val="edge"/>
          <c:x val="0.43532252161684504"/>
          <c:y val="4.0708226712449069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'T2'!$A$3</c:f>
              <c:strCache>
                <c:ptCount val="1"/>
                <c:pt idx="0">
                  <c:v>5°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'T2'!$G$2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'T2'!$B$12:$G$12</c15:sqref>
                  </c15:fullRef>
                </c:ext>
              </c:extLst>
              <c:f>'T2'!$G$12</c:f>
              <c:numCache>
                <c:formatCode>0.000</c:formatCode>
                <c:ptCount val="1"/>
                <c:pt idx="0">
                  <c:v>0.54632599999999998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44-4E7F-B100-6D9B502EEF5B}"/>
            </c:ext>
          </c:extLst>
        </c:ser>
        <c:ser>
          <c:idx val="1"/>
          <c:order val="1"/>
          <c:tx>
            <c:strRef>
              <c:f>'T2'!$A$4</c:f>
              <c:strCache>
                <c:ptCount val="1"/>
                <c:pt idx="0">
                  <c:v>10°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'T2'!$G$2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'T2'!$B$13:$G$13</c15:sqref>
                  </c15:fullRef>
                </c:ext>
              </c:extLst>
              <c:f>'T2'!$G$13</c:f>
              <c:numCache>
                <c:formatCode>0.000</c:formatCode>
                <c:ptCount val="1"/>
                <c:pt idx="0">
                  <c:v>0.54570399999999997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44-4E7F-B100-6D9B502EEF5B}"/>
            </c:ext>
          </c:extLst>
        </c:ser>
        <c:ser>
          <c:idx val="2"/>
          <c:order val="2"/>
          <c:tx>
            <c:strRef>
              <c:f>'T2'!$A$5</c:f>
              <c:strCache>
                <c:ptCount val="1"/>
                <c:pt idx="0">
                  <c:v>15°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'T2'!$G$2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'T2'!$B$14:$G$14</c15:sqref>
                  </c15:fullRef>
                </c:ext>
              </c:extLst>
              <c:f>'T2'!$G$14</c:f>
              <c:numCache>
                <c:formatCode>0.000</c:formatCode>
                <c:ptCount val="1"/>
                <c:pt idx="0">
                  <c:v>0.54471199999999997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44-4E7F-B100-6D9B502EEF5B}"/>
            </c:ext>
          </c:extLst>
        </c:ser>
        <c:ser>
          <c:idx val="3"/>
          <c:order val="3"/>
          <c:tx>
            <c:strRef>
              <c:f>'T2'!$A$6</c:f>
              <c:strCache>
                <c:ptCount val="1"/>
                <c:pt idx="0">
                  <c:v>20°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'T2'!$G$2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'T2'!$B$15:$G$15</c15:sqref>
                  </c15:fullRef>
                </c:ext>
              </c:extLst>
              <c:f>'T2'!$G$15</c:f>
              <c:numCache>
                <c:formatCode>0.000</c:formatCode>
                <c:ptCount val="1"/>
                <c:pt idx="0">
                  <c:v>0.54338799999999998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44-4E7F-B100-6D9B502EEF5B}"/>
            </c:ext>
          </c:extLst>
        </c:ser>
        <c:ser>
          <c:idx val="4"/>
          <c:order val="4"/>
          <c:tx>
            <c:strRef>
              <c:f>'T2'!$A$7</c:f>
              <c:strCache>
                <c:ptCount val="1"/>
                <c:pt idx="0">
                  <c:v>25°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'T2'!$B$2:$G$2</c15:sqref>
                  </c15:fullRef>
                </c:ext>
              </c:extLst>
              <c:f>'T2'!$G$2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'T2'!$B$16:$G$16</c15:sqref>
                  </c15:fullRef>
                </c:ext>
              </c:extLst>
              <c:f>'T2'!$G$16</c:f>
              <c:numCache>
                <c:formatCode>0.000</c:formatCode>
                <c:ptCount val="1"/>
                <c:pt idx="0">
                  <c:v>0.54171999999999998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44-4E7F-B100-6D9B502EEF5B}"/>
            </c:ext>
          </c:extLst>
        </c:ser>
        <c:ser>
          <c:idx val="5"/>
          <c:order val="5"/>
          <c:tx>
            <c:strRef>
              <c:f>'T2'!$A$17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Q2(1)zz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'T2'!$B$17:$G$17</c15:sqref>
                  </c15:fullRef>
                </c:ext>
              </c:extLst>
              <c:f>'T2'!$G$17</c:f>
              <c:numCache>
                <c:formatCode>0.000</c:formatCode>
                <c:ptCount val="1"/>
                <c:pt idx="0">
                  <c:v>0.51091500000000001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F44-4E7F-B100-6D9B502E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0.55000000000000004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1.0000000000000002E-2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Normalized 𝑸𝟐-based aromaticity descriptor values (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𝑒𝑎</a:t>
            </a:r>
            <a:r>
              <a:rPr lang="en-US" sz="1400" b="0" i="0" u="none" strike="noStrike" kern="1200" spc="0" baseline="-25000">
                <a:solidFill>
                  <a:sysClr val="windowText" lastClr="000000"/>
                </a:solidFill>
              </a:rPr>
              <a:t>0</a:t>
            </a:r>
            <a:r>
              <a:rPr lang="en-US" sz="1400" b="0" i="0" u="none" strike="noStrike" kern="1200" spc="0" baseline="30000">
                <a:solidFill>
                  <a:sysClr val="windowText" lastClr="000000"/>
                </a:solidFill>
              </a:rPr>
              <a:t>2</a:t>
            </a:r>
            <a:r>
              <a:rPr lang="en-US" sz="1400"/>
              <a:t>) for Test 3</a:t>
            </a:r>
            <a:endParaRPr lang="pt-B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'T3'!$A$3</c:f>
              <c:strCache>
                <c:ptCount val="1"/>
                <c:pt idx="0">
                  <c:v>5°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'T3'!$B$2:$G$2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'T3'!$B$3:$G$3</c:f>
              <c:numCache>
                <c:formatCode>General</c:formatCode>
                <c:ptCount val="6"/>
                <c:pt idx="0">
                  <c:v>1.0258532396150299</c:v>
                </c:pt>
                <c:pt idx="1">
                  <c:v>1.03178537577271</c:v>
                </c:pt>
                <c:pt idx="2">
                  <c:v>1.1373447661457601</c:v>
                </c:pt>
                <c:pt idx="3">
                  <c:v>1.1373431388072499</c:v>
                </c:pt>
                <c:pt idx="4">
                  <c:v>1.0694675239521201</c:v>
                </c:pt>
                <c:pt idx="5">
                  <c:v>1.0691034712231899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0-4437-9A46-AE8137D52CDD}"/>
            </c:ext>
          </c:extLst>
        </c:ser>
        <c:ser>
          <c:idx val="1"/>
          <c:order val="1"/>
          <c:tx>
            <c:strRef>
              <c:f>'T3'!$A$4</c:f>
              <c:strCache>
                <c:ptCount val="1"/>
                <c:pt idx="0">
                  <c:v>10°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'T3'!$B$2:$G$2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'T3'!$B$4:$G$4</c:f>
              <c:numCache>
                <c:formatCode>General</c:formatCode>
                <c:ptCount val="6"/>
                <c:pt idx="0">
                  <c:v>1.0248911728986001</c:v>
                </c:pt>
                <c:pt idx="1">
                  <c:v>1.0216088826412399</c:v>
                </c:pt>
                <c:pt idx="2">
                  <c:v>1.1242271159184101</c:v>
                </c:pt>
                <c:pt idx="3">
                  <c:v>1.1241947318821399</c:v>
                </c:pt>
                <c:pt idx="4">
                  <c:v>1.0704442030474699</c:v>
                </c:pt>
                <c:pt idx="5">
                  <c:v>1.0685691357662199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0-4437-9A46-AE8137D52CDD}"/>
            </c:ext>
          </c:extLst>
        </c:ser>
        <c:ser>
          <c:idx val="2"/>
          <c:order val="2"/>
          <c:tx>
            <c:strRef>
              <c:f>'T3'!$A$5</c:f>
              <c:strCache>
                <c:ptCount val="1"/>
                <c:pt idx="0">
                  <c:v>15°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'T3'!$B$2:$G$2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'T3'!$B$5:$G$5</c:f>
              <c:numCache>
                <c:formatCode>General</c:formatCode>
                <c:ptCount val="6"/>
                <c:pt idx="0">
                  <c:v>1.0237148374257199</c:v>
                </c:pt>
                <c:pt idx="1">
                  <c:v>1.0052370195565501</c:v>
                </c:pt>
                <c:pt idx="2">
                  <c:v>1.10714315355094</c:v>
                </c:pt>
                <c:pt idx="3">
                  <c:v>1.1069979949562201</c:v>
                </c:pt>
                <c:pt idx="4">
                  <c:v>1.0691798048598999</c:v>
                </c:pt>
                <c:pt idx="5">
                  <c:v>1.0644197175655401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E0-4437-9A46-AE8137D52CDD}"/>
            </c:ext>
          </c:extLst>
        </c:ser>
        <c:ser>
          <c:idx val="3"/>
          <c:order val="3"/>
          <c:tx>
            <c:strRef>
              <c:f>'T3'!$A$6</c:f>
              <c:strCache>
                <c:ptCount val="1"/>
                <c:pt idx="0">
                  <c:v>20°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'T3'!$B$2:$G$2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'T3'!$B$6:$G$6</c:f>
              <c:numCache>
                <c:formatCode>General</c:formatCode>
                <c:ptCount val="6"/>
                <c:pt idx="0">
                  <c:v>1.02236451572261</c:v>
                </c:pt>
                <c:pt idx="1">
                  <c:v>0.98254572140969498</c:v>
                </c:pt>
                <c:pt idx="2">
                  <c:v>1.0848552881097</c:v>
                </c:pt>
                <c:pt idx="3">
                  <c:v>1.0844220905994599</c:v>
                </c:pt>
                <c:pt idx="4">
                  <c:v>1.06663926484836</c:v>
                </c:pt>
                <c:pt idx="5">
                  <c:v>1.0568861748040199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E0-4437-9A46-AE8137D52CDD}"/>
            </c:ext>
          </c:extLst>
        </c:ser>
        <c:ser>
          <c:idx val="4"/>
          <c:order val="4"/>
          <c:tx>
            <c:strRef>
              <c:f>'T3'!$A$7</c:f>
              <c:strCache>
                <c:ptCount val="1"/>
                <c:pt idx="0">
                  <c:v>25°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'T3'!$B$2:$G$2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'T3'!$B$7:$G$7</c:f>
              <c:numCache>
                <c:formatCode>General</c:formatCode>
                <c:ptCount val="6"/>
                <c:pt idx="0">
                  <c:v>1.0211564684737799</c:v>
                </c:pt>
                <c:pt idx="1">
                  <c:v>0.95378259271895505</c:v>
                </c:pt>
                <c:pt idx="2">
                  <c:v>1.0575861395022901</c:v>
                </c:pt>
                <c:pt idx="3">
                  <c:v>1.05653666889991</c:v>
                </c:pt>
                <c:pt idx="4">
                  <c:v>1.06356634665257</c:v>
                </c:pt>
                <c:pt idx="5">
                  <c:v>1.0457297202078599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E0-4437-9A46-AE8137D52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635824"/>
        <c:axId val="717637264"/>
      </c:barChart>
      <c:catAx>
        <c:axId val="71763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7637264"/>
        <c:crosses val="autoZero"/>
        <c:auto val="1"/>
        <c:lblAlgn val="ctr"/>
        <c:lblOffset val="100"/>
        <c:noMultiLvlLbl val="0"/>
      </c:catAx>
      <c:valAx>
        <c:axId val="717637264"/>
        <c:scaling>
          <c:orientation val="minMax"/>
          <c:max val="1.15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</a:t>
                </a:r>
                <a:r>
                  <a:rPr lang="en-US" sz="1400" b="0" i="0" u="none" strike="noStrike" kern="1200" spc="0" baseline="0">
                    <a:solidFill>
                      <a:sysClr val="windowText" lastClr="000000"/>
                    </a:solidFill>
                  </a:rPr>
                  <a:t>𝑒𝑎</a:t>
                </a:r>
                <a:r>
                  <a:rPr lang="en-US" sz="1400" b="0" i="0" u="none" strike="noStrike" kern="1200" spc="0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1400" b="0" i="0" u="none" strike="noStrike" kern="1200" spc="0" baseline="30000">
                    <a:solidFill>
                      <a:sysClr val="windowText" lastClr="000000"/>
                    </a:solidFill>
                  </a:rPr>
                  <a:t>2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763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Non-normalized</a:t>
            </a:r>
            <a:r>
              <a:rPr lang="en-US" sz="1400"/>
              <a:t> 𝑸𝟐-based aromaticity descriptor values (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𝑒𝑎</a:t>
            </a:r>
            <a:r>
              <a:rPr lang="en-US" sz="1400" b="0" i="0" u="none" strike="noStrike" kern="1200" spc="0" baseline="-25000">
                <a:solidFill>
                  <a:sysClr val="windowText" lastClr="000000"/>
                </a:solidFill>
              </a:rPr>
              <a:t>0</a:t>
            </a:r>
            <a:r>
              <a:rPr lang="en-US" sz="1400" b="0" i="0" u="none" strike="noStrike" kern="1200" spc="0" baseline="30000">
                <a:solidFill>
                  <a:sysClr val="windowText" lastClr="000000"/>
                </a:solidFill>
              </a:rPr>
              <a:t>2</a:t>
            </a:r>
            <a:r>
              <a:rPr lang="en-US" sz="1400"/>
              <a:t>) for Test 3</a:t>
            </a:r>
            <a:endParaRPr lang="pt-B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'T3'!$A$13</c:f>
              <c:strCache>
                <c:ptCount val="1"/>
                <c:pt idx="0">
                  <c:v>5°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'T3'!$B$12:$G$12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'T3'!$B$13:$G$13</c:f>
              <c:numCache>
                <c:formatCode>General</c:formatCode>
                <c:ptCount val="6"/>
                <c:pt idx="0">
                  <c:v>4.7876940000000001</c:v>
                </c:pt>
                <c:pt idx="1">
                  <c:v>-3.9253800000000001</c:v>
                </c:pt>
                <c:pt idx="2">
                  <c:v>6.9889869999999998</c:v>
                </c:pt>
                <c:pt idx="3">
                  <c:v>-6.9889770000000002</c:v>
                </c:pt>
                <c:pt idx="4">
                  <c:v>0.54640699999999998</c:v>
                </c:pt>
                <c:pt idx="5">
                  <c:v>0.54622099999999996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6-490D-BA5B-1E69F01B5F8D}"/>
            </c:ext>
          </c:extLst>
        </c:ser>
        <c:ser>
          <c:idx val="1"/>
          <c:order val="1"/>
          <c:tx>
            <c:strRef>
              <c:f>'T3'!$A$14</c:f>
              <c:strCache>
                <c:ptCount val="1"/>
                <c:pt idx="0">
                  <c:v>10°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'T3'!$B$12:$G$12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'T3'!$B$14:$G$14</c:f>
              <c:numCache>
                <c:formatCode>General</c:formatCode>
                <c:ptCount val="6"/>
                <c:pt idx="0">
                  <c:v>4.7832039999999996</c:v>
                </c:pt>
                <c:pt idx="1">
                  <c:v>-3.8866640000000001</c:v>
                </c:pt>
                <c:pt idx="2">
                  <c:v>6.908379</c:v>
                </c:pt>
                <c:pt idx="3">
                  <c:v>-6.9081799999999998</c:v>
                </c:pt>
                <c:pt idx="4">
                  <c:v>0.546906</c:v>
                </c:pt>
                <c:pt idx="5">
                  <c:v>0.54594799999999999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6-490D-BA5B-1E69F01B5F8D}"/>
            </c:ext>
          </c:extLst>
        </c:ser>
        <c:ser>
          <c:idx val="2"/>
          <c:order val="2"/>
          <c:tx>
            <c:strRef>
              <c:f>'T3'!$A$15</c:f>
              <c:strCache>
                <c:ptCount val="1"/>
                <c:pt idx="0">
                  <c:v>15°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'T3'!$B$12:$G$12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'T3'!$B$15:$G$15</c:f>
              <c:numCache>
                <c:formatCode>General</c:formatCode>
                <c:ptCount val="6"/>
                <c:pt idx="0">
                  <c:v>4.7777139999999996</c:v>
                </c:pt>
                <c:pt idx="1">
                  <c:v>-3.8243779999999998</c:v>
                </c:pt>
                <c:pt idx="2">
                  <c:v>6.8033979999999996</c:v>
                </c:pt>
                <c:pt idx="3">
                  <c:v>-6.8025060000000002</c:v>
                </c:pt>
                <c:pt idx="4">
                  <c:v>0.54625999999999997</c:v>
                </c:pt>
                <c:pt idx="5">
                  <c:v>0.54382799999999998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16-490D-BA5B-1E69F01B5F8D}"/>
            </c:ext>
          </c:extLst>
        </c:ser>
        <c:ser>
          <c:idx val="3"/>
          <c:order val="3"/>
          <c:tx>
            <c:strRef>
              <c:f>'T3'!$A$16</c:f>
              <c:strCache>
                <c:ptCount val="1"/>
                <c:pt idx="0">
                  <c:v>20°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'T3'!$B$12:$G$12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'T3'!$B$16:$G$16</c:f>
              <c:numCache>
                <c:formatCode>General</c:formatCode>
                <c:ptCount val="6"/>
                <c:pt idx="0">
                  <c:v>4.7714119999999998</c:v>
                </c:pt>
                <c:pt idx="1">
                  <c:v>-3.7380499999999999</c:v>
                </c:pt>
                <c:pt idx="2">
                  <c:v>6.6664389999999996</c:v>
                </c:pt>
                <c:pt idx="3">
                  <c:v>-6.6637769999999996</c:v>
                </c:pt>
                <c:pt idx="4">
                  <c:v>0.54496199999999995</c:v>
                </c:pt>
                <c:pt idx="5">
                  <c:v>0.53997899999999999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16-490D-BA5B-1E69F01B5F8D}"/>
            </c:ext>
          </c:extLst>
        </c:ser>
        <c:ser>
          <c:idx val="4"/>
          <c:order val="4"/>
          <c:tx>
            <c:strRef>
              <c:f>'T3'!$A$17</c:f>
              <c:strCache>
                <c:ptCount val="1"/>
                <c:pt idx="0">
                  <c:v>25°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'T3'!$B$12:$G$12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'T3'!$B$17:$G$17</c:f>
              <c:numCache>
                <c:formatCode>General</c:formatCode>
                <c:ptCount val="6"/>
                <c:pt idx="0">
                  <c:v>4.7657740000000004</c:v>
                </c:pt>
                <c:pt idx="1">
                  <c:v>-3.628622</c:v>
                </c:pt>
                <c:pt idx="2">
                  <c:v>6.4988700000000001</c:v>
                </c:pt>
                <c:pt idx="3">
                  <c:v>-6.4924210000000002</c:v>
                </c:pt>
                <c:pt idx="4">
                  <c:v>0.54339199999999999</c:v>
                </c:pt>
                <c:pt idx="5">
                  <c:v>0.53427899999999995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16-490D-BA5B-1E69F01B5F8D}"/>
            </c:ext>
          </c:extLst>
        </c:ser>
        <c:ser>
          <c:idx val="5"/>
          <c:order val="5"/>
          <c:tx>
            <c:strRef>
              <c:f>'T3'!$A$18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'T3'!$B$12:$G$12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'T3'!$B$18:$G$18</c:f>
              <c:numCache>
                <c:formatCode>General</c:formatCode>
                <c:ptCount val="6"/>
                <c:pt idx="0">
                  <c:v>4.6670360000000004</c:v>
                </c:pt>
                <c:pt idx="1">
                  <c:v>-3.8044539999999998</c:v>
                </c:pt>
                <c:pt idx="2">
                  <c:v>6.145003</c:v>
                </c:pt>
                <c:pt idx="3">
                  <c:v>-6.145003</c:v>
                </c:pt>
                <c:pt idx="4">
                  <c:v>0.51091500000000001</c:v>
                </c:pt>
                <c:pt idx="5">
                  <c:v>0.51091500000000001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16-490D-BA5B-1E69F01B5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613888"/>
        <c:axId val="613613168"/>
      </c:barChart>
      <c:catAx>
        <c:axId val="6136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3613168"/>
        <c:crosses val="autoZero"/>
        <c:auto val="1"/>
        <c:lblAlgn val="ctr"/>
        <c:lblOffset val="100"/>
        <c:noMultiLvlLbl val="0"/>
      </c:catAx>
      <c:valAx>
        <c:axId val="6136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/>
                    </a:solidFill>
                  </a:rPr>
                  <a:t>Non-normalized</a:t>
                </a:r>
                <a:r>
                  <a:rPr lang="en-US"/>
                  <a:t> </a:t>
                </a:r>
                <a:r>
                  <a:rPr lang="en-US" sz="1400" b="0" i="0" u="none" strike="noStrike" kern="1200" spc="0" baseline="0">
                    <a:solidFill>
                      <a:sysClr val="windowText" lastClr="000000"/>
                    </a:solidFill>
                  </a:rPr>
                  <a:t>𝑒𝑎</a:t>
                </a:r>
                <a:r>
                  <a:rPr lang="en-US" sz="1400" b="0" i="0" u="none" strike="noStrike" kern="1200" spc="0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1400" b="0" i="0" u="none" strike="noStrike" kern="1200" spc="0" baseline="30000">
                    <a:solidFill>
                      <a:sysClr val="windowText" lastClr="000000"/>
                    </a:solidFill>
                  </a:rPr>
                  <a:t>2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361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|Q2|_ring atoms</a:t>
            </a:r>
          </a:p>
        </c:rich>
      </c:tx>
      <c:layout>
        <c:manualLayout>
          <c:xMode val="edge"/>
          <c:yMode val="edge"/>
          <c:x val="0.29795876016645395"/>
          <c:y val="7.715713379223048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'T3'!$B$12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'T3'!$B$13:$G$13</c15:sqref>
                  </c15:fullRef>
                </c:ext>
              </c:extLst>
              <c:f>'T3'!$B$13</c:f>
              <c:numCache>
                <c:formatCode>General</c:formatCode>
                <c:ptCount val="1"/>
                <c:pt idx="0">
                  <c:v>4.7876940000000001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AA0-49F9-B2F7-D3E71DBEEE6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'T3'!$B$12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'T3'!$B$14:$G$14</c15:sqref>
                  </c15:fullRef>
                </c:ext>
              </c:extLst>
              <c:f>'T3'!$B$14</c:f>
              <c:numCache>
                <c:formatCode>General</c:formatCode>
                <c:ptCount val="1"/>
                <c:pt idx="0">
                  <c:v>4.7832039999999996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AA0-49F9-B2F7-D3E71DBEEE6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'T3'!$B$12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'T3'!$B$15:$G$15</c15:sqref>
                  </c15:fullRef>
                </c:ext>
              </c:extLst>
              <c:f>'T3'!$B$15</c:f>
              <c:numCache>
                <c:formatCode>General</c:formatCode>
                <c:ptCount val="1"/>
                <c:pt idx="0">
                  <c:v>4.7777139999999996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0AA0-49F9-B2F7-D3E71DBEEE6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'T3'!$B$12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'T3'!$B$16:$G$16</c15:sqref>
                  </c15:fullRef>
                </c:ext>
              </c:extLst>
              <c:f>'T3'!$B$16</c:f>
              <c:numCache>
                <c:formatCode>General</c:formatCode>
                <c:ptCount val="1"/>
                <c:pt idx="0">
                  <c:v>4.7714119999999998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0AA0-49F9-B2F7-D3E71DBEEE6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'T3'!$B$12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'T3'!$B$17:$G$17</c15:sqref>
                  </c15:fullRef>
                </c:ext>
              </c:extLst>
              <c:f>'T3'!$B$17</c:f>
              <c:numCache>
                <c:formatCode>General</c:formatCode>
                <c:ptCount val="1"/>
                <c:pt idx="0">
                  <c:v>4.7657740000000004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0AA0-49F9-B2F7-D3E71DBEEE6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'T3'!$B$12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'T3'!$B$18:$G$18</c15:sqref>
                  </c15:fullRef>
                </c:ext>
              </c:extLst>
              <c:f>'T3'!$B$18</c:f>
              <c:numCache>
                <c:formatCode>General</c:formatCode>
                <c:ptCount val="1"/>
                <c:pt idx="0">
                  <c:v>4.6670360000000004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0AA0-49F9-B2F7-D3E71DBEE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4.8"/>
          <c:min val="4.64999999999999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2.0000000000000004E-2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Non-normalized</a:t>
            </a:r>
            <a:r>
              <a:rPr lang="en-US" sz="1400"/>
              <a:t> 𝑸𝟐-based aromaticity descriptor values (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𝑒𝑎</a:t>
            </a:r>
            <a:r>
              <a:rPr lang="en-US" sz="1400" b="0" i="0" u="none" strike="noStrike" kern="1200" spc="0" baseline="-25000">
                <a:solidFill>
                  <a:sysClr val="windowText" lastClr="000000"/>
                </a:solidFill>
              </a:rPr>
              <a:t>0</a:t>
            </a:r>
            <a:r>
              <a:rPr lang="en-US" sz="1400" b="0" i="0" u="none" strike="noStrike" kern="1200" spc="0" baseline="30000">
                <a:solidFill>
                  <a:sysClr val="windowText" lastClr="000000"/>
                </a:solidFill>
              </a:rPr>
              <a:t>2</a:t>
            </a:r>
            <a:r>
              <a:rPr lang="en-US" sz="1400"/>
              <a:t>) for Test 1</a:t>
            </a:r>
            <a:endParaRPr lang="pt-B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1052044007737999"/>
          <c:w val="0.82585106384551044"/>
          <c:h val="0.617907899633268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'T1'!$A$10</c:f>
              <c:strCache>
                <c:ptCount val="1"/>
                <c:pt idx="0">
                  <c:v>0.05 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'T1'!$B$9:$G$9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'T1'!$B$10:$G$10</c:f>
              <c:numCache>
                <c:formatCode>0.000</c:formatCode>
                <c:ptCount val="6"/>
                <c:pt idx="0">
                  <c:v>4.7829940000000004</c:v>
                </c:pt>
                <c:pt idx="1">
                  <c:v>-3.9327019999999999</c:v>
                </c:pt>
                <c:pt idx="2">
                  <c:v>6.9803319999999998</c:v>
                </c:pt>
                <c:pt idx="3">
                  <c:v>-6.9803319999999998</c:v>
                </c:pt>
                <c:pt idx="4">
                  <c:v>0.54579</c:v>
                </c:pt>
                <c:pt idx="5">
                  <c:v>0.54579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F-49C4-80AE-F66ABAB64041}"/>
            </c:ext>
          </c:extLst>
        </c:ser>
        <c:ser>
          <c:idx val="1"/>
          <c:order val="1"/>
          <c:tx>
            <c:strRef>
              <c:f>'T1'!$A$11</c:f>
              <c:strCache>
                <c:ptCount val="1"/>
                <c:pt idx="0">
                  <c:v>0.10 Å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'T1'!$B$9:$G$9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'T1'!$B$11:$G$11</c:f>
              <c:numCache>
                <c:formatCode>0.000</c:formatCode>
                <c:ptCount val="6"/>
                <c:pt idx="0">
                  <c:v>4.7692600000000001</c:v>
                </c:pt>
                <c:pt idx="1">
                  <c:v>-3.9224839999999999</c:v>
                </c:pt>
                <c:pt idx="2">
                  <c:v>6.9070720000000003</c:v>
                </c:pt>
                <c:pt idx="3">
                  <c:v>-6.9070720000000003</c:v>
                </c:pt>
                <c:pt idx="4">
                  <c:v>0.54364999999999997</c:v>
                </c:pt>
                <c:pt idx="5">
                  <c:v>0.54364999999999997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DF-49C4-80AE-F66ABAB64041}"/>
            </c:ext>
          </c:extLst>
        </c:ser>
        <c:ser>
          <c:idx val="2"/>
          <c:order val="2"/>
          <c:tx>
            <c:strRef>
              <c:f>'T1'!$A$12</c:f>
              <c:strCache>
                <c:ptCount val="1"/>
                <c:pt idx="0">
                  <c:v>0.15 Å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'T1'!$B$9:$G$9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'T1'!$B$12:$G$12</c:f>
              <c:numCache>
                <c:formatCode>0.000</c:formatCode>
                <c:ptCount val="6"/>
                <c:pt idx="0">
                  <c:v>4.7479139999999997</c:v>
                </c:pt>
                <c:pt idx="1">
                  <c:v>-3.90674399999999</c:v>
                </c:pt>
                <c:pt idx="2">
                  <c:v>6.7959149999999999</c:v>
                </c:pt>
                <c:pt idx="3">
                  <c:v>-6.7959149999999999</c:v>
                </c:pt>
                <c:pt idx="4">
                  <c:v>0.54037100000000005</c:v>
                </c:pt>
                <c:pt idx="5">
                  <c:v>0.54037100000000005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DF-49C4-80AE-F66ABAB64041}"/>
            </c:ext>
          </c:extLst>
        </c:ser>
        <c:ser>
          <c:idx val="3"/>
          <c:order val="3"/>
          <c:tx>
            <c:strRef>
              <c:f>'T1'!$A$13</c:f>
              <c:strCache>
                <c:ptCount val="1"/>
                <c:pt idx="0">
                  <c:v>0.20 Å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'T1'!$B$9:$G$9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'T1'!$B$13:$G$13</c:f>
              <c:numCache>
                <c:formatCode>0.000</c:formatCode>
                <c:ptCount val="6"/>
                <c:pt idx="0">
                  <c:v>4.7205779999999997</c:v>
                </c:pt>
                <c:pt idx="1">
                  <c:v>-3.8868339999999999</c:v>
                </c:pt>
                <c:pt idx="2">
                  <c:v>6.6581099999999998</c:v>
                </c:pt>
                <c:pt idx="3">
                  <c:v>-6.6581099999999998</c:v>
                </c:pt>
                <c:pt idx="4">
                  <c:v>0.53624499999999997</c:v>
                </c:pt>
                <c:pt idx="5">
                  <c:v>0.53624499999999997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DF-49C4-80AE-F66ABAB64041}"/>
            </c:ext>
          </c:extLst>
        </c:ser>
        <c:ser>
          <c:idx val="4"/>
          <c:order val="4"/>
          <c:tx>
            <c:strRef>
              <c:f>'T1'!$A$14</c:f>
              <c:strCache>
                <c:ptCount val="1"/>
                <c:pt idx="0">
                  <c:v>0.25 Å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'T1'!$B$9:$G$9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'T1'!$B$14:$G$14</c:f>
              <c:numCache>
                <c:formatCode>0.000</c:formatCode>
                <c:ptCount val="6"/>
                <c:pt idx="0">
                  <c:v>4.6892079999999998</c:v>
                </c:pt>
                <c:pt idx="1">
                  <c:v>-3.8646639999999999</c:v>
                </c:pt>
                <c:pt idx="2">
                  <c:v>6.5060729999999998</c:v>
                </c:pt>
                <c:pt idx="3">
                  <c:v>-6.5060729999999998</c:v>
                </c:pt>
                <c:pt idx="4">
                  <c:v>0.53154699999999999</c:v>
                </c:pt>
                <c:pt idx="5">
                  <c:v>0.53154699999999999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DF-49C4-80AE-F66ABAB64041}"/>
            </c:ext>
          </c:extLst>
        </c:ser>
        <c:ser>
          <c:idx val="5"/>
          <c:order val="5"/>
          <c:tx>
            <c:strRef>
              <c:f>'T1'!$A$15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'T1'!$B$9:$G$9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'T1'!$B$15:$G$15</c:f>
              <c:numCache>
                <c:formatCode>0.000</c:formatCode>
                <c:ptCount val="6"/>
                <c:pt idx="0">
                  <c:v>4.6670360000000004</c:v>
                </c:pt>
                <c:pt idx="1">
                  <c:v>-3.8044539999999998</c:v>
                </c:pt>
                <c:pt idx="2">
                  <c:v>6.145003</c:v>
                </c:pt>
                <c:pt idx="3">
                  <c:v>-6.145003</c:v>
                </c:pt>
                <c:pt idx="4">
                  <c:v>0.51091500000000001</c:v>
                </c:pt>
                <c:pt idx="5">
                  <c:v>0.51091500000000001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DF-49C4-80AE-F66ABAB64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979376"/>
        <c:axId val="700980816"/>
      </c:barChart>
      <c:catAx>
        <c:axId val="70097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84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/>
                    </a:solidFill>
                  </a:rPr>
                  <a:t>Non-normalized</a:t>
                </a:r>
                <a:r>
                  <a:rPr lang="en-US"/>
                  <a:t> </a:t>
                </a:r>
                <a:r>
                  <a:rPr lang="en-US" sz="1400" b="0" i="0" u="none" strike="noStrike" kern="1200" spc="0" baseline="0">
                    <a:solidFill>
                      <a:sysClr val="windowText" lastClr="000000"/>
                    </a:solidFill>
                  </a:rPr>
                  <a:t>𝑒𝑎</a:t>
                </a:r>
                <a:r>
                  <a:rPr lang="en-US" sz="1400" b="0" i="0" u="none" strike="noStrike" kern="1200" spc="0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1400" b="0" i="0" u="none" strike="noStrike" kern="1200" spc="0" baseline="30000">
                    <a:solidFill>
                      <a:sysClr val="windowText" lastClr="000000"/>
                    </a:solidFill>
                  </a:rPr>
                  <a:t>2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17735659502619"/>
          <c:y val="0.91010087237131032"/>
          <c:w val="0.7276451382830228"/>
          <c:h val="6.8253183686571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Q2_(zz,ring atoms)</a:t>
            </a:r>
          </a:p>
        </c:rich>
      </c:tx>
      <c:layout>
        <c:manualLayout>
          <c:xMode val="edge"/>
          <c:yMode val="edge"/>
          <c:x val="0.29795876016645395"/>
          <c:y val="7.715713379223048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'T3'!$C$12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'T3'!$B$13:$G$13</c15:sqref>
                  </c15:fullRef>
                </c:ext>
              </c:extLst>
              <c:f>'T3'!$C$13</c:f>
              <c:numCache>
                <c:formatCode>General</c:formatCode>
                <c:ptCount val="1"/>
                <c:pt idx="0">
                  <c:v>-3.9253800000000001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AA0-49F9-B2F7-D3E71DBEEE6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'T3'!$C$12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'T3'!$B$14:$G$14</c15:sqref>
                  </c15:fullRef>
                </c:ext>
              </c:extLst>
              <c:f>'T3'!$C$14</c:f>
              <c:numCache>
                <c:formatCode>General</c:formatCode>
                <c:ptCount val="1"/>
                <c:pt idx="0">
                  <c:v>-3.8866640000000001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AA0-49F9-B2F7-D3E71DBEEE6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'T3'!$C$12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'T3'!$B$15:$G$15</c15:sqref>
                  </c15:fullRef>
                </c:ext>
              </c:extLst>
              <c:f>'T3'!$C$15</c:f>
              <c:numCache>
                <c:formatCode>General</c:formatCode>
                <c:ptCount val="1"/>
                <c:pt idx="0">
                  <c:v>-3.8243779999999998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0AA0-49F9-B2F7-D3E71DBEEE6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'T3'!$C$12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'T3'!$B$16:$G$16</c15:sqref>
                  </c15:fullRef>
                </c:ext>
              </c:extLst>
              <c:f>'T3'!$C$16</c:f>
              <c:numCache>
                <c:formatCode>General</c:formatCode>
                <c:ptCount val="1"/>
                <c:pt idx="0">
                  <c:v>-3.7380499999999999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0AA0-49F9-B2F7-D3E71DBEEE6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'T3'!$C$12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'T3'!$B$17:$G$17</c15:sqref>
                  </c15:fullRef>
                </c:ext>
              </c:extLst>
              <c:f>'T3'!$C$17</c:f>
              <c:numCache>
                <c:formatCode>General</c:formatCode>
                <c:ptCount val="1"/>
                <c:pt idx="0">
                  <c:v>-3.628622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0AA0-49F9-B2F7-D3E71DBEEE6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'T3'!$C$12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'T3'!$B$18:$G$18</c15:sqref>
                  </c15:fullRef>
                </c:ext>
              </c:extLst>
              <c:f>'T3'!$C$18</c:f>
              <c:numCache>
                <c:formatCode>General</c:formatCode>
                <c:ptCount val="1"/>
                <c:pt idx="0">
                  <c:v>-3.8044539999999998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0AA0-49F9-B2F7-D3E71DBEE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-3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5.000000000000001E-2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|Q2|_origin</a:t>
            </a:r>
          </a:p>
        </c:rich>
      </c:tx>
      <c:layout>
        <c:manualLayout>
          <c:xMode val="edge"/>
          <c:yMode val="edge"/>
          <c:x val="0.29795876016645395"/>
          <c:y val="7.715713379223048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'T3'!$D$12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'T3'!$B$13:$G$13</c15:sqref>
                  </c15:fullRef>
                </c:ext>
              </c:extLst>
              <c:f>'T3'!$D$13</c:f>
              <c:numCache>
                <c:formatCode>General</c:formatCode>
                <c:ptCount val="1"/>
                <c:pt idx="0">
                  <c:v>6.9889869999999998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AA0-49F9-B2F7-D3E71DBEEE6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'T3'!$D$12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'T3'!$B$14:$G$14</c15:sqref>
                  </c15:fullRef>
                </c:ext>
              </c:extLst>
              <c:f>'T3'!$D$14</c:f>
              <c:numCache>
                <c:formatCode>General</c:formatCode>
                <c:ptCount val="1"/>
                <c:pt idx="0">
                  <c:v>6.908379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AA0-49F9-B2F7-D3E71DBEEE6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'T3'!$D$12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'T3'!$B$15:$G$15</c15:sqref>
                  </c15:fullRef>
                </c:ext>
              </c:extLst>
              <c:f>'T3'!$D$15</c:f>
              <c:numCache>
                <c:formatCode>General</c:formatCode>
                <c:ptCount val="1"/>
                <c:pt idx="0">
                  <c:v>6.8033979999999996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0AA0-49F9-B2F7-D3E71DBEEE6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'T3'!$D$12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'T3'!$B$16:$G$16</c15:sqref>
                  </c15:fullRef>
                </c:ext>
              </c:extLst>
              <c:f>'T3'!$D$16</c:f>
              <c:numCache>
                <c:formatCode>General</c:formatCode>
                <c:ptCount val="1"/>
                <c:pt idx="0">
                  <c:v>6.6664389999999996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0AA0-49F9-B2F7-D3E71DBEEE6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'T3'!$D$12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'T3'!$B$17:$G$17</c15:sqref>
                  </c15:fullRef>
                </c:ext>
              </c:extLst>
              <c:f>'T3'!$D$17</c:f>
              <c:numCache>
                <c:formatCode>General</c:formatCode>
                <c:ptCount val="1"/>
                <c:pt idx="0">
                  <c:v>6.4988700000000001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0AA0-49F9-B2F7-D3E71DBEEE6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'T3'!$D$12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'T3'!$B$18:$G$18</c15:sqref>
                  </c15:fullRef>
                </c:ext>
              </c:extLst>
              <c:f>'T3'!$D$18</c:f>
              <c:numCache>
                <c:formatCode>General</c:formatCode>
                <c:ptCount val="1"/>
                <c:pt idx="0">
                  <c:v>6.145003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0AA0-49F9-B2F7-D3E71DBEE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7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0.15000000000000002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Q2_(zz,origin)</a:t>
            </a:r>
          </a:p>
        </c:rich>
      </c:tx>
      <c:layout>
        <c:manualLayout>
          <c:xMode val="edge"/>
          <c:yMode val="edge"/>
          <c:x val="0.327866362409659"/>
          <c:y val="1.49323827885941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'T3'!$A$13</c:f>
              <c:strCache>
                <c:ptCount val="1"/>
                <c:pt idx="0">
                  <c:v>5°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'T3'!$E$12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'T3'!$B$13:$G$13</c15:sqref>
                  </c15:fullRef>
                </c:ext>
              </c:extLst>
              <c:f>'T3'!$E$13</c:f>
              <c:numCache>
                <c:formatCode>General</c:formatCode>
                <c:ptCount val="1"/>
                <c:pt idx="0">
                  <c:v>-6.9889770000000002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7-4E0A-B969-EB266FBA2167}"/>
            </c:ext>
          </c:extLst>
        </c:ser>
        <c:ser>
          <c:idx val="1"/>
          <c:order val="1"/>
          <c:tx>
            <c:strRef>
              <c:f>'T3'!$A$14</c:f>
              <c:strCache>
                <c:ptCount val="1"/>
                <c:pt idx="0">
                  <c:v>10°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'T3'!$E$12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'T3'!$B$14:$G$14</c15:sqref>
                  </c15:fullRef>
                </c:ext>
              </c:extLst>
              <c:f>'T3'!$E$14</c:f>
              <c:numCache>
                <c:formatCode>General</c:formatCode>
                <c:ptCount val="1"/>
                <c:pt idx="0">
                  <c:v>-6.9081799999999998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7-4E0A-B969-EB266FBA2167}"/>
            </c:ext>
          </c:extLst>
        </c:ser>
        <c:ser>
          <c:idx val="2"/>
          <c:order val="2"/>
          <c:tx>
            <c:strRef>
              <c:f>'T3'!$A$15</c:f>
              <c:strCache>
                <c:ptCount val="1"/>
                <c:pt idx="0">
                  <c:v>15°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'T3'!$E$12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'T3'!$B$15:$G$15</c15:sqref>
                  </c15:fullRef>
                </c:ext>
              </c:extLst>
              <c:f>'T3'!$E$15</c:f>
              <c:numCache>
                <c:formatCode>General</c:formatCode>
                <c:ptCount val="1"/>
                <c:pt idx="0">
                  <c:v>-6.8025060000000002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A7-4E0A-B969-EB266FBA2167}"/>
            </c:ext>
          </c:extLst>
        </c:ser>
        <c:ser>
          <c:idx val="3"/>
          <c:order val="3"/>
          <c:tx>
            <c:strRef>
              <c:f>'T3'!$A$16</c:f>
              <c:strCache>
                <c:ptCount val="1"/>
                <c:pt idx="0">
                  <c:v>20°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'T3'!$E$12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'T3'!$B$16:$G$16</c15:sqref>
                  </c15:fullRef>
                </c:ext>
              </c:extLst>
              <c:f>'T3'!$E$16</c:f>
              <c:numCache>
                <c:formatCode>General</c:formatCode>
                <c:ptCount val="1"/>
                <c:pt idx="0">
                  <c:v>-6.6637769999999996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A7-4E0A-B969-EB266FBA2167}"/>
            </c:ext>
          </c:extLst>
        </c:ser>
        <c:ser>
          <c:idx val="4"/>
          <c:order val="4"/>
          <c:tx>
            <c:strRef>
              <c:f>'T3'!$A$17</c:f>
              <c:strCache>
                <c:ptCount val="1"/>
                <c:pt idx="0">
                  <c:v>25°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'T3'!$E$12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'T3'!$B$17:$G$17</c15:sqref>
                  </c15:fullRef>
                </c:ext>
              </c:extLst>
              <c:f>'T3'!$E$17</c:f>
              <c:numCache>
                <c:formatCode>General</c:formatCode>
                <c:ptCount val="1"/>
                <c:pt idx="0">
                  <c:v>-6.4924210000000002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A7-4E0A-B969-EB266FBA2167}"/>
            </c:ext>
          </c:extLst>
        </c:ser>
        <c:ser>
          <c:idx val="5"/>
          <c:order val="5"/>
          <c:tx>
            <c:strRef>
              <c:f>'T3'!$A$18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'T3'!$E$12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'T3'!$B$18:$G$18</c15:sqref>
                  </c15:fullRef>
                </c:ext>
              </c:extLst>
              <c:f>'T3'!$E$18</c:f>
              <c:numCache>
                <c:formatCode>General</c:formatCode>
                <c:ptCount val="1"/>
                <c:pt idx="0">
                  <c:v>-6.145003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A7-4E0A-B969-EB266FBA2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-6.1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0.15000000000000002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|Q2|(1)</a:t>
            </a:r>
          </a:p>
        </c:rich>
      </c:tx>
      <c:layout>
        <c:manualLayout>
          <c:xMode val="edge"/>
          <c:yMode val="edge"/>
          <c:x val="0.40981367310590494"/>
          <c:y val="7.715788941337047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'T3'!$A$13</c:f>
              <c:strCache>
                <c:ptCount val="1"/>
                <c:pt idx="0">
                  <c:v>5°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'T3'!$F$12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'T3'!$B$13:$G$13</c15:sqref>
                  </c15:fullRef>
                </c:ext>
              </c:extLst>
              <c:f>'T3'!$F$13</c:f>
              <c:numCache>
                <c:formatCode>General</c:formatCode>
                <c:ptCount val="1"/>
                <c:pt idx="0">
                  <c:v>0.54640699999999998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E-477A-91DF-5FAF9166ABFF}"/>
            </c:ext>
          </c:extLst>
        </c:ser>
        <c:ser>
          <c:idx val="1"/>
          <c:order val="1"/>
          <c:tx>
            <c:strRef>
              <c:f>'T3'!$A$14</c:f>
              <c:strCache>
                <c:ptCount val="1"/>
                <c:pt idx="0">
                  <c:v>10°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'T3'!$F$12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'T3'!$B$14:$G$14</c15:sqref>
                  </c15:fullRef>
                </c:ext>
              </c:extLst>
              <c:f>'T3'!$F$14</c:f>
              <c:numCache>
                <c:formatCode>General</c:formatCode>
                <c:ptCount val="1"/>
                <c:pt idx="0">
                  <c:v>0.546906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5E-477A-91DF-5FAF9166ABFF}"/>
            </c:ext>
          </c:extLst>
        </c:ser>
        <c:ser>
          <c:idx val="2"/>
          <c:order val="2"/>
          <c:tx>
            <c:strRef>
              <c:f>'T3'!$A$15</c:f>
              <c:strCache>
                <c:ptCount val="1"/>
                <c:pt idx="0">
                  <c:v>15°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'T3'!$F$12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'T3'!$B$15:$G$15</c15:sqref>
                  </c15:fullRef>
                </c:ext>
              </c:extLst>
              <c:f>'T3'!$F$15</c:f>
              <c:numCache>
                <c:formatCode>General</c:formatCode>
                <c:ptCount val="1"/>
                <c:pt idx="0">
                  <c:v>0.54625999999999997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5E-477A-91DF-5FAF9166ABFF}"/>
            </c:ext>
          </c:extLst>
        </c:ser>
        <c:ser>
          <c:idx val="3"/>
          <c:order val="3"/>
          <c:tx>
            <c:strRef>
              <c:f>'T3'!$A$16</c:f>
              <c:strCache>
                <c:ptCount val="1"/>
                <c:pt idx="0">
                  <c:v>20°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'T3'!$F$12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'T3'!$B$16:$G$16</c15:sqref>
                  </c15:fullRef>
                </c:ext>
              </c:extLst>
              <c:f>'T3'!$F$16</c:f>
              <c:numCache>
                <c:formatCode>General</c:formatCode>
                <c:ptCount val="1"/>
                <c:pt idx="0">
                  <c:v>0.54496199999999995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5E-477A-91DF-5FAF9166ABFF}"/>
            </c:ext>
          </c:extLst>
        </c:ser>
        <c:ser>
          <c:idx val="4"/>
          <c:order val="4"/>
          <c:tx>
            <c:strRef>
              <c:f>'T3'!$A$17</c:f>
              <c:strCache>
                <c:ptCount val="1"/>
                <c:pt idx="0">
                  <c:v>25°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'T3'!$F$12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'T3'!$B$17:$G$17</c15:sqref>
                  </c15:fullRef>
                </c:ext>
              </c:extLst>
              <c:f>'T3'!$F$17</c:f>
              <c:numCache>
                <c:formatCode>General</c:formatCode>
                <c:ptCount val="1"/>
                <c:pt idx="0">
                  <c:v>0.54339199999999999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5E-477A-91DF-5FAF9166ABFF}"/>
            </c:ext>
          </c:extLst>
        </c:ser>
        <c:ser>
          <c:idx val="5"/>
          <c:order val="5"/>
          <c:tx>
            <c:strRef>
              <c:f>'T3'!$A$18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'T3'!$F$12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'T3'!$B$18:$G$18</c15:sqref>
                  </c15:fullRef>
                </c:ext>
              </c:extLst>
              <c:f>'T3'!$F$18</c:f>
              <c:numCache>
                <c:formatCode>General</c:formatCode>
                <c:ptCount val="1"/>
                <c:pt idx="0">
                  <c:v>0.51091500000000001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5E-477A-91DF-5FAF9166A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0.55000000000000004"/>
          <c:min val="0.5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1.0000000000000002E-2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Q2(1)zz</a:t>
            </a:r>
          </a:p>
        </c:rich>
      </c:tx>
      <c:layout>
        <c:manualLayout>
          <c:xMode val="edge"/>
          <c:yMode val="edge"/>
          <c:x val="0.4342742904961297"/>
          <c:y val="7.715788941337047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'T3'!$A$13</c:f>
              <c:strCache>
                <c:ptCount val="1"/>
                <c:pt idx="0">
                  <c:v>5°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'T3'!$G$12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'T3'!$B$13:$G$13</c15:sqref>
                  </c15:fullRef>
                </c:ext>
              </c:extLst>
              <c:f>'T3'!$G$13</c:f>
              <c:numCache>
                <c:formatCode>General</c:formatCode>
                <c:ptCount val="1"/>
                <c:pt idx="0">
                  <c:v>0.54622099999999996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9-4FB5-BD6B-2693C2F564F4}"/>
            </c:ext>
          </c:extLst>
        </c:ser>
        <c:ser>
          <c:idx val="1"/>
          <c:order val="1"/>
          <c:tx>
            <c:strRef>
              <c:f>'T3'!$A$14</c:f>
              <c:strCache>
                <c:ptCount val="1"/>
                <c:pt idx="0">
                  <c:v>10°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'T3'!$G$12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'T3'!$B$14:$G$14</c15:sqref>
                  </c15:fullRef>
                </c:ext>
              </c:extLst>
              <c:f>'T3'!$G$14</c:f>
              <c:numCache>
                <c:formatCode>General</c:formatCode>
                <c:ptCount val="1"/>
                <c:pt idx="0">
                  <c:v>0.54594799999999999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9-4FB5-BD6B-2693C2F564F4}"/>
            </c:ext>
          </c:extLst>
        </c:ser>
        <c:ser>
          <c:idx val="2"/>
          <c:order val="2"/>
          <c:tx>
            <c:strRef>
              <c:f>'T3'!$A$15</c:f>
              <c:strCache>
                <c:ptCount val="1"/>
                <c:pt idx="0">
                  <c:v>15°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'T3'!$G$12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'T3'!$B$15:$G$15</c15:sqref>
                  </c15:fullRef>
                </c:ext>
              </c:extLst>
              <c:f>'T3'!$G$15</c:f>
              <c:numCache>
                <c:formatCode>General</c:formatCode>
                <c:ptCount val="1"/>
                <c:pt idx="0">
                  <c:v>0.54382799999999998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29-4FB5-BD6B-2693C2F564F4}"/>
            </c:ext>
          </c:extLst>
        </c:ser>
        <c:ser>
          <c:idx val="3"/>
          <c:order val="3"/>
          <c:tx>
            <c:strRef>
              <c:f>'T3'!$A$16</c:f>
              <c:strCache>
                <c:ptCount val="1"/>
                <c:pt idx="0">
                  <c:v>20°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'T3'!$G$12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'T3'!$B$16:$G$16</c15:sqref>
                  </c15:fullRef>
                </c:ext>
              </c:extLst>
              <c:f>'T3'!$G$16</c:f>
              <c:numCache>
                <c:formatCode>General</c:formatCode>
                <c:ptCount val="1"/>
                <c:pt idx="0">
                  <c:v>0.53997899999999999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29-4FB5-BD6B-2693C2F564F4}"/>
            </c:ext>
          </c:extLst>
        </c:ser>
        <c:ser>
          <c:idx val="4"/>
          <c:order val="4"/>
          <c:tx>
            <c:strRef>
              <c:f>'T3'!$A$17</c:f>
              <c:strCache>
                <c:ptCount val="1"/>
                <c:pt idx="0">
                  <c:v>25°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'T3'!$G$12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'T3'!$B$17:$G$17</c15:sqref>
                  </c15:fullRef>
                </c:ext>
              </c:extLst>
              <c:f>'T3'!$G$17</c:f>
              <c:numCache>
                <c:formatCode>General</c:formatCode>
                <c:ptCount val="1"/>
                <c:pt idx="0">
                  <c:v>0.53427899999999995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29-4FB5-BD6B-2693C2F564F4}"/>
            </c:ext>
          </c:extLst>
        </c:ser>
        <c:ser>
          <c:idx val="5"/>
          <c:order val="5"/>
          <c:tx>
            <c:strRef>
              <c:f>'T3'!$A$18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'T3'!$B$12:$G$12</c15:sqref>
                  </c15:fullRef>
                </c:ext>
              </c:extLst>
              <c:f>'T3'!$G$12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'T3'!$B$18:$G$18</c15:sqref>
                  </c15:fullRef>
                </c:ext>
              </c:extLst>
              <c:f>'T3'!$G$18</c:f>
              <c:numCache>
                <c:formatCode>General</c:formatCode>
                <c:ptCount val="1"/>
                <c:pt idx="0">
                  <c:v>0.51091500000000001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29-4FB5-BD6B-2693C2F56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in val="0.5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1.0000000000000002E-2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300" b="0"/>
            </a:pPr>
            <a:r>
              <a:rPr lang="en-US" sz="1300" b="0"/>
              <a:t>Normalized 𝑸𝟐-based aromaticity descriptor values (</a:t>
            </a:r>
            <a:r>
              <a:rPr lang="en-US" sz="1300" b="0" i="0" u="none" strike="noStrike" kern="1200" baseline="0">
                <a:solidFill>
                  <a:sysClr val="windowText" lastClr="000000"/>
                </a:solidFill>
              </a:rPr>
              <a:t>𝑒𝑎</a:t>
            </a:r>
            <a:r>
              <a:rPr lang="en-US" sz="1300" b="0" i="0" u="none" strike="noStrike" kern="1200" baseline="-25000">
                <a:solidFill>
                  <a:sysClr val="windowText" lastClr="000000"/>
                </a:solidFill>
              </a:rPr>
              <a:t>0</a:t>
            </a:r>
            <a:r>
              <a:rPr lang="en-US" sz="1300" b="0" i="0" u="none" strike="noStrike" kern="1200" baseline="30000">
                <a:solidFill>
                  <a:sysClr val="windowText" lastClr="000000"/>
                </a:solidFill>
              </a:rPr>
              <a:t>2</a:t>
            </a:r>
            <a:r>
              <a:rPr lang="en-US" sz="1300" b="0"/>
              <a:t>) for Test 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'T4'!$A$3</c:f>
              <c:strCache>
                <c:ptCount val="1"/>
                <c:pt idx="0">
                  <c:v>5°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'T4'!$B$2:$G$2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'T4'!$B$3:$G$3</c:f>
              <c:numCache>
                <c:formatCode>0.000</c:formatCode>
                <c:ptCount val="6"/>
                <c:pt idx="0">
                  <c:v>1.02511872631794</c:v>
                </c:pt>
                <c:pt idx="1">
                  <c:v>1.03235996545102</c:v>
                </c:pt>
                <c:pt idx="2">
                  <c:v>1.13647527918212</c:v>
                </c:pt>
                <c:pt idx="3">
                  <c:v>1.13647365184362</c:v>
                </c:pt>
                <c:pt idx="4">
                  <c:v>1.0713073603241201</c:v>
                </c:pt>
                <c:pt idx="5">
                  <c:v>1.0713073603241201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23-4611-BE30-B6FD4305AC0D}"/>
            </c:ext>
          </c:extLst>
        </c:ser>
        <c:ser>
          <c:idx val="1"/>
          <c:order val="1"/>
          <c:tx>
            <c:strRef>
              <c:f>'T4'!$A$4</c:f>
              <c:strCache>
                <c:ptCount val="1"/>
                <c:pt idx="0">
                  <c:v>10°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'T4'!$B$2:$G$2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'T4'!$B$4:$G$4</c:f>
              <c:numCache>
                <c:formatCode>0.000</c:formatCode>
                <c:ptCount val="6"/>
                <c:pt idx="0">
                  <c:v>1.02223724008128</c:v>
                </c:pt>
                <c:pt idx="1">
                  <c:v>1.0244403007632601</c:v>
                </c:pt>
                <c:pt idx="2">
                  <c:v>1.1303177557439701</c:v>
                </c:pt>
                <c:pt idx="3">
                  <c:v>1.13028878911857</c:v>
                </c:pt>
                <c:pt idx="4">
                  <c:v>1.07158333577992</c:v>
                </c:pt>
                <c:pt idx="5">
                  <c:v>1.07158333577992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23-4611-BE30-B6FD4305AC0D}"/>
            </c:ext>
          </c:extLst>
        </c:ser>
        <c:ser>
          <c:idx val="2"/>
          <c:order val="2"/>
          <c:tx>
            <c:strRef>
              <c:f>'T4'!$A$5</c:f>
              <c:strCache>
                <c:ptCount val="1"/>
                <c:pt idx="0">
                  <c:v>15°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'T4'!$B$2:$G$2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'T4'!$B$5:$G$5</c:f>
              <c:numCache>
                <c:formatCode>0.000</c:formatCode>
                <c:ptCount val="6"/>
                <c:pt idx="0">
                  <c:v>1.0181048528445</c:v>
                </c:pt>
                <c:pt idx="1">
                  <c:v>1.01197754000968</c:v>
                </c:pt>
                <c:pt idx="2">
                  <c:v>1.1204678012362199</c:v>
                </c:pt>
                <c:pt idx="3">
                  <c:v>1.1203180860936901</c:v>
                </c:pt>
                <c:pt idx="4">
                  <c:v>1.0710783594139901</c:v>
                </c:pt>
                <c:pt idx="5">
                  <c:v>1.0710744448685201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23-4611-BE30-B6FD4305AC0D}"/>
            </c:ext>
          </c:extLst>
        </c:ser>
        <c:ser>
          <c:idx val="3"/>
          <c:order val="3"/>
          <c:tx>
            <c:strRef>
              <c:f>'T4'!$A$6</c:f>
              <c:strCache>
                <c:ptCount val="1"/>
                <c:pt idx="0">
                  <c:v>20°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'T4'!$B$2:$G$2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'T4'!$B$6:$G$6</c:f>
              <c:numCache>
                <c:formatCode>0.000</c:formatCode>
                <c:ptCount val="6"/>
                <c:pt idx="0">
                  <c:v>1.0130746795182199</c:v>
                </c:pt>
                <c:pt idx="1">
                  <c:v>0.99531601643757495</c:v>
                </c:pt>
                <c:pt idx="2">
                  <c:v>1.1068735035605299</c:v>
                </c:pt>
                <c:pt idx="3">
                  <c:v>1.1063962051767899</c:v>
                </c:pt>
                <c:pt idx="4">
                  <c:v>1.0699098675904899</c:v>
                </c:pt>
                <c:pt idx="5">
                  <c:v>1.06990008122681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923-4611-BE30-B6FD4305AC0D}"/>
            </c:ext>
          </c:extLst>
        </c:ser>
        <c:ser>
          <c:idx val="4"/>
          <c:order val="4"/>
          <c:tx>
            <c:strRef>
              <c:f>'T4'!$A$7</c:f>
              <c:strCache>
                <c:ptCount val="1"/>
                <c:pt idx="0">
                  <c:v>25°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'T4'!$B$2:$G$2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'T4'!$B$7:$G$7</c:f>
              <c:numCache>
                <c:formatCode>0.000</c:formatCode>
                <c:ptCount val="6"/>
                <c:pt idx="0">
                  <c:v>1.0073494183460301</c:v>
                </c:pt>
                <c:pt idx="1">
                  <c:v>0.97456139566939104</c:v>
                </c:pt>
                <c:pt idx="2">
                  <c:v>1.0899524377774901</c:v>
                </c:pt>
                <c:pt idx="3">
                  <c:v>1.0887814049887301</c:v>
                </c:pt>
                <c:pt idx="4">
                  <c:v>1.0680543730366101</c:v>
                </c:pt>
                <c:pt idx="5">
                  <c:v>1.0680230566728299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923-4611-BE30-B6FD4305A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635824"/>
        <c:axId val="717637264"/>
      </c:barChart>
      <c:catAx>
        <c:axId val="71763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/>
          <a:lstStyle/>
          <a:p>
            <a:pPr>
              <a:defRPr/>
            </a:pPr>
            <a:endParaRPr lang="pt-BR"/>
          </a:p>
        </c:txPr>
        <c:crossAx val="717637264"/>
        <c:crosses val="autoZero"/>
        <c:auto val="1"/>
        <c:lblAlgn val="ctr"/>
        <c:lblOffset val="100"/>
        <c:noMultiLvlLbl val="0"/>
      </c:catAx>
      <c:valAx>
        <c:axId val="717637264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Normalized </a:t>
                </a:r>
                <a:r>
                  <a:rPr lang="en-US" sz="1400" b="0" i="0" u="none" strike="noStrike" kern="1200" spc="0" baseline="0">
                    <a:solidFill>
                      <a:sysClr val="windowText" lastClr="000000"/>
                    </a:solidFill>
                  </a:rPr>
                  <a:t>𝑒𝑎</a:t>
                </a:r>
                <a:r>
                  <a:rPr lang="en-US" sz="1400" b="0" i="0" u="none" strike="noStrike" kern="1200" spc="0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1400" b="0" i="0" u="none" strike="noStrike" kern="1200" spc="0" baseline="30000">
                    <a:solidFill>
                      <a:sysClr val="windowText" lastClr="000000"/>
                    </a:solidFill>
                  </a:rPr>
                  <a:t>2</a:t>
                </a:r>
                <a:endParaRPr lang="pt-BR" b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71763582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showDLblsOverMax val="0"/>
    <c:extLst/>
  </c:chart>
  <c:spPr>
    <a:ln>
      <a:solidFill>
        <a:schemeClr val="bg1">
          <a:lumMod val="85000"/>
        </a:schemeClr>
      </a:solidFill>
    </a:ln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Non-normalized</a:t>
            </a:r>
            <a:r>
              <a:rPr lang="en-US" sz="1400"/>
              <a:t> 𝑸𝟐-based aromaticity descriptor values (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𝑒𝑎</a:t>
            </a:r>
            <a:r>
              <a:rPr lang="en-US" sz="1400" b="0" i="0" u="none" strike="noStrike" kern="1200" spc="0" baseline="-25000">
                <a:solidFill>
                  <a:sysClr val="windowText" lastClr="000000"/>
                </a:solidFill>
              </a:rPr>
              <a:t>0</a:t>
            </a:r>
            <a:r>
              <a:rPr lang="en-US" sz="1400" b="0" i="0" u="none" strike="noStrike" kern="1200" spc="0" baseline="30000">
                <a:solidFill>
                  <a:sysClr val="windowText" lastClr="000000"/>
                </a:solidFill>
              </a:rPr>
              <a:t>2</a:t>
            </a:r>
            <a:r>
              <a:rPr lang="en-US" sz="1400"/>
              <a:t>) for Test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'T4'!$A$13</c:f>
              <c:strCache>
                <c:ptCount val="1"/>
                <c:pt idx="0">
                  <c:v>5°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'T4'!$B$12:$G$12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'T4'!$B$13:$G$13</c:f>
              <c:numCache>
                <c:formatCode>0.000</c:formatCode>
                <c:ptCount val="6"/>
                <c:pt idx="0">
                  <c:v>4.7842659999999997</c:v>
                </c:pt>
                <c:pt idx="1">
                  <c:v>-3.9275659999999899</c:v>
                </c:pt>
                <c:pt idx="2">
                  <c:v>6.983644</c:v>
                </c:pt>
                <c:pt idx="3">
                  <c:v>-6.9836340000000003</c:v>
                </c:pt>
                <c:pt idx="4">
                  <c:v>0.54734700000000003</c:v>
                </c:pt>
                <c:pt idx="5">
                  <c:v>0.54734700000000003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1-4044-A710-8225A8DD999C}"/>
            </c:ext>
          </c:extLst>
        </c:ser>
        <c:ser>
          <c:idx val="1"/>
          <c:order val="1"/>
          <c:tx>
            <c:strRef>
              <c:f>'T4'!$A$14</c:f>
              <c:strCache>
                <c:ptCount val="1"/>
                <c:pt idx="0">
                  <c:v>10°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'T4'!$B$12:$G$12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'T4'!$B$14:$G$14</c:f>
              <c:numCache>
                <c:formatCode>0.000</c:formatCode>
                <c:ptCount val="6"/>
                <c:pt idx="0">
                  <c:v>4.7708180000000002</c:v>
                </c:pt>
                <c:pt idx="1">
                  <c:v>-3.8974359999999999</c:v>
                </c:pt>
                <c:pt idx="2">
                  <c:v>6.9458060000000001</c:v>
                </c:pt>
                <c:pt idx="3">
                  <c:v>-6.9456280000000001</c:v>
                </c:pt>
                <c:pt idx="4">
                  <c:v>0.54748799999999997</c:v>
                </c:pt>
                <c:pt idx="5">
                  <c:v>0.54748799999999997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1-4044-A710-8225A8DD999C}"/>
            </c:ext>
          </c:extLst>
        </c:ser>
        <c:ser>
          <c:idx val="2"/>
          <c:order val="2"/>
          <c:tx>
            <c:strRef>
              <c:f>'T4'!$A$15</c:f>
              <c:strCache>
                <c:ptCount val="1"/>
                <c:pt idx="0">
                  <c:v>15°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'T4'!$B$12:$G$12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'T4'!$B$15:$G$15</c:f>
              <c:numCache>
                <c:formatCode>0.000</c:formatCode>
                <c:ptCount val="6"/>
                <c:pt idx="0">
                  <c:v>4.7515320000000001</c:v>
                </c:pt>
                <c:pt idx="1">
                  <c:v>-3.8500220000000001</c:v>
                </c:pt>
                <c:pt idx="2">
                  <c:v>6.8852779999999996</c:v>
                </c:pt>
                <c:pt idx="3">
                  <c:v>-6.8843579999999998</c:v>
                </c:pt>
                <c:pt idx="4">
                  <c:v>0.54722999999999999</c:v>
                </c:pt>
                <c:pt idx="5">
                  <c:v>0.54722800000000005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1-4044-A710-8225A8DD999C}"/>
            </c:ext>
          </c:extLst>
        </c:ser>
        <c:ser>
          <c:idx val="3"/>
          <c:order val="3"/>
          <c:tx>
            <c:strRef>
              <c:f>'T4'!$A$16</c:f>
              <c:strCache>
                <c:ptCount val="1"/>
                <c:pt idx="0">
                  <c:v>20°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'T4'!$B$12:$G$12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'T4'!$B$16:$G$16</c:f>
              <c:numCache>
                <c:formatCode>0.000</c:formatCode>
                <c:ptCount val="6"/>
                <c:pt idx="0">
                  <c:v>4.7280559999999996</c:v>
                </c:pt>
                <c:pt idx="1">
                  <c:v>-3.7866339999999998</c:v>
                </c:pt>
                <c:pt idx="2">
                  <c:v>6.8017409999999998</c:v>
                </c:pt>
                <c:pt idx="3">
                  <c:v>-6.7988080000000002</c:v>
                </c:pt>
                <c:pt idx="4">
                  <c:v>0.54663300000000004</c:v>
                </c:pt>
                <c:pt idx="5">
                  <c:v>0.546628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1-4044-A710-8225A8DD999C}"/>
            </c:ext>
          </c:extLst>
        </c:ser>
        <c:ser>
          <c:idx val="4"/>
          <c:order val="4"/>
          <c:tx>
            <c:strRef>
              <c:f>'T4'!$A$17</c:f>
              <c:strCache>
                <c:ptCount val="1"/>
                <c:pt idx="0">
                  <c:v>25°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'T4'!$B$12:$G$12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'T4'!$B$17:$G$17</c:f>
              <c:numCache>
                <c:formatCode>0.000</c:formatCode>
                <c:ptCount val="6"/>
                <c:pt idx="0">
                  <c:v>4.7013359999999897</c:v>
                </c:pt>
                <c:pt idx="1">
                  <c:v>-3.7076739999999999</c:v>
                </c:pt>
                <c:pt idx="2">
                  <c:v>6.6977609999999999</c:v>
                </c:pt>
                <c:pt idx="3">
                  <c:v>-6.6905650000000003</c:v>
                </c:pt>
                <c:pt idx="4">
                  <c:v>0.54568499999999998</c:v>
                </c:pt>
                <c:pt idx="5">
                  <c:v>0.54566899999999996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61-4044-A710-8225A8DD999C}"/>
            </c:ext>
          </c:extLst>
        </c:ser>
        <c:ser>
          <c:idx val="5"/>
          <c:order val="5"/>
          <c:tx>
            <c:strRef>
              <c:f>'T4'!$A$18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'T4'!$B$12:$G$12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'T4'!$B$18:$G$18</c:f>
              <c:numCache>
                <c:formatCode>0.000</c:formatCode>
                <c:ptCount val="6"/>
                <c:pt idx="0">
                  <c:v>4.6670360000000004</c:v>
                </c:pt>
                <c:pt idx="1">
                  <c:v>-3.8044539999999998</c:v>
                </c:pt>
                <c:pt idx="2">
                  <c:v>6.145003</c:v>
                </c:pt>
                <c:pt idx="3">
                  <c:v>-6.145003</c:v>
                </c:pt>
                <c:pt idx="4">
                  <c:v>0.51091500000000001</c:v>
                </c:pt>
                <c:pt idx="5">
                  <c:v>0.51091500000000001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61-4044-A710-8225A8DD9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132592"/>
        <c:axId val="781135112"/>
      </c:barChart>
      <c:catAx>
        <c:axId val="78113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1135112"/>
        <c:crosses val="autoZero"/>
        <c:auto val="1"/>
        <c:lblAlgn val="ctr"/>
        <c:lblOffset val="100"/>
        <c:noMultiLvlLbl val="0"/>
      </c:catAx>
      <c:valAx>
        <c:axId val="781135112"/>
        <c:scaling>
          <c:orientation val="minMax"/>
          <c:max val="8.8000000000000007"/>
          <c:min val="-6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/>
                    </a:solidFill>
                  </a:rPr>
                  <a:t>Non-normalized</a:t>
                </a:r>
                <a:r>
                  <a:rPr lang="en-US"/>
                  <a:t> </a:t>
                </a:r>
                <a:r>
                  <a:rPr lang="en-US" sz="1400" b="0" i="0" u="none" strike="noStrike" kern="1200" spc="0" baseline="0">
                    <a:solidFill>
                      <a:sysClr val="windowText" lastClr="000000"/>
                    </a:solidFill>
                  </a:rPr>
                  <a:t>𝑒𝑎</a:t>
                </a:r>
                <a:r>
                  <a:rPr lang="en-US" sz="1400" b="0" i="0" u="none" strike="noStrike" kern="1200" spc="0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1400" b="0" i="0" u="none" strike="noStrike" kern="1200" spc="0" baseline="30000">
                    <a:solidFill>
                      <a:sysClr val="windowText" lastClr="000000"/>
                    </a:solidFill>
                  </a:rPr>
                  <a:t>2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113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|Q2|_ring atoms</a:t>
            </a:r>
          </a:p>
        </c:rich>
      </c:tx>
      <c:layout>
        <c:manualLayout>
          <c:xMode val="edge"/>
          <c:yMode val="edge"/>
          <c:x val="0.27563137128964493"/>
          <c:y val="1.11096561436890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'T4'!$B$12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'T4'!$B$13:$G$13</c15:sqref>
                  </c15:fullRef>
                </c:ext>
              </c:extLst>
              <c:f>'T4'!$B$13</c:f>
              <c:numCache>
                <c:formatCode>0.000</c:formatCode>
                <c:ptCount val="1"/>
                <c:pt idx="0">
                  <c:v>4.7842659999999997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4A8-40A4-9610-5CBF2F0937F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'T4'!$B$12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'T4'!$B$14:$G$14</c15:sqref>
                  </c15:fullRef>
                </c:ext>
              </c:extLst>
              <c:f>'T4'!$B$14</c:f>
              <c:numCache>
                <c:formatCode>0.000</c:formatCode>
                <c:ptCount val="1"/>
                <c:pt idx="0">
                  <c:v>4.7708180000000002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D4A8-40A4-9610-5CBF2F0937F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'T4'!$B$12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'T4'!$B$15:$G$15</c15:sqref>
                  </c15:fullRef>
                </c:ext>
              </c:extLst>
              <c:f>'T4'!$B$15</c:f>
              <c:numCache>
                <c:formatCode>0.000</c:formatCode>
                <c:ptCount val="1"/>
                <c:pt idx="0">
                  <c:v>4.7515320000000001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D4A8-40A4-9610-5CBF2F0937F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'T4'!$B$12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'T4'!$B$16:$G$16</c15:sqref>
                  </c15:fullRef>
                </c:ext>
              </c:extLst>
              <c:f>'T4'!$B$16</c:f>
              <c:numCache>
                <c:formatCode>0.000</c:formatCode>
                <c:ptCount val="1"/>
                <c:pt idx="0">
                  <c:v>4.7280559999999996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D4A8-40A4-9610-5CBF2F0937F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'T4'!$B$12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'T4'!$B$17:$G$17</c15:sqref>
                  </c15:fullRef>
                </c:ext>
              </c:extLst>
              <c:f>'T4'!$B$17</c:f>
              <c:numCache>
                <c:formatCode>0.000</c:formatCode>
                <c:ptCount val="1"/>
                <c:pt idx="0">
                  <c:v>4.7013359999999897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D4A8-40A4-9610-5CBF2F0937F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'T4'!$B$12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'T4'!$B$18:$G$18</c15:sqref>
                  </c15:fullRef>
                </c:ext>
              </c:extLst>
              <c:f>'T4'!$B$18</c:f>
              <c:numCache>
                <c:formatCode>0.000</c:formatCode>
                <c:ptCount val="1"/>
                <c:pt idx="0">
                  <c:v>4.6670360000000004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D4A8-40A4-9610-5CBF2F093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4.8"/>
          <c:min val="4.64999999999999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2.0000000000000004E-2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Q2_(zz,ring atoms)</a:t>
            </a:r>
          </a:p>
        </c:rich>
      </c:tx>
      <c:layout>
        <c:manualLayout>
          <c:xMode val="edge"/>
          <c:yMode val="edge"/>
          <c:x val="0.26031643971335794"/>
          <c:y val="1.45035903548131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'T4'!$C$12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'T4'!$B$13:$G$13</c15:sqref>
                  </c15:fullRef>
                </c:ext>
              </c:extLst>
              <c:f>'T4'!$C$13</c:f>
              <c:numCache>
                <c:formatCode>0.000</c:formatCode>
                <c:ptCount val="1"/>
                <c:pt idx="0">
                  <c:v>-3.9275659999999899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4A8-40A4-9610-5CBF2F0937F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'T4'!$C$12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'T4'!$B$14:$G$14</c15:sqref>
                  </c15:fullRef>
                </c:ext>
              </c:extLst>
              <c:f>'T4'!$C$14</c:f>
              <c:numCache>
                <c:formatCode>0.000</c:formatCode>
                <c:ptCount val="1"/>
                <c:pt idx="0">
                  <c:v>-3.8974359999999999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D4A8-40A4-9610-5CBF2F0937F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'T4'!$C$12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'T4'!$B$15:$G$15</c15:sqref>
                  </c15:fullRef>
                </c:ext>
              </c:extLst>
              <c:f>'T4'!$C$15</c:f>
              <c:numCache>
                <c:formatCode>0.000</c:formatCode>
                <c:ptCount val="1"/>
                <c:pt idx="0">
                  <c:v>-3.8500220000000001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D4A8-40A4-9610-5CBF2F0937F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'T4'!$C$12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'T4'!$B$16:$G$16</c15:sqref>
                  </c15:fullRef>
                </c:ext>
              </c:extLst>
              <c:f>'T4'!$C$16</c:f>
              <c:numCache>
                <c:formatCode>0.000</c:formatCode>
                <c:ptCount val="1"/>
                <c:pt idx="0">
                  <c:v>-3.7866339999999998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D4A8-40A4-9610-5CBF2F0937F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'T4'!$C$12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'T4'!$B$17:$G$17</c15:sqref>
                  </c15:fullRef>
                </c:ext>
              </c:extLst>
              <c:f>'T4'!$C$17</c:f>
              <c:numCache>
                <c:formatCode>0.000</c:formatCode>
                <c:ptCount val="1"/>
                <c:pt idx="0">
                  <c:v>-3.7076739999999999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D4A8-40A4-9610-5CBF2F0937F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'T4'!$C$12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'T4'!$B$18:$G$18</c15:sqref>
                  </c15:fullRef>
                </c:ext>
              </c:extLst>
              <c:f>'T4'!$C$18</c:f>
              <c:numCache>
                <c:formatCode>0.000</c:formatCode>
                <c:ptCount val="1"/>
                <c:pt idx="0">
                  <c:v>-3.8044539999999998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D4A8-40A4-9610-5CBF2F093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-3.68"/>
          <c:min val="-3.9299999999999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5.000000000000001E-2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|Q2|_origin</a:t>
            </a:r>
          </a:p>
        </c:rich>
      </c:tx>
      <c:layout>
        <c:manualLayout>
          <c:xMode val="edge"/>
          <c:yMode val="edge"/>
          <c:x val="0.33579518505895328"/>
          <c:y val="7.715721932564932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'T4'!$D$12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'T4'!$B$13:$G$13</c15:sqref>
                  </c15:fullRef>
                </c:ext>
              </c:extLst>
              <c:f>'T4'!$D$13</c:f>
              <c:numCache>
                <c:formatCode>0.000</c:formatCode>
                <c:ptCount val="1"/>
                <c:pt idx="0">
                  <c:v>6.983644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4A8-40A4-9610-5CBF2F0937F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'T4'!$D$12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'T4'!$B$14:$G$14</c15:sqref>
                  </c15:fullRef>
                </c:ext>
              </c:extLst>
              <c:f>'T4'!$D$14</c:f>
              <c:numCache>
                <c:formatCode>0.000</c:formatCode>
                <c:ptCount val="1"/>
                <c:pt idx="0">
                  <c:v>6.9458060000000001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D4A8-40A4-9610-5CBF2F0937F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'T4'!$D$12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'T4'!$B$15:$G$15</c15:sqref>
                  </c15:fullRef>
                </c:ext>
              </c:extLst>
              <c:f>'T4'!$D$15</c:f>
              <c:numCache>
                <c:formatCode>0.000</c:formatCode>
                <c:ptCount val="1"/>
                <c:pt idx="0">
                  <c:v>6.8852779999999996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D4A8-40A4-9610-5CBF2F0937F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'T4'!$D$12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'T4'!$B$16:$G$16</c15:sqref>
                  </c15:fullRef>
                </c:ext>
              </c:extLst>
              <c:f>'T4'!$D$16</c:f>
              <c:numCache>
                <c:formatCode>0.000</c:formatCode>
                <c:ptCount val="1"/>
                <c:pt idx="0">
                  <c:v>6.8017409999999998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D4A8-40A4-9610-5CBF2F0937F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'T4'!$D$12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'T4'!$B$17:$G$17</c15:sqref>
                  </c15:fullRef>
                </c:ext>
              </c:extLst>
              <c:f>'T4'!$D$17</c:f>
              <c:numCache>
                <c:formatCode>0.000</c:formatCode>
                <c:ptCount val="1"/>
                <c:pt idx="0">
                  <c:v>6.6977609999999999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D4A8-40A4-9610-5CBF2F0937F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'T4'!$D$12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'T4'!$B$18:$G$18</c15:sqref>
                  </c15:fullRef>
                </c:ext>
              </c:extLst>
              <c:f>'T4'!$D$18</c:f>
              <c:numCache>
                <c:formatCode>0.000</c:formatCode>
                <c:ptCount val="1"/>
                <c:pt idx="0">
                  <c:v>6.145003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D4A8-40A4-9610-5CBF2F093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7"/>
          <c:min val="6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0.15000000000000002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/>
              <a:t>|Q2|_ring</a:t>
            </a:r>
            <a:r>
              <a:rPr lang="pt-BR" sz="3200" baseline="0"/>
              <a:t> atoms</a:t>
            </a:r>
            <a:endParaRPr lang="pt-BR" sz="3200"/>
          </a:p>
        </c:rich>
      </c:tx>
      <c:layout>
        <c:manualLayout>
          <c:xMode val="edge"/>
          <c:yMode val="edge"/>
          <c:x val="0.2770398444787609"/>
          <c:y val="2.1645943942118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'T1'!$B$9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'T1'!$B$10:$G$10</c15:sqref>
                  </c15:fullRef>
                </c:ext>
              </c:extLst>
              <c:f>'T1'!$B$10</c:f>
              <c:numCache>
                <c:formatCode>0.000</c:formatCode>
                <c:ptCount val="1"/>
                <c:pt idx="0">
                  <c:v>4.7829940000000004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FDF-49C4-80AE-F66ABAB6404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'T1'!$B$9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'T1'!$B$11:$G$11</c15:sqref>
                  </c15:fullRef>
                </c:ext>
              </c:extLst>
              <c:f>'T1'!$B$11</c:f>
              <c:numCache>
                <c:formatCode>0.000</c:formatCode>
                <c:ptCount val="1"/>
                <c:pt idx="0">
                  <c:v>4.7692600000000001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FDF-49C4-80AE-F66ABAB6404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'T1'!$B$9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'T1'!$B$12:$G$12</c15:sqref>
                  </c15:fullRef>
                </c:ext>
              </c:extLst>
              <c:f>'T1'!$B$12</c:f>
              <c:numCache>
                <c:formatCode>0.000</c:formatCode>
                <c:ptCount val="1"/>
                <c:pt idx="0">
                  <c:v>4.7479139999999997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FDF-49C4-80AE-F66ABAB6404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'T1'!$B$9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'T1'!$B$13:$G$13</c15:sqref>
                  </c15:fullRef>
                </c:ext>
              </c:extLst>
              <c:f>'T1'!$B$13</c:f>
              <c:numCache>
                <c:formatCode>0.000</c:formatCode>
                <c:ptCount val="1"/>
                <c:pt idx="0">
                  <c:v>4.7205779999999997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FDF-49C4-80AE-F66ABAB6404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'T1'!$B$9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'T1'!$B$14:$G$14</c15:sqref>
                  </c15:fullRef>
                </c:ext>
              </c:extLst>
              <c:f>'T1'!$B$14</c:f>
              <c:numCache>
                <c:formatCode>0.000</c:formatCode>
                <c:ptCount val="1"/>
                <c:pt idx="0">
                  <c:v>4.6892079999999998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CFDF-49C4-80AE-F66ABAB6404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'T1'!$B$9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'T1'!$B$15:$G$15</c15:sqref>
                  </c15:fullRef>
                </c:ext>
              </c:extLst>
              <c:f>'T1'!$B$15</c:f>
              <c:numCache>
                <c:formatCode>0.000</c:formatCode>
                <c:ptCount val="1"/>
                <c:pt idx="0">
                  <c:v>4.6670360000000004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CFDF-49C4-80AE-F66ABAB64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in val="4.64999999999999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Q2_(zz,origin)</a:t>
            </a:r>
          </a:p>
        </c:rich>
      </c:tx>
      <c:layout>
        <c:manualLayout>
          <c:xMode val="edge"/>
          <c:yMode val="edge"/>
          <c:x val="0.29795876016645395"/>
          <c:y val="7.715713379223048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'T4'!$E$12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'T4'!$B$13:$G$13</c15:sqref>
                  </c15:fullRef>
                </c:ext>
              </c:extLst>
              <c:f>'T4'!$E$13</c:f>
              <c:numCache>
                <c:formatCode>0.000</c:formatCode>
                <c:ptCount val="1"/>
                <c:pt idx="0">
                  <c:v>-6.9836340000000003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4A8-40A4-9610-5CBF2F0937F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'T4'!$E$12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'T4'!$B$14:$G$14</c15:sqref>
                  </c15:fullRef>
                </c:ext>
              </c:extLst>
              <c:f>'T4'!$E$14</c:f>
              <c:numCache>
                <c:formatCode>0.000</c:formatCode>
                <c:ptCount val="1"/>
                <c:pt idx="0">
                  <c:v>-6.9456280000000001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D4A8-40A4-9610-5CBF2F0937F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'T4'!$E$12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'T4'!$B$15:$G$15</c15:sqref>
                  </c15:fullRef>
                </c:ext>
              </c:extLst>
              <c:f>'T4'!$E$15</c:f>
              <c:numCache>
                <c:formatCode>0.000</c:formatCode>
                <c:ptCount val="1"/>
                <c:pt idx="0">
                  <c:v>-6.8843579999999998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D4A8-40A4-9610-5CBF2F0937F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'T4'!$E$12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'T4'!$B$16:$G$16</c15:sqref>
                  </c15:fullRef>
                </c:ext>
              </c:extLst>
              <c:f>'T4'!$E$16</c:f>
              <c:numCache>
                <c:formatCode>0.000</c:formatCode>
                <c:ptCount val="1"/>
                <c:pt idx="0">
                  <c:v>-6.7988080000000002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D4A8-40A4-9610-5CBF2F0937F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'T4'!$E$12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'T4'!$B$17:$G$17</c15:sqref>
                  </c15:fullRef>
                </c:ext>
              </c:extLst>
              <c:f>'T4'!$E$17</c:f>
              <c:numCache>
                <c:formatCode>0.000</c:formatCode>
                <c:ptCount val="1"/>
                <c:pt idx="0">
                  <c:v>-6.6905650000000003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D4A8-40A4-9610-5CBF2F0937F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'T4'!$E$12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'T4'!$B$18:$G$18</c15:sqref>
                  </c15:fullRef>
                </c:ext>
              </c:extLst>
              <c:f>'T4'!$E$18</c:f>
              <c:numCache>
                <c:formatCode>0.000</c:formatCode>
                <c:ptCount val="1"/>
                <c:pt idx="0">
                  <c:v>-6.145003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D4A8-40A4-9610-5CBF2F093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-6.1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0.15000000000000002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|Q2|(1)</a:t>
            </a:r>
          </a:p>
        </c:rich>
      </c:tx>
      <c:layout>
        <c:manualLayout>
          <c:xMode val="edge"/>
          <c:yMode val="edge"/>
          <c:x val="0.40586637780622298"/>
          <c:y val="4.122345580397905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'T4'!$F$12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'T4'!$B$13:$G$13</c15:sqref>
                  </c15:fullRef>
                </c:ext>
              </c:extLst>
              <c:f>'T4'!$F$13</c:f>
              <c:numCache>
                <c:formatCode>0.000</c:formatCode>
                <c:ptCount val="1"/>
                <c:pt idx="0">
                  <c:v>0.54734700000000003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4A8-40A4-9610-5CBF2F0937F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'T4'!$F$12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'T4'!$B$14:$G$14</c15:sqref>
                  </c15:fullRef>
                </c:ext>
              </c:extLst>
              <c:f>'T4'!$F$14</c:f>
              <c:numCache>
                <c:formatCode>0.000</c:formatCode>
                <c:ptCount val="1"/>
                <c:pt idx="0">
                  <c:v>0.54748799999999997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D4A8-40A4-9610-5CBF2F0937F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'T4'!$F$12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'T4'!$B$15:$G$15</c15:sqref>
                  </c15:fullRef>
                </c:ext>
              </c:extLst>
              <c:f>'T4'!$F$15</c:f>
              <c:numCache>
                <c:formatCode>0.000</c:formatCode>
                <c:ptCount val="1"/>
                <c:pt idx="0">
                  <c:v>0.54722999999999999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D4A8-40A4-9610-5CBF2F0937F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'T4'!$F$12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'T4'!$B$16:$G$16</c15:sqref>
                  </c15:fullRef>
                </c:ext>
              </c:extLst>
              <c:f>'T4'!$F$16</c:f>
              <c:numCache>
                <c:formatCode>0.000</c:formatCode>
                <c:ptCount val="1"/>
                <c:pt idx="0">
                  <c:v>0.54663300000000004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D4A8-40A4-9610-5CBF2F0937F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'T4'!$F$12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'T4'!$B$17:$G$17</c15:sqref>
                  </c15:fullRef>
                </c:ext>
              </c:extLst>
              <c:f>'T4'!$F$17</c:f>
              <c:numCache>
                <c:formatCode>0.000</c:formatCode>
                <c:ptCount val="1"/>
                <c:pt idx="0">
                  <c:v>0.54568499999999998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D4A8-40A4-9610-5CBF2F0937F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'T4'!$F$12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'T4'!$B$18:$G$18</c15:sqref>
                  </c15:fullRef>
                </c:ext>
              </c:extLst>
              <c:f>'T4'!$F$18</c:f>
              <c:numCache>
                <c:formatCode>0.000</c:formatCode>
                <c:ptCount val="1"/>
                <c:pt idx="0">
                  <c:v>0.51091500000000001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D4A8-40A4-9610-5CBF2F093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in val="0.5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1.0000000000000002E-2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Q2(1)zz</a:t>
            </a:r>
          </a:p>
        </c:rich>
      </c:tx>
      <c:layout>
        <c:manualLayout>
          <c:xMode val="edge"/>
          <c:yMode val="edge"/>
          <c:x val="0.40332090412376248"/>
          <c:y val="4.5749183601389415E-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'T4'!$G$12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'T4'!$B$13:$G$13</c15:sqref>
                  </c15:fullRef>
                </c:ext>
              </c:extLst>
              <c:f>'T4'!$G$13</c:f>
              <c:numCache>
                <c:formatCode>0.000</c:formatCode>
                <c:ptCount val="1"/>
                <c:pt idx="0">
                  <c:v>0.54734700000000003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4A8-40A4-9610-5CBF2F0937F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'T4'!$G$12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'T4'!$B$14:$G$14</c15:sqref>
                  </c15:fullRef>
                </c:ext>
              </c:extLst>
              <c:f>'T4'!$G$14</c:f>
              <c:numCache>
                <c:formatCode>0.000</c:formatCode>
                <c:ptCount val="1"/>
                <c:pt idx="0">
                  <c:v>0.54748799999999997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D4A8-40A4-9610-5CBF2F0937F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'T4'!$G$12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'T4'!$B$15:$G$15</c15:sqref>
                  </c15:fullRef>
                </c:ext>
              </c:extLst>
              <c:f>'T4'!$G$15</c:f>
              <c:numCache>
                <c:formatCode>0.000</c:formatCode>
                <c:ptCount val="1"/>
                <c:pt idx="0">
                  <c:v>0.54722800000000005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D4A8-40A4-9610-5CBF2F0937F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'T4'!$G$12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'T4'!$B$16:$G$16</c15:sqref>
                  </c15:fullRef>
                </c:ext>
              </c:extLst>
              <c:f>'T4'!$G$16</c:f>
              <c:numCache>
                <c:formatCode>0.000</c:formatCode>
                <c:ptCount val="1"/>
                <c:pt idx="0">
                  <c:v>0.546628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D4A8-40A4-9610-5CBF2F0937F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'T4'!$G$12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'T4'!$B$17:$G$17</c15:sqref>
                  </c15:fullRef>
                </c:ext>
              </c:extLst>
              <c:f>'T4'!$G$17</c:f>
              <c:numCache>
                <c:formatCode>0.000</c:formatCode>
                <c:ptCount val="1"/>
                <c:pt idx="0">
                  <c:v>0.54566899999999996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D4A8-40A4-9610-5CBF2F0937F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'T4'!$B$12:$G$12</c15:sqref>
                  </c15:fullRef>
                </c:ext>
              </c:extLst>
              <c:f>'T4'!$G$12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'T4'!$B$18:$G$18</c15:sqref>
                  </c15:fullRef>
                </c:ext>
              </c:extLst>
              <c:f>'T4'!$G$18</c:f>
              <c:numCache>
                <c:formatCode>0.000</c:formatCode>
                <c:ptCount val="1"/>
                <c:pt idx="0">
                  <c:v>0.51091500000000001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D4A8-40A4-9610-5CBF2F093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in val="0.5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1.0000000000000002E-2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 b="0"/>
            </a:pPr>
            <a:r>
              <a:rPr lang="en-US" sz="1400" b="0"/>
              <a:t>Normalized 𝑸𝟐-based aromaticity descriptor values (</a:t>
            </a:r>
            <a:r>
              <a:rPr lang="en-US" sz="1400" b="0" i="0" u="none" strike="noStrike" kern="1200" baseline="0">
                <a:solidFill>
                  <a:sysClr val="windowText" lastClr="000000"/>
                </a:solidFill>
              </a:rPr>
              <a:t>𝑒𝑎</a:t>
            </a:r>
            <a:r>
              <a:rPr lang="en-US" sz="1400" b="0" i="0" u="none" strike="noStrike" kern="1200" baseline="-25000">
                <a:solidFill>
                  <a:sysClr val="windowText" lastClr="000000"/>
                </a:solidFill>
              </a:rPr>
              <a:t>0</a:t>
            </a:r>
            <a:r>
              <a:rPr lang="en-US" sz="1400" b="0" i="0" u="none" strike="noStrike" kern="1200" baseline="30000">
                <a:solidFill>
                  <a:sysClr val="windowText" lastClr="000000"/>
                </a:solidFill>
              </a:rPr>
              <a:t>2</a:t>
            </a:r>
            <a:r>
              <a:rPr lang="en-US" sz="1400" b="0"/>
              <a:t>) for Test 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'T5'!$A$3</c:f>
              <c:strCache>
                <c:ptCount val="1"/>
                <c:pt idx="0">
                  <c:v>5°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'T5'!$B$2:$G$2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'T5'!$B$3:$G$3</c:f>
              <c:numCache>
                <c:formatCode>0.000</c:formatCode>
                <c:ptCount val="6"/>
                <c:pt idx="0">
                  <c:v>1.02600408481957</c:v>
                </c:pt>
                <c:pt idx="1">
                  <c:v>1.02293469706822</c:v>
                </c:pt>
                <c:pt idx="2">
                  <c:v>1.1240290688222601</c:v>
                </c:pt>
                <c:pt idx="3">
                  <c:v>1.1240290688222601</c:v>
                </c:pt>
                <c:pt idx="4">
                  <c:v>1.0626757875576101</c:v>
                </c:pt>
                <c:pt idx="5">
                  <c:v>1.0626757875576101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4D-4696-902A-C870D01325BB}"/>
            </c:ext>
          </c:extLst>
        </c:ser>
        <c:ser>
          <c:idx val="1"/>
          <c:order val="1"/>
          <c:tx>
            <c:strRef>
              <c:f>'T5'!$A$4</c:f>
              <c:strCache>
                <c:ptCount val="1"/>
                <c:pt idx="0">
                  <c:v>10°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'T5'!$B$2:$G$2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'T5'!$B$4:$G$4</c:f>
              <c:numCache>
                <c:formatCode>0.000</c:formatCode>
                <c:ptCount val="6"/>
                <c:pt idx="0">
                  <c:v>1.02607136520909</c:v>
                </c:pt>
                <c:pt idx="1">
                  <c:v>0.98767339544649502</c:v>
                </c:pt>
                <c:pt idx="2">
                  <c:v>1.07555521128305</c:v>
                </c:pt>
                <c:pt idx="3">
                  <c:v>1.07555521128305</c:v>
                </c:pt>
                <c:pt idx="4">
                  <c:v>1.05334938296976</c:v>
                </c:pt>
                <c:pt idx="5">
                  <c:v>1.05334938296976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4D-4696-902A-C870D01325BB}"/>
            </c:ext>
          </c:extLst>
        </c:ser>
        <c:ser>
          <c:idx val="2"/>
          <c:order val="2"/>
          <c:tx>
            <c:strRef>
              <c:f>'T5'!$A$5</c:f>
              <c:strCache>
                <c:ptCount val="1"/>
                <c:pt idx="0">
                  <c:v>15°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'T5'!$B$2:$G$2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'T5'!$B$5:$G$5</c:f>
              <c:numCache>
                <c:formatCode>0.000</c:formatCode>
                <c:ptCount val="6"/>
                <c:pt idx="0">
                  <c:v>1.02610221991002</c:v>
                </c:pt>
                <c:pt idx="1">
                  <c:v>0.93030379655004303</c:v>
                </c:pt>
                <c:pt idx="2">
                  <c:v>0.99745793452012899</c:v>
                </c:pt>
                <c:pt idx="3">
                  <c:v>0.99745793452012899</c:v>
                </c:pt>
                <c:pt idx="4">
                  <c:v>1.0437372165624399</c:v>
                </c:pt>
                <c:pt idx="5">
                  <c:v>1.0437372165624399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B4D-4696-902A-C870D01325BB}"/>
            </c:ext>
          </c:extLst>
        </c:ser>
        <c:ser>
          <c:idx val="3"/>
          <c:order val="3"/>
          <c:tx>
            <c:strRef>
              <c:f>'T5'!$A$6</c:f>
              <c:strCache>
                <c:ptCount val="1"/>
                <c:pt idx="0">
                  <c:v>20°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'T5'!$B$2:$G$2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'T5'!$B$6:$G$6</c:f>
              <c:numCache>
                <c:formatCode>0.000</c:formatCode>
                <c:ptCount val="6"/>
                <c:pt idx="0">
                  <c:v>1.02554854944337</c:v>
                </c:pt>
                <c:pt idx="1">
                  <c:v>0.85229838499821498</c:v>
                </c:pt>
                <c:pt idx="2">
                  <c:v>0.89120379599489197</c:v>
                </c:pt>
                <c:pt idx="3">
                  <c:v>0.89120379599489197</c:v>
                </c:pt>
                <c:pt idx="4">
                  <c:v>1.0356615092529999</c:v>
                </c:pt>
                <c:pt idx="5">
                  <c:v>1.0356615092529999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B4D-4696-902A-C870D01325BB}"/>
            </c:ext>
          </c:extLst>
        </c:ser>
        <c:ser>
          <c:idx val="4"/>
          <c:order val="4"/>
          <c:tx>
            <c:strRef>
              <c:f>'T5'!$A$7</c:f>
              <c:strCache>
                <c:ptCount val="1"/>
                <c:pt idx="0">
                  <c:v>25°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'T5'!$B$2:$G$2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'T5'!$B$7:$G$7</c:f>
              <c:numCache>
                <c:formatCode>0.000</c:formatCode>
                <c:ptCount val="6"/>
                <c:pt idx="0">
                  <c:v>1.02414830312001</c:v>
                </c:pt>
                <c:pt idx="1">
                  <c:v>0.75658872468953398</c:v>
                </c:pt>
                <c:pt idx="2">
                  <c:v>0.76122729313557602</c:v>
                </c:pt>
                <c:pt idx="3">
                  <c:v>0.76122729313557602</c:v>
                </c:pt>
                <c:pt idx="4">
                  <c:v>1.01868999735768</c:v>
                </c:pt>
                <c:pt idx="5">
                  <c:v>1.01868999735768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B4D-4696-902A-C870D0132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635824"/>
        <c:axId val="717637264"/>
      </c:barChart>
      <c:catAx>
        <c:axId val="71763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/>
          <a:lstStyle/>
          <a:p>
            <a:pPr>
              <a:defRPr/>
            </a:pPr>
            <a:endParaRPr lang="pt-BR"/>
          </a:p>
        </c:txPr>
        <c:crossAx val="717637264"/>
        <c:crosses val="autoZero"/>
        <c:auto val="1"/>
        <c:lblAlgn val="ctr"/>
        <c:lblOffset val="100"/>
        <c:noMultiLvlLbl val="0"/>
      </c:catAx>
      <c:valAx>
        <c:axId val="717637264"/>
        <c:scaling>
          <c:orientation val="minMax"/>
          <c:max val="2.7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Normalized </a:t>
                </a:r>
                <a:r>
                  <a:rPr lang="en-US" sz="1400" b="0" i="0" u="none" strike="noStrike" kern="1200" spc="0" baseline="0">
                    <a:solidFill>
                      <a:sysClr val="windowText" lastClr="000000"/>
                    </a:solidFill>
                  </a:rPr>
                  <a:t>𝑒𝑎</a:t>
                </a:r>
                <a:r>
                  <a:rPr lang="en-US" sz="1400" b="0" i="0" u="none" strike="noStrike" kern="1200" spc="0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1400" b="0" i="0" u="none" strike="noStrike" kern="1200" spc="0" baseline="30000">
                    <a:solidFill>
                      <a:sysClr val="windowText" lastClr="000000"/>
                    </a:solidFill>
                  </a:rPr>
                  <a:t>2</a:t>
                </a:r>
                <a:endParaRPr lang="pt-BR" b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71763582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showDLblsOverMax val="0"/>
    <c:extLst/>
  </c:chart>
  <c:spPr>
    <a:ln>
      <a:solidFill>
        <a:schemeClr val="bg1">
          <a:lumMod val="85000"/>
        </a:schemeClr>
      </a:solidFill>
    </a:ln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 b="0"/>
            </a:pPr>
            <a:r>
              <a:rPr lang="en-US" sz="1400" b="0" i="0" u="none" strike="noStrike" kern="1200" baseline="0">
                <a:solidFill>
                  <a:sysClr val="windowText" lastClr="000000"/>
                </a:solidFill>
              </a:rPr>
              <a:t>Non-normalized</a:t>
            </a:r>
            <a:r>
              <a:rPr lang="en-US" sz="1400" b="0"/>
              <a:t> 𝑸𝟐-based aromaticity descriptor values (</a:t>
            </a:r>
            <a:r>
              <a:rPr lang="en-US" sz="1400" b="0" i="0" u="none" strike="noStrike" kern="1200" baseline="0">
                <a:solidFill>
                  <a:sysClr val="windowText" lastClr="000000"/>
                </a:solidFill>
              </a:rPr>
              <a:t>𝑒𝑎</a:t>
            </a:r>
            <a:r>
              <a:rPr lang="en-US" sz="1400" b="0" i="0" u="none" strike="noStrike" kern="1200" baseline="-25000">
                <a:solidFill>
                  <a:sysClr val="windowText" lastClr="000000"/>
                </a:solidFill>
              </a:rPr>
              <a:t>0</a:t>
            </a:r>
            <a:r>
              <a:rPr lang="en-US" sz="1400" b="0" i="0" u="none" strike="noStrike" kern="1200" baseline="30000">
                <a:solidFill>
                  <a:sysClr val="windowText" lastClr="000000"/>
                </a:solidFill>
              </a:rPr>
              <a:t>2</a:t>
            </a:r>
            <a:r>
              <a:rPr lang="en-US" sz="1400" b="0"/>
              <a:t>) for Test 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'T5'!$A$13</c:f>
              <c:strCache>
                <c:ptCount val="1"/>
                <c:pt idx="0">
                  <c:v>5°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'T5'!$B$12:$G$12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'T5'!$B$13:$G$13</c:f>
              <c:numCache>
                <c:formatCode>0.000</c:formatCode>
                <c:ptCount val="6"/>
                <c:pt idx="0">
                  <c:v>4.7883979999999999</c:v>
                </c:pt>
                <c:pt idx="1">
                  <c:v>-3.8917079999999999</c:v>
                </c:pt>
                <c:pt idx="2">
                  <c:v>6.9071619999999996</c:v>
                </c:pt>
                <c:pt idx="3">
                  <c:v>-6.9071619999999996</c:v>
                </c:pt>
                <c:pt idx="4">
                  <c:v>0.542937</c:v>
                </c:pt>
                <c:pt idx="5">
                  <c:v>0.542937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ED-45F2-A035-2BE2BBC30FEA}"/>
            </c:ext>
          </c:extLst>
        </c:ser>
        <c:ser>
          <c:idx val="1"/>
          <c:order val="1"/>
          <c:tx>
            <c:strRef>
              <c:f>'T5'!$A$14</c:f>
              <c:strCache>
                <c:ptCount val="1"/>
                <c:pt idx="0">
                  <c:v>10°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'T5'!$B$12:$G$12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'T5'!$B$14:$G$14</c:f>
              <c:numCache>
                <c:formatCode>0.000</c:formatCode>
                <c:ptCount val="6"/>
                <c:pt idx="0">
                  <c:v>4.7887120000000003</c:v>
                </c:pt>
                <c:pt idx="1">
                  <c:v>-3.757558</c:v>
                </c:pt>
                <c:pt idx="2">
                  <c:v>6.6092899999999997</c:v>
                </c:pt>
                <c:pt idx="3">
                  <c:v>-6.6092899999999997</c:v>
                </c:pt>
                <c:pt idx="4">
                  <c:v>0.53817199999999998</c:v>
                </c:pt>
                <c:pt idx="5">
                  <c:v>0.53817199999999998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7ED-45F2-A035-2BE2BBC30FEA}"/>
            </c:ext>
          </c:extLst>
        </c:ser>
        <c:ser>
          <c:idx val="2"/>
          <c:order val="2"/>
          <c:tx>
            <c:strRef>
              <c:f>'T5'!$A$15</c:f>
              <c:strCache>
                <c:ptCount val="1"/>
                <c:pt idx="0">
                  <c:v>15°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'T5'!$B$12:$G$12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'T5'!$B$15:$G$15</c:f>
              <c:numCache>
                <c:formatCode>0.000</c:formatCode>
                <c:ptCount val="6"/>
                <c:pt idx="0">
                  <c:v>4.788856</c:v>
                </c:pt>
                <c:pt idx="1">
                  <c:v>-3.5392980000000001</c:v>
                </c:pt>
                <c:pt idx="2">
                  <c:v>6.1293819999999997</c:v>
                </c:pt>
                <c:pt idx="3">
                  <c:v>-6.1293819999999997</c:v>
                </c:pt>
                <c:pt idx="4">
                  <c:v>0.53326099999999999</c:v>
                </c:pt>
                <c:pt idx="5">
                  <c:v>0.53326099999999999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7ED-45F2-A035-2BE2BBC30FEA}"/>
            </c:ext>
          </c:extLst>
        </c:ser>
        <c:ser>
          <c:idx val="3"/>
          <c:order val="3"/>
          <c:tx>
            <c:strRef>
              <c:f>'T5'!$A$16</c:f>
              <c:strCache>
                <c:ptCount val="1"/>
                <c:pt idx="0">
                  <c:v>20°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'T5'!$B$12:$G$12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'T5'!$B$16:$G$16</c:f>
              <c:numCache>
                <c:formatCode>0.000</c:formatCode>
                <c:ptCount val="6"/>
                <c:pt idx="0">
                  <c:v>4.7862720000000003</c:v>
                </c:pt>
                <c:pt idx="1">
                  <c:v>-3.2425299999999999</c:v>
                </c:pt>
                <c:pt idx="2">
                  <c:v>5.4764499999999998</c:v>
                </c:pt>
                <c:pt idx="3">
                  <c:v>-5.4764499999999998</c:v>
                </c:pt>
                <c:pt idx="4">
                  <c:v>0.52913500000000002</c:v>
                </c:pt>
                <c:pt idx="5">
                  <c:v>0.52913500000000002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7ED-45F2-A035-2BE2BBC30FEA}"/>
            </c:ext>
          </c:extLst>
        </c:ser>
        <c:ser>
          <c:idx val="4"/>
          <c:order val="4"/>
          <c:tx>
            <c:strRef>
              <c:f>'T5'!$A$17</c:f>
              <c:strCache>
                <c:ptCount val="1"/>
                <c:pt idx="0">
                  <c:v>25°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'T5'!$B$12:$G$12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'T5'!$B$17:$G$17</c:f>
              <c:numCache>
                <c:formatCode>0.000</c:formatCode>
                <c:ptCount val="6"/>
                <c:pt idx="0">
                  <c:v>4.7797369999999999</c:v>
                </c:pt>
                <c:pt idx="1">
                  <c:v>-2.8784069999999899</c:v>
                </c:pt>
                <c:pt idx="2">
                  <c:v>4.6777439999999997</c:v>
                </c:pt>
                <c:pt idx="3">
                  <c:v>-4.6777439999999997</c:v>
                </c:pt>
                <c:pt idx="4">
                  <c:v>0.52046400000000004</c:v>
                </c:pt>
                <c:pt idx="5">
                  <c:v>0.52046400000000004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7ED-45F2-A035-2BE2BBC30FEA}"/>
            </c:ext>
          </c:extLst>
        </c:ser>
        <c:ser>
          <c:idx val="5"/>
          <c:order val="5"/>
          <c:tx>
            <c:strRef>
              <c:f>'T5'!$A$18</c:f>
              <c:strCache>
                <c:ptCount val="1"/>
                <c:pt idx="0">
                  <c:v>Benzene</c:v>
                </c:pt>
              </c:strCache>
            </c:strRef>
          </c:tx>
          <c:invertIfNegative val="0"/>
          <c:cat>
            <c:strRef>
              <c:f>'T5'!$B$12:$G$12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'T5'!$B$18:$G$18</c:f>
              <c:numCache>
                <c:formatCode>0.000</c:formatCode>
                <c:ptCount val="6"/>
                <c:pt idx="0">
                  <c:v>4.6670360000000004</c:v>
                </c:pt>
                <c:pt idx="1">
                  <c:v>-3.8044539999999998</c:v>
                </c:pt>
                <c:pt idx="2">
                  <c:v>6.145003</c:v>
                </c:pt>
                <c:pt idx="3">
                  <c:v>-6.145003</c:v>
                </c:pt>
                <c:pt idx="4">
                  <c:v>0.51091500000000001</c:v>
                </c:pt>
                <c:pt idx="5">
                  <c:v>0.51091500000000001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7ED-45F2-A035-2BE2BBC30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635824"/>
        <c:axId val="717637264"/>
      </c:barChart>
      <c:catAx>
        <c:axId val="71763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/>
          <a:lstStyle/>
          <a:p>
            <a:pPr>
              <a:defRPr/>
            </a:pPr>
            <a:endParaRPr lang="pt-BR"/>
          </a:p>
        </c:txPr>
        <c:crossAx val="717637264"/>
        <c:crosses val="autoZero"/>
        <c:auto val="1"/>
        <c:lblAlgn val="ctr"/>
        <c:lblOffset val="100"/>
        <c:noMultiLvlLbl val="0"/>
      </c:catAx>
      <c:valAx>
        <c:axId val="717637264"/>
        <c:scaling>
          <c:orientation val="minMax"/>
          <c:max val="8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sz="1400" b="0" i="0" u="none" strike="noStrike" kern="1200" baseline="0">
                    <a:solidFill>
                      <a:sysClr val="windowText" lastClr="000000"/>
                    </a:solidFill>
                  </a:rPr>
                  <a:t>Non-normalized</a:t>
                </a:r>
                <a:r>
                  <a:rPr lang="en-US" b="0"/>
                  <a:t> </a:t>
                </a:r>
                <a:r>
                  <a:rPr lang="en-US" sz="1400" b="0" i="0" u="none" strike="noStrike" kern="1200" spc="0" baseline="0">
                    <a:solidFill>
                      <a:sysClr val="windowText" lastClr="000000"/>
                    </a:solidFill>
                  </a:rPr>
                  <a:t>𝑒𝑎</a:t>
                </a:r>
                <a:r>
                  <a:rPr lang="en-US" sz="1400" b="0" i="0" u="none" strike="noStrike" kern="1200" spc="0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1400" b="0" i="0" u="none" strike="noStrike" kern="1200" spc="0" baseline="30000">
                    <a:solidFill>
                      <a:sysClr val="windowText" lastClr="000000"/>
                    </a:solidFill>
                  </a:rPr>
                  <a:t>2</a:t>
                </a:r>
                <a:endParaRPr lang="pt-BR" b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71763582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showDLblsOverMax val="0"/>
    <c:extLst/>
  </c:chart>
  <c:spPr>
    <a:ln>
      <a:solidFill>
        <a:schemeClr val="bg1">
          <a:lumMod val="85000"/>
        </a:schemeClr>
      </a:solidFill>
    </a:ln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|Q2|_ring atoms</a:t>
            </a:r>
          </a:p>
        </c:rich>
      </c:tx>
      <c:layout>
        <c:manualLayout>
          <c:xMode val="edge"/>
          <c:yMode val="edge"/>
          <c:x val="0.27563137128964493"/>
          <c:y val="1.11096561436890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'T5'!$B$12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'T5'!$B$13:$G$13</c15:sqref>
                  </c15:fullRef>
                </c:ext>
              </c:extLst>
              <c:f>'T5'!$B$13</c:f>
              <c:numCache>
                <c:formatCode>0.000</c:formatCode>
                <c:ptCount val="1"/>
                <c:pt idx="0">
                  <c:v>4.7883979999999999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3-D97E-40C2-BA1F-9964F6D3E0F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'T5'!$B$12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'T5'!$B$14:$G$14</c15:sqref>
                  </c15:fullRef>
                </c:ext>
              </c:extLst>
              <c:f>'T5'!$B$14</c:f>
              <c:numCache>
                <c:formatCode>0.000</c:formatCode>
                <c:ptCount val="1"/>
                <c:pt idx="0">
                  <c:v>4.7887120000000003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5-D97E-40C2-BA1F-9964F6D3E0F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'T5'!$B$12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'T5'!$B$15:$G$15</c15:sqref>
                  </c15:fullRef>
                </c:ext>
              </c:extLst>
              <c:f>'T5'!$B$15</c:f>
              <c:numCache>
                <c:formatCode>0.000</c:formatCode>
                <c:ptCount val="1"/>
                <c:pt idx="0">
                  <c:v>4.788856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7-D97E-40C2-BA1F-9964F6D3E0F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'T5'!$B$12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'T5'!$B$16:$G$16</c15:sqref>
                  </c15:fullRef>
                </c:ext>
              </c:extLst>
              <c:f>'T5'!$B$16</c:f>
              <c:numCache>
                <c:formatCode>0.000</c:formatCode>
                <c:ptCount val="1"/>
                <c:pt idx="0">
                  <c:v>4.7862720000000003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9-D97E-40C2-BA1F-9964F6D3E0F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'T5'!$B$12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'T5'!$B$17:$G$17</c15:sqref>
                  </c15:fullRef>
                </c:ext>
              </c:extLst>
              <c:f>'T5'!$B$17</c:f>
              <c:numCache>
                <c:formatCode>0.000</c:formatCode>
                <c:ptCount val="1"/>
                <c:pt idx="0">
                  <c:v>4.7797369999999999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B-D97E-40C2-BA1F-9964F6D3E0F3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'T5'!$B$12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'T5'!$B$18:$G$18</c15:sqref>
                  </c15:fullRef>
                </c:ext>
              </c:extLst>
              <c:f>'T5'!$B$18</c:f>
              <c:numCache>
                <c:formatCode>0.000</c:formatCode>
                <c:ptCount val="1"/>
                <c:pt idx="0">
                  <c:v>4.6670360000000004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D-D97E-40C2-BA1F-9964F6D3E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4.8"/>
          <c:min val="4.65999999999999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2.0000000000000004E-2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Q2_(zz,ring atoms)</a:t>
            </a:r>
          </a:p>
        </c:rich>
      </c:tx>
      <c:layout>
        <c:manualLayout>
          <c:xMode val="edge"/>
          <c:yMode val="edge"/>
          <c:x val="0.27563137128964493"/>
          <c:y val="1.11096561436890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'T5'!$C$12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'T5'!$B$13:$G$13</c15:sqref>
                  </c15:fullRef>
                </c:ext>
              </c:extLst>
              <c:f>'T5'!$C$13</c:f>
              <c:numCache>
                <c:formatCode>0.000</c:formatCode>
                <c:ptCount val="1"/>
                <c:pt idx="0">
                  <c:v>-3.8917079999999999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3-D97E-40C2-BA1F-9964F6D3E0F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'T5'!$C$12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'T5'!$B$14:$G$14</c15:sqref>
                  </c15:fullRef>
                </c:ext>
              </c:extLst>
              <c:f>'T5'!$C$14</c:f>
              <c:numCache>
                <c:formatCode>0.000</c:formatCode>
                <c:ptCount val="1"/>
                <c:pt idx="0">
                  <c:v>-3.757558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5-D97E-40C2-BA1F-9964F6D3E0F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'T5'!$C$12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'T5'!$B$15:$G$15</c15:sqref>
                  </c15:fullRef>
                </c:ext>
              </c:extLst>
              <c:f>'T5'!$C$15</c:f>
              <c:numCache>
                <c:formatCode>0.000</c:formatCode>
                <c:ptCount val="1"/>
                <c:pt idx="0">
                  <c:v>-3.5392980000000001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7-D97E-40C2-BA1F-9964F6D3E0F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'T5'!$C$12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'T5'!$B$16:$G$16</c15:sqref>
                  </c15:fullRef>
                </c:ext>
              </c:extLst>
              <c:f>'T5'!$C$16</c:f>
              <c:numCache>
                <c:formatCode>0.000</c:formatCode>
                <c:ptCount val="1"/>
                <c:pt idx="0">
                  <c:v>-3.2425299999999999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9-D97E-40C2-BA1F-9964F6D3E0F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'T5'!$C$12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'T5'!$B$17:$G$17</c15:sqref>
                  </c15:fullRef>
                </c:ext>
              </c:extLst>
              <c:f>'T5'!$C$17</c:f>
              <c:numCache>
                <c:formatCode>0.000</c:formatCode>
                <c:ptCount val="1"/>
                <c:pt idx="0">
                  <c:v>-2.8784069999999899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B-D97E-40C2-BA1F-9964F6D3E0F3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'T5'!$C$12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'T5'!$B$18:$G$18</c15:sqref>
                  </c15:fullRef>
                </c:ext>
              </c:extLst>
              <c:f>'T5'!$C$18</c:f>
              <c:numCache>
                <c:formatCode>0.000</c:formatCode>
                <c:ptCount val="1"/>
                <c:pt idx="0">
                  <c:v>-3.8044539999999998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D-D97E-40C2-BA1F-9964F6D3E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-2.8"/>
          <c:min val="-3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0.15000000000000002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|Q2|_origin</a:t>
            </a:r>
          </a:p>
        </c:rich>
      </c:tx>
      <c:layout>
        <c:manualLayout>
          <c:xMode val="edge"/>
          <c:yMode val="edge"/>
          <c:x val="0.27563137128964493"/>
          <c:y val="1.11096561436890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'T5'!$D$12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'T5'!$B$13:$G$13</c15:sqref>
                  </c15:fullRef>
                </c:ext>
              </c:extLst>
              <c:f>'T5'!$D$13</c:f>
              <c:numCache>
                <c:formatCode>0.000</c:formatCode>
                <c:ptCount val="1"/>
                <c:pt idx="0">
                  <c:v>6.9071619999999996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3-D97E-40C2-BA1F-9964F6D3E0F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'T5'!$D$12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'T5'!$B$14:$G$14</c15:sqref>
                  </c15:fullRef>
                </c:ext>
              </c:extLst>
              <c:f>'T5'!$D$14</c:f>
              <c:numCache>
                <c:formatCode>0.000</c:formatCode>
                <c:ptCount val="1"/>
                <c:pt idx="0">
                  <c:v>6.6092899999999997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5-D97E-40C2-BA1F-9964F6D3E0F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'T5'!$D$12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'T5'!$B$15:$G$15</c15:sqref>
                  </c15:fullRef>
                </c:ext>
              </c:extLst>
              <c:f>'T5'!$D$15</c:f>
              <c:numCache>
                <c:formatCode>0.000</c:formatCode>
                <c:ptCount val="1"/>
                <c:pt idx="0">
                  <c:v>6.1293819999999997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7-D97E-40C2-BA1F-9964F6D3E0F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'T5'!$D$12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'T5'!$B$16:$G$16</c15:sqref>
                  </c15:fullRef>
                </c:ext>
              </c:extLst>
              <c:f>'T5'!$D$16</c:f>
              <c:numCache>
                <c:formatCode>0.000</c:formatCode>
                <c:ptCount val="1"/>
                <c:pt idx="0">
                  <c:v>5.4764499999999998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9-D97E-40C2-BA1F-9964F6D3E0F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'T5'!$D$12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'T5'!$B$17:$G$17</c15:sqref>
                  </c15:fullRef>
                </c:ext>
              </c:extLst>
              <c:f>'T5'!$D$17</c:f>
              <c:numCache>
                <c:formatCode>0.000</c:formatCode>
                <c:ptCount val="1"/>
                <c:pt idx="0">
                  <c:v>4.6777439999999997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B-D97E-40C2-BA1F-9964F6D3E0F3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'T5'!$D$12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'T5'!$B$18:$G$18</c15:sqref>
                  </c15:fullRef>
                </c:ext>
              </c:extLst>
              <c:f>'T5'!$D$18</c:f>
              <c:numCache>
                <c:formatCode>0.000</c:formatCode>
                <c:ptCount val="1"/>
                <c:pt idx="0">
                  <c:v>6.145003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D-D97E-40C2-BA1F-9964F6D3E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7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0.5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|Q2|(1)</a:t>
            </a:r>
          </a:p>
        </c:rich>
      </c:tx>
      <c:layout>
        <c:manualLayout>
          <c:xMode val="edge"/>
          <c:yMode val="edge"/>
          <c:x val="0.27563137128964493"/>
          <c:y val="1.11096561436890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'T5'!$F$12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'T5'!$B$13:$G$13</c15:sqref>
                  </c15:fullRef>
                </c:ext>
              </c:extLst>
              <c:f>'T5'!$F$13</c:f>
              <c:numCache>
                <c:formatCode>0.000</c:formatCode>
                <c:ptCount val="1"/>
                <c:pt idx="0">
                  <c:v>0.542937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3-D97E-40C2-BA1F-9964F6D3E0F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'T5'!$F$12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'T5'!$B$14:$G$14</c15:sqref>
                  </c15:fullRef>
                </c:ext>
              </c:extLst>
              <c:f>'T5'!$F$14</c:f>
              <c:numCache>
                <c:formatCode>0.000</c:formatCode>
                <c:ptCount val="1"/>
                <c:pt idx="0">
                  <c:v>0.53817199999999998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5-D97E-40C2-BA1F-9964F6D3E0F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'T5'!$F$12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'T5'!$B$15:$G$15</c15:sqref>
                  </c15:fullRef>
                </c:ext>
              </c:extLst>
              <c:f>'T5'!$F$15</c:f>
              <c:numCache>
                <c:formatCode>0.000</c:formatCode>
                <c:ptCount val="1"/>
                <c:pt idx="0">
                  <c:v>0.53326099999999999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7-D97E-40C2-BA1F-9964F6D3E0F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'T5'!$F$12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'T5'!$B$16:$G$16</c15:sqref>
                  </c15:fullRef>
                </c:ext>
              </c:extLst>
              <c:f>'T5'!$F$16</c:f>
              <c:numCache>
                <c:formatCode>0.000</c:formatCode>
                <c:ptCount val="1"/>
                <c:pt idx="0">
                  <c:v>0.52913500000000002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9-D97E-40C2-BA1F-9964F6D3E0F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'T5'!$F$12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'T5'!$B$17:$G$17</c15:sqref>
                  </c15:fullRef>
                </c:ext>
              </c:extLst>
              <c:f>'T5'!$F$17</c:f>
              <c:numCache>
                <c:formatCode>0.000</c:formatCode>
                <c:ptCount val="1"/>
                <c:pt idx="0">
                  <c:v>0.52046400000000004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B-D97E-40C2-BA1F-9964F6D3E0F3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'T5'!$F$12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'T5'!$B$18:$G$18</c15:sqref>
                  </c15:fullRef>
                </c:ext>
              </c:extLst>
              <c:f>'T5'!$F$18</c:f>
              <c:numCache>
                <c:formatCode>0.000</c:formatCode>
                <c:ptCount val="1"/>
                <c:pt idx="0">
                  <c:v>0.51091500000000001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D-D97E-40C2-BA1F-9964F6D3E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0.55000000000000004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1.0000000000000002E-2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Q2(1)zz</a:t>
            </a:r>
          </a:p>
        </c:rich>
      </c:tx>
      <c:layout>
        <c:manualLayout>
          <c:xMode val="edge"/>
          <c:yMode val="edge"/>
          <c:x val="0.27563137128964493"/>
          <c:y val="1.11096561436890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'T5'!$G$12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'T5'!$B$13:$G$13</c15:sqref>
                  </c15:fullRef>
                </c:ext>
              </c:extLst>
              <c:f>'T5'!$G$13</c:f>
              <c:numCache>
                <c:formatCode>0.000</c:formatCode>
                <c:ptCount val="1"/>
                <c:pt idx="0">
                  <c:v>0.542937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3-D97E-40C2-BA1F-9964F6D3E0F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'T5'!$G$12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'T5'!$B$14:$G$14</c15:sqref>
                  </c15:fullRef>
                </c:ext>
              </c:extLst>
              <c:f>'T5'!$G$14</c:f>
              <c:numCache>
                <c:formatCode>0.000</c:formatCode>
                <c:ptCount val="1"/>
                <c:pt idx="0">
                  <c:v>0.53817199999999998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5-D97E-40C2-BA1F-9964F6D3E0F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'T5'!$G$12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'T5'!$B$15:$G$15</c15:sqref>
                  </c15:fullRef>
                </c:ext>
              </c:extLst>
              <c:f>'T5'!$G$15</c:f>
              <c:numCache>
                <c:formatCode>0.000</c:formatCode>
                <c:ptCount val="1"/>
                <c:pt idx="0">
                  <c:v>0.53326099999999999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7-D97E-40C2-BA1F-9964F6D3E0F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'T5'!$G$12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'T5'!$B$16:$G$16</c15:sqref>
                  </c15:fullRef>
                </c:ext>
              </c:extLst>
              <c:f>'T5'!$G$16</c:f>
              <c:numCache>
                <c:formatCode>0.000</c:formatCode>
                <c:ptCount val="1"/>
                <c:pt idx="0">
                  <c:v>0.52913500000000002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9-D97E-40C2-BA1F-9964F6D3E0F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'T5'!$G$12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'T5'!$B$17:$G$17</c15:sqref>
                  </c15:fullRef>
                </c:ext>
              </c:extLst>
              <c:f>'T5'!$G$17</c:f>
              <c:numCache>
                <c:formatCode>0.000</c:formatCode>
                <c:ptCount val="1"/>
                <c:pt idx="0">
                  <c:v>0.52046400000000004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B-D97E-40C2-BA1F-9964F6D3E0F3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'T5'!$G$12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'T5'!$B$18:$G$18</c15:sqref>
                  </c15:fullRef>
                </c:ext>
              </c:extLst>
              <c:f>'T5'!$G$18</c:f>
              <c:numCache>
                <c:formatCode>0.000</c:formatCode>
                <c:ptCount val="1"/>
                <c:pt idx="0">
                  <c:v>0.51091500000000001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D-D97E-40C2-BA1F-9964F6D3E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0.54500000000000004"/>
          <c:min val="0.5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1.0000000000000002E-2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/>
              <a:t>Q2_(zz,ring atoms)</a:t>
            </a:r>
          </a:p>
        </c:rich>
      </c:tx>
      <c:layout>
        <c:manualLayout>
          <c:xMode val="edge"/>
          <c:yMode val="edge"/>
          <c:x val="0.26660224933057536"/>
          <c:y val="1.8038286618432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682429572563624"/>
          <c:w val="0.71827375788498582"/>
          <c:h val="0.729745276667547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'T1'!$C$9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'T1'!$B$10:$G$10</c15:sqref>
                  </c15:fullRef>
                </c:ext>
              </c:extLst>
              <c:f>'T1'!$C$10</c:f>
              <c:numCache>
                <c:formatCode>0.000</c:formatCode>
                <c:ptCount val="1"/>
                <c:pt idx="0">
                  <c:v>-3.9327019999999999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FDF-49C4-80AE-F66ABAB6404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'T1'!$C$9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'T1'!$B$11:$G$11</c15:sqref>
                  </c15:fullRef>
                </c:ext>
              </c:extLst>
              <c:f>'T1'!$C$11</c:f>
              <c:numCache>
                <c:formatCode>0.000</c:formatCode>
                <c:ptCount val="1"/>
                <c:pt idx="0">
                  <c:v>-3.9224839999999999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FDF-49C4-80AE-F66ABAB6404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'T1'!$C$9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'T1'!$B$12:$G$12</c15:sqref>
                  </c15:fullRef>
                </c:ext>
              </c:extLst>
              <c:f>'T1'!$C$12</c:f>
              <c:numCache>
                <c:formatCode>0.000</c:formatCode>
                <c:ptCount val="1"/>
                <c:pt idx="0">
                  <c:v>-3.90674399999999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FDF-49C4-80AE-F66ABAB6404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'T1'!$C$9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'T1'!$B$13:$G$13</c15:sqref>
                  </c15:fullRef>
                </c:ext>
              </c:extLst>
              <c:f>'T1'!$C$13</c:f>
              <c:numCache>
                <c:formatCode>0.000</c:formatCode>
                <c:ptCount val="1"/>
                <c:pt idx="0">
                  <c:v>-3.8868339999999999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FDF-49C4-80AE-F66ABAB6404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'T1'!$C$9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'T1'!$B$14:$G$14</c15:sqref>
                  </c15:fullRef>
                </c:ext>
              </c:extLst>
              <c:f>'T1'!$C$14</c:f>
              <c:numCache>
                <c:formatCode>0.000</c:formatCode>
                <c:ptCount val="1"/>
                <c:pt idx="0">
                  <c:v>-3.8646639999999999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CFDF-49C4-80AE-F66ABAB6404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'T1'!$C$9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'T1'!$B$15:$G$15</c15:sqref>
                  </c15:fullRef>
                </c:ext>
              </c:extLst>
              <c:f>'T1'!$C$15</c:f>
              <c:numCache>
                <c:formatCode>0.000</c:formatCode>
                <c:ptCount val="1"/>
                <c:pt idx="0">
                  <c:v>-3.8044539999999998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CFDF-49C4-80AE-F66ABAB64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-3.79"/>
          <c:min val="-3.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Q2_(zz,origin)</a:t>
            </a:r>
          </a:p>
        </c:rich>
      </c:tx>
      <c:layout>
        <c:manualLayout>
          <c:xMode val="edge"/>
          <c:yMode val="edge"/>
          <c:x val="0.27563137128964493"/>
          <c:y val="1.11096561436890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'T5'!$E$12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'T5'!$B$13:$G$13</c15:sqref>
                  </c15:fullRef>
                </c:ext>
              </c:extLst>
              <c:f>'T5'!$E$13</c:f>
              <c:numCache>
                <c:formatCode>0.000</c:formatCode>
                <c:ptCount val="1"/>
                <c:pt idx="0">
                  <c:v>-6.9071619999999996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3-D97E-40C2-BA1F-9964F6D3E0F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'T5'!$E$12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'T5'!$B$14:$G$14</c15:sqref>
                  </c15:fullRef>
                </c:ext>
              </c:extLst>
              <c:f>'T5'!$E$14</c:f>
              <c:numCache>
                <c:formatCode>0.000</c:formatCode>
                <c:ptCount val="1"/>
                <c:pt idx="0">
                  <c:v>-6.6092899999999997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5-D97E-40C2-BA1F-9964F6D3E0F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'T5'!$E$12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'T5'!$B$15:$G$15</c15:sqref>
                  </c15:fullRef>
                </c:ext>
              </c:extLst>
              <c:f>'T5'!$E$15</c:f>
              <c:numCache>
                <c:formatCode>0.000</c:formatCode>
                <c:ptCount val="1"/>
                <c:pt idx="0">
                  <c:v>-6.1293819999999997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7-D97E-40C2-BA1F-9964F6D3E0F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'T5'!$E$12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'T5'!$B$16:$G$16</c15:sqref>
                  </c15:fullRef>
                </c:ext>
              </c:extLst>
              <c:f>'T5'!$E$16</c:f>
              <c:numCache>
                <c:formatCode>0.000</c:formatCode>
                <c:ptCount val="1"/>
                <c:pt idx="0">
                  <c:v>-5.4764499999999998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9-D97E-40C2-BA1F-9964F6D3E0F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'T5'!$E$12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'T5'!$B$17:$G$17</c15:sqref>
                  </c15:fullRef>
                </c:ext>
              </c:extLst>
              <c:f>'T5'!$E$17</c:f>
              <c:numCache>
                <c:formatCode>0.000</c:formatCode>
                <c:ptCount val="1"/>
                <c:pt idx="0">
                  <c:v>-4.6777439999999997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B-D97E-40C2-BA1F-9964F6D3E0F3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'T5'!$B$12:$G$12</c15:sqref>
                  </c15:fullRef>
                </c:ext>
              </c:extLst>
              <c:f>'T5'!$E$12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'T5'!$B$18:$G$18</c15:sqref>
                  </c15:fullRef>
                </c:ext>
              </c:extLst>
              <c:f>'T5'!$E$18</c:f>
              <c:numCache>
                <c:formatCode>0.000</c:formatCode>
                <c:ptCount val="1"/>
                <c:pt idx="0">
                  <c:v>-6.145003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D-D97E-40C2-BA1F-9964F6D3E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-4.5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0.5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800">
                <a:solidFill>
                  <a:sysClr val="windowText" lastClr="000000"/>
                </a:solidFill>
              </a:defRPr>
            </a:pPr>
            <a:r>
              <a:rPr lang="en-US" sz="1800" b="0" i="0" u="none" strike="noStrike" kern="1200" baseline="0">
                <a:solidFill>
                  <a:sysClr val="windowText" lastClr="000000"/>
                </a:solidFill>
              </a:rPr>
              <a:t>Non-normalized</a:t>
            </a:r>
            <a:r>
              <a:rPr lang="en-US" sz="1800">
                <a:solidFill>
                  <a:sysClr val="windowText" lastClr="000000"/>
                </a:solidFill>
              </a:rPr>
              <a:t> 𝑸𝟐-based aromaticity descriptor values (</a:t>
            </a:r>
            <a:r>
              <a:rPr lang="en-US" sz="1800" b="0" i="0" u="none" strike="noStrike" kern="1200" baseline="0">
                <a:solidFill>
                  <a:sysClr val="windowText" lastClr="000000"/>
                </a:solidFill>
              </a:rPr>
              <a:t>𝑒𝑎</a:t>
            </a:r>
            <a:r>
              <a:rPr lang="en-US" sz="1800" b="0" i="0" u="none" strike="noStrike" kern="1200" baseline="-25000">
                <a:solidFill>
                  <a:sysClr val="windowText" lastClr="000000"/>
                </a:solidFill>
              </a:rPr>
              <a:t>0</a:t>
            </a:r>
            <a:r>
              <a:rPr lang="en-US" sz="1800" b="0" i="0" u="none" strike="noStrike" kern="1200" baseline="30000">
                <a:solidFill>
                  <a:sysClr val="windowText" lastClr="000000"/>
                </a:solidFill>
              </a:rPr>
              <a:t>2</a:t>
            </a:r>
            <a:r>
              <a:rPr lang="en-US" sz="1800">
                <a:solidFill>
                  <a:sysClr val="windowText" lastClr="000000"/>
                </a:solidFill>
              </a:rPr>
              <a:t>) for Test 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399508079737336"/>
          <c:y val="0.11771713733863394"/>
          <c:w val="0.86991546876849946"/>
          <c:h val="0.531864059940954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'T6'!$A$26</c:f>
              <c:strCache>
                <c:ptCount val="1"/>
                <c:pt idx="0">
                  <c:v>NH2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'T6'!$K$25:$P$25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'T6'!$K$26:$P$26</c:f>
              <c:numCache>
                <c:formatCode>General</c:formatCode>
                <c:ptCount val="6"/>
                <c:pt idx="0">
                  <c:v>4.951136</c:v>
                </c:pt>
                <c:pt idx="1">
                  <c:v>-3.9427120000000002</c:v>
                </c:pt>
                <c:pt idx="2">
                  <c:v>10.072499000000001</c:v>
                </c:pt>
                <c:pt idx="3">
                  <c:v>-9.1102670000000003</c:v>
                </c:pt>
                <c:pt idx="4">
                  <c:v>0.53876400000000002</c:v>
                </c:pt>
                <c:pt idx="5">
                  <c:v>0.52527999999999997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7-45D6-9C64-7609BDB023E9}"/>
            </c:ext>
          </c:extLst>
        </c:ser>
        <c:ser>
          <c:idx val="1"/>
          <c:order val="1"/>
          <c:tx>
            <c:strRef>
              <c:f>'T6'!$A$27</c:f>
              <c:strCache>
                <c:ptCount val="1"/>
                <c:pt idx="0">
                  <c:v>OH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'T6'!$K$25:$P$25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'T6'!$K$27:$P$27</c:f>
              <c:numCache>
                <c:formatCode>General</c:formatCode>
                <c:ptCount val="6"/>
                <c:pt idx="0">
                  <c:v>4.8882389999999996</c:v>
                </c:pt>
                <c:pt idx="1">
                  <c:v>-3.8326419999999999</c:v>
                </c:pt>
                <c:pt idx="2">
                  <c:v>9.5417020000000008</c:v>
                </c:pt>
                <c:pt idx="3">
                  <c:v>-7.042465</c:v>
                </c:pt>
                <c:pt idx="4">
                  <c:v>0.52950900000000001</c:v>
                </c:pt>
                <c:pt idx="5">
                  <c:v>0.51416899999999999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17-45D6-9C64-7609BDB023E9}"/>
            </c:ext>
          </c:extLst>
        </c:ser>
        <c:ser>
          <c:idx val="2"/>
          <c:order val="2"/>
          <c:tx>
            <c:strRef>
              <c:f>'T6'!$A$28</c:f>
              <c:strCache>
                <c:ptCount val="1"/>
                <c:pt idx="0">
                  <c:v>OCH3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'T6'!$K$25:$P$25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'T6'!$K$28:$P$28</c:f>
              <c:numCache>
                <c:formatCode>General</c:formatCode>
                <c:ptCount val="6"/>
                <c:pt idx="0">
                  <c:v>5.4935559999999999</c:v>
                </c:pt>
                <c:pt idx="1">
                  <c:v>-3.722928</c:v>
                </c:pt>
                <c:pt idx="2">
                  <c:v>9.0496689999999997</c:v>
                </c:pt>
                <c:pt idx="3">
                  <c:v>-7.4049800000000001</c:v>
                </c:pt>
                <c:pt idx="4">
                  <c:v>0.601329</c:v>
                </c:pt>
                <c:pt idx="5">
                  <c:v>0.565913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17-45D6-9C64-7609BDB023E9}"/>
            </c:ext>
          </c:extLst>
        </c:ser>
        <c:ser>
          <c:idx val="3"/>
          <c:order val="3"/>
          <c:tx>
            <c:strRef>
              <c:f>'T6'!$A$29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'T6'!$K$25:$P$25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'T6'!$K$29:$P$29</c:f>
              <c:numCache>
                <c:formatCode>General</c:formatCode>
                <c:ptCount val="6"/>
                <c:pt idx="0">
                  <c:v>4.7900029999999996</c:v>
                </c:pt>
                <c:pt idx="1">
                  <c:v>-3.7276389999999999</c:v>
                </c:pt>
                <c:pt idx="2">
                  <c:v>6.9323160000000001</c:v>
                </c:pt>
                <c:pt idx="3">
                  <c:v>-4.8600820000000002</c:v>
                </c:pt>
                <c:pt idx="4">
                  <c:v>0.52446000000000004</c:v>
                </c:pt>
                <c:pt idx="5">
                  <c:v>0.51136800000000004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17-45D6-9C64-7609BDB023E9}"/>
            </c:ext>
          </c:extLst>
        </c:ser>
        <c:ser>
          <c:idx val="4"/>
          <c:order val="4"/>
          <c:tx>
            <c:strRef>
              <c:f>'T6'!$A$30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'T6'!$K$25:$P$25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'T6'!$K$30:$P$30</c:f>
              <c:numCache>
                <c:formatCode>General</c:formatCode>
                <c:ptCount val="6"/>
                <c:pt idx="0">
                  <c:v>4.7882999999999996</c:v>
                </c:pt>
                <c:pt idx="1">
                  <c:v>-3.93703</c:v>
                </c:pt>
                <c:pt idx="2">
                  <c:v>7.0086899999999996</c:v>
                </c:pt>
                <c:pt idx="3">
                  <c:v>-7.0086899999999996</c:v>
                </c:pt>
                <c:pt idx="4">
                  <c:v>0.54656000000000005</c:v>
                </c:pt>
                <c:pt idx="5">
                  <c:v>0.54656000000000005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17-45D6-9C64-7609BDB023E9}"/>
            </c:ext>
          </c:extLst>
        </c:ser>
        <c:ser>
          <c:idx val="6"/>
          <c:order val="5"/>
          <c:tx>
            <c:strRef>
              <c:f>'T6'!$A$31</c:f>
              <c:strCache>
                <c:ptCount val="1"/>
                <c:pt idx="0">
                  <c:v>CCH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'T6'!$K$25:$P$25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'T6'!$K$31:$P$31</c:f>
              <c:numCache>
                <c:formatCode>General</c:formatCode>
                <c:ptCount val="6"/>
                <c:pt idx="0">
                  <c:v>5.168215</c:v>
                </c:pt>
                <c:pt idx="1">
                  <c:v>-3.5092629999999998</c:v>
                </c:pt>
                <c:pt idx="2">
                  <c:v>9.4504099999999998</c:v>
                </c:pt>
                <c:pt idx="3">
                  <c:v>-9.0370819999999998</c:v>
                </c:pt>
                <c:pt idx="4">
                  <c:v>0.57054000000000005</c:v>
                </c:pt>
                <c:pt idx="5">
                  <c:v>0.55266300000000002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17-45D6-9C64-7609BDB023E9}"/>
            </c:ext>
          </c:extLst>
        </c:ser>
        <c:ser>
          <c:idx val="7"/>
          <c:order val="6"/>
          <c:tx>
            <c:strRef>
              <c:f>'T6'!$A$32</c:f>
              <c:strCache>
                <c:ptCount val="1"/>
                <c:pt idx="0">
                  <c:v>CONH2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strRef>
              <c:f>'T6'!$K$25:$P$25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'T6'!$K$32:$P$32</c:f>
              <c:numCache>
                <c:formatCode>General</c:formatCode>
                <c:ptCount val="6"/>
                <c:pt idx="0">
                  <c:v>5.8600029999999999</c:v>
                </c:pt>
                <c:pt idx="1">
                  <c:v>-3.3877969999999999</c:v>
                </c:pt>
                <c:pt idx="2">
                  <c:v>14.055630000000001</c:v>
                </c:pt>
                <c:pt idx="3">
                  <c:v>-5.9093260000000001</c:v>
                </c:pt>
                <c:pt idx="4">
                  <c:v>0.65608500000000003</c:v>
                </c:pt>
                <c:pt idx="5">
                  <c:v>0.63869699999999996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17-45D6-9C64-7609BDB023E9}"/>
            </c:ext>
          </c:extLst>
        </c:ser>
        <c:ser>
          <c:idx val="8"/>
          <c:order val="7"/>
          <c:tx>
            <c:strRef>
              <c:f>'T6'!$A$33</c:f>
              <c:strCache>
                <c:ptCount val="1"/>
                <c:pt idx="0">
                  <c:v>CN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'T6'!$K$25:$P$25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'T6'!$K$33:$P$33</c:f>
              <c:numCache>
                <c:formatCode>General</c:formatCode>
                <c:ptCount val="6"/>
                <c:pt idx="0">
                  <c:v>5.0056839999999996</c:v>
                </c:pt>
                <c:pt idx="1">
                  <c:v>-3.4060049999999999</c:v>
                </c:pt>
                <c:pt idx="2">
                  <c:v>11.755269</c:v>
                </c:pt>
                <c:pt idx="3">
                  <c:v>-1.383605</c:v>
                </c:pt>
                <c:pt idx="4">
                  <c:v>0.55665699999999996</c:v>
                </c:pt>
                <c:pt idx="5">
                  <c:v>0.54074500000000003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17-45D6-9C64-7609BDB023E9}"/>
            </c:ext>
          </c:extLst>
        </c:ser>
        <c:ser>
          <c:idx val="9"/>
          <c:order val="8"/>
          <c:tx>
            <c:strRef>
              <c:f>'T6'!$A$34</c:f>
              <c:strCache>
                <c:ptCount val="1"/>
                <c:pt idx="0">
                  <c:v>COCH3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'T6'!$K$25:$P$25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'T6'!$K$34:$N$34</c:f>
              <c:numCache>
                <c:formatCode>General</c:formatCode>
                <c:ptCount val="4"/>
                <c:pt idx="0">
                  <c:v>5.8493339999999998</c:v>
                </c:pt>
                <c:pt idx="1">
                  <c:v>-3.47819699999999</c:v>
                </c:pt>
                <c:pt idx="2">
                  <c:v>10.735493999999999</c:v>
                </c:pt>
                <c:pt idx="3">
                  <c:v>-3.960801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17-45D6-9C64-7609BDB023E9}"/>
            </c:ext>
          </c:extLst>
        </c:ser>
        <c:ser>
          <c:idx val="10"/>
          <c:order val="9"/>
          <c:tx>
            <c:strRef>
              <c:f>'T6'!$A$35</c:f>
              <c:strCache>
                <c:ptCount val="1"/>
                <c:pt idx="0">
                  <c:v>COOCH3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'T6'!$K$25:$P$25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'T6'!$K$35:$P$35</c:f>
              <c:numCache>
                <c:formatCode>General</c:formatCode>
                <c:ptCount val="6"/>
                <c:pt idx="0">
                  <c:v>6.3692219999999997</c:v>
                </c:pt>
                <c:pt idx="1">
                  <c:v>-4.2673730000000001</c:v>
                </c:pt>
                <c:pt idx="2">
                  <c:v>12.503531000000001</c:v>
                </c:pt>
                <c:pt idx="3">
                  <c:v>-6.9077400000000004</c:v>
                </c:pt>
                <c:pt idx="4">
                  <c:v>0.64560799999999996</c:v>
                </c:pt>
                <c:pt idx="5">
                  <c:v>0.59291199999999999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17-45D6-9C64-7609BDB023E9}"/>
            </c:ext>
          </c:extLst>
        </c:ser>
        <c:ser>
          <c:idx val="11"/>
          <c:order val="10"/>
          <c:tx>
            <c:strRef>
              <c:f>'T6'!$A$36</c:f>
              <c:strCache>
                <c:ptCount val="1"/>
                <c:pt idx="0">
                  <c:v>NO2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'T6'!$K$25:$P$25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'T6'!$K$36:$P$36</c:f>
              <c:numCache>
                <c:formatCode>General</c:formatCode>
                <c:ptCount val="6"/>
                <c:pt idx="0">
                  <c:v>5.525239</c:v>
                </c:pt>
                <c:pt idx="1">
                  <c:v>-3.3576579999999998</c:v>
                </c:pt>
                <c:pt idx="2">
                  <c:v>5.9079930000000003</c:v>
                </c:pt>
                <c:pt idx="3">
                  <c:v>-1.4040109999999999</c:v>
                </c:pt>
                <c:pt idx="4">
                  <c:v>0.61924199999999996</c:v>
                </c:pt>
                <c:pt idx="5">
                  <c:v>0.60235300000000003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17-45D6-9C64-7609BDB023E9}"/>
            </c:ext>
          </c:extLst>
        </c:ser>
        <c:ser>
          <c:idx val="12"/>
          <c:order val="11"/>
          <c:tx>
            <c:strRef>
              <c:f>'T6'!$A$37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'T6'!$K$25:$P$25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'T6'!$K$37:$P$37</c:f>
              <c:numCache>
                <c:formatCode>General</c:formatCode>
                <c:ptCount val="6"/>
                <c:pt idx="0">
                  <c:v>3.638881</c:v>
                </c:pt>
                <c:pt idx="1">
                  <c:v>-2.0426129999999998</c:v>
                </c:pt>
                <c:pt idx="2">
                  <c:v>6.7140959999999996</c:v>
                </c:pt>
                <c:pt idx="3">
                  <c:v>-2.5626669999999998</c:v>
                </c:pt>
                <c:pt idx="4">
                  <c:v>0.54076000000000002</c:v>
                </c:pt>
                <c:pt idx="5">
                  <c:v>0.52553099999999997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17-45D6-9C64-7609BDB023E9}"/>
            </c:ext>
          </c:extLst>
        </c:ser>
        <c:ser>
          <c:idx val="13"/>
          <c:order val="12"/>
          <c:tx>
            <c:strRef>
              <c:f>'T6'!$A$38</c:f>
              <c:strCache>
                <c:ptCount val="1"/>
                <c:pt idx="0">
                  <c:v>COOH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'T6'!$K$25:$P$25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'T6'!$K$38:$P$38</c:f>
              <c:numCache>
                <c:formatCode>General</c:formatCode>
                <c:ptCount val="6"/>
                <c:pt idx="0">
                  <c:v>5.7280369999999996</c:v>
                </c:pt>
                <c:pt idx="1">
                  <c:v>-3.4523700000000002</c:v>
                </c:pt>
                <c:pt idx="2">
                  <c:v>10.276433000000001</c:v>
                </c:pt>
                <c:pt idx="3">
                  <c:v>-5.772214</c:v>
                </c:pt>
                <c:pt idx="4">
                  <c:v>0.63734999999999997</c:v>
                </c:pt>
                <c:pt idx="5">
                  <c:v>0.62468299999999999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17-45D6-9C64-7609BDB023E9}"/>
            </c:ext>
          </c:extLst>
        </c:ser>
        <c:ser>
          <c:idx val="14"/>
          <c:order val="13"/>
          <c:tx>
            <c:strRef>
              <c:f>'T6'!$A$39</c:f>
              <c:strCache>
                <c:ptCount val="1"/>
                <c:pt idx="0">
                  <c:v>COCl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'T6'!$K$25:$P$25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'T6'!$K$39:$P$39</c:f>
              <c:numCache>
                <c:formatCode>General</c:formatCode>
                <c:ptCount val="6"/>
                <c:pt idx="0">
                  <c:v>6.0790860000000002</c:v>
                </c:pt>
                <c:pt idx="1">
                  <c:v>-3.8901180000000002</c:v>
                </c:pt>
                <c:pt idx="2">
                  <c:v>5.5069340000000002</c:v>
                </c:pt>
                <c:pt idx="3">
                  <c:v>-3.4881609999999998</c:v>
                </c:pt>
                <c:pt idx="4">
                  <c:v>0.76561500000000005</c:v>
                </c:pt>
                <c:pt idx="5">
                  <c:v>0.71381499999999998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417-45D6-9C64-7609BDB023E9}"/>
            </c:ext>
          </c:extLst>
        </c:ser>
        <c:ser>
          <c:idx val="15"/>
          <c:order val="14"/>
          <c:tx>
            <c:strRef>
              <c:f>'T6'!$A$40</c:f>
              <c:strCache>
                <c:ptCount val="1"/>
                <c:pt idx="0">
                  <c:v>CHO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'T6'!$K$25:$P$25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'T6'!$K$40:$P$40</c:f>
              <c:numCache>
                <c:formatCode>General</c:formatCode>
                <c:ptCount val="6"/>
                <c:pt idx="0">
                  <c:v>5.0917669999999999</c:v>
                </c:pt>
                <c:pt idx="1">
                  <c:v>-3.3740480000000002</c:v>
                </c:pt>
                <c:pt idx="2">
                  <c:v>10.539294999999999</c:v>
                </c:pt>
                <c:pt idx="3">
                  <c:v>-2.9469799999999999</c:v>
                </c:pt>
                <c:pt idx="4">
                  <c:v>0.56030800000000003</c:v>
                </c:pt>
                <c:pt idx="5">
                  <c:v>0.54426200000000002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417-45D6-9C64-7609BDB023E9}"/>
            </c:ext>
          </c:extLst>
        </c:ser>
        <c:ser>
          <c:idx val="16"/>
          <c:order val="15"/>
          <c:tx>
            <c:strRef>
              <c:f>'T6'!$A$41</c:f>
              <c:strCache>
                <c:ptCount val="1"/>
                <c:pt idx="0">
                  <c:v>NN+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'T6'!$K$25:$P$25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'T6'!$K$41:$P$41</c:f>
              <c:numCache>
                <c:formatCode>General</c:formatCode>
                <c:ptCount val="6"/>
                <c:pt idx="0">
                  <c:v>4.5712710000000003</c:v>
                </c:pt>
                <c:pt idx="1">
                  <c:v>-2.93953799999999</c:v>
                </c:pt>
                <c:pt idx="2">
                  <c:v>16.780961000000001</c:v>
                </c:pt>
                <c:pt idx="3">
                  <c:v>-15.226144</c:v>
                </c:pt>
                <c:pt idx="4">
                  <c:v>0.55417400000000006</c:v>
                </c:pt>
                <c:pt idx="5">
                  <c:v>0.54101999999999995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417-45D6-9C64-7609BDB02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635824"/>
        <c:axId val="717637264"/>
      </c:barChart>
      <c:catAx>
        <c:axId val="71763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/>
          <a:lstStyle/>
          <a:p>
            <a:pPr>
              <a:defRPr/>
            </a:pPr>
            <a:endParaRPr lang="pt-BR"/>
          </a:p>
        </c:txPr>
        <c:crossAx val="717637264"/>
        <c:crosses val="autoZero"/>
        <c:auto val="1"/>
        <c:lblAlgn val="ctr"/>
        <c:lblOffset val="100"/>
        <c:noMultiLvlLbl val="0"/>
      </c:catAx>
      <c:valAx>
        <c:axId val="717637264"/>
        <c:scaling>
          <c:orientation val="minMax"/>
          <c:max val="20"/>
          <c:min val="-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 i="0" u="none" strike="noStrike" kern="1200" baseline="0">
                    <a:solidFill>
                      <a:sysClr val="windowText" lastClr="000000"/>
                    </a:solidFill>
                  </a:rPr>
                  <a:t>Non-normalized</a:t>
                </a:r>
                <a:r>
                  <a:rPr lang="en-US"/>
                  <a:t> </a:t>
                </a:r>
                <a:r>
                  <a:rPr lang="en-US" sz="1800" b="0" i="0" u="none" strike="noStrike" kern="1200" spc="0" baseline="0">
                    <a:solidFill>
                      <a:sysClr val="windowText" lastClr="000000"/>
                    </a:solidFill>
                  </a:rPr>
                  <a:t>𝑒𝑎</a:t>
                </a:r>
                <a:r>
                  <a:rPr lang="en-US" sz="1800" b="0" i="0" u="none" strike="noStrike" kern="1200" spc="0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1800" b="0" i="0" u="none" strike="noStrike" kern="1200" spc="0" baseline="30000">
                    <a:solidFill>
                      <a:sysClr val="windowText" lastClr="000000"/>
                    </a:solidFill>
                  </a:rPr>
                  <a:t>2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71763582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8.6359528959492962E-3"/>
          <c:y val="0.82208355630879149"/>
          <c:w val="0.98415867101892462"/>
          <c:h val="0.16261522350926058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showDLblsOverMax val="0"/>
    <c:extLst/>
  </c:chart>
  <c:spPr>
    <a:ln>
      <a:solidFill>
        <a:schemeClr val="bg1">
          <a:lumMod val="85000"/>
        </a:schemeClr>
      </a:solidFill>
    </a:ln>
  </c:spPr>
  <c:txPr>
    <a:bodyPr/>
    <a:lstStyle/>
    <a:p>
      <a:pPr>
        <a:defRPr sz="1800" b="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800" b="0"/>
            </a:pPr>
            <a:r>
              <a:rPr lang="en-US" sz="1800" b="0"/>
              <a:t>Normalized 𝑸𝟐-based aromaticity descriptor values (</a:t>
            </a:r>
            <a:r>
              <a:rPr lang="en-US" sz="1800" b="0" i="0" u="none" strike="noStrike" kern="1200" baseline="0">
                <a:solidFill>
                  <a:sysClr val="windowText" lastClr="000000"/>
                </a:solidFill>
              </a:rPr>
              <a:t>𝑒𝑎</a:t>
            </a:r>
            <a:r>
              <a:rPr lang="en-US" sz="1800" b="0" i="0" u="none" strike="noStrike" kern="1200" baseline="-25000">
                <a:solidFill>
                  <a:sysClr val="windowText" lastClr="000000"/>
                </a:solidFill>
              </a:rPr>
              <a:t>0</a:t>
            </a:r>
            <a:r>
              <a:rPr lang="en-US" sz="1800" b="0" i="0" u="none" strike="noStrike" kern="1200" baseline="30000">
                <a:solidFill>
                  <a:sysClr val="windowText" lastClr="000000"/>
                </a:solidFill>
              </a:rPr>
              <a:t>2</a:t>
            </a:r>
            <a:r>
              <a:rPr lang="en-US" sz="1800" b="0"/>
              <a:t>) for Test 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469663712295127"/>
          <c:y val="0.11934482475243456"/>
          <c:w val="0.87960400303333663"/>
          <c:h val="0.568080289271479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'T6'!$A$3</c:f>
              <c:strCache>
                <c:ptCount val="1"/>
                <c:pt idx="0">
                  <c:v>NH2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'T6'!$K$2:$P$2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'T6'!$K$3:$P$3</c:f>
              <c:numCache>
                <c:formatCode>General</c:formatCode>
                <c:ptCount val="6"/>
                <c:pt idx="0">
                  <c:v>1.06087375370577</c:v>
                </c:pt>
                <c:pt idx="1">
                  <c:v>1.0363410886292701</c:v>
                </c:pt>
                <c:pt idx="2">
                  <c:v>1.6391365472075401</c:v>
                </c:pt>
                <c:pt idx="3">
                  <c:v>1.4825488286987001</c:v>
                </c:pt>
                <c:pt idx="4">
                  <c:v>1.0545080884295801</c:v>
                </c:pt>
                <c:pt idx="5">
                  <c:v>1.02811622285507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F-43C8-A060-DABC16134E96}"/>
            </c:ext>
          </c:extLst>
        </c:ser>
        <c:ser>
          <c:idx val="1"/>
          <c:order val="1"/>
          <c:tx>
            <c:strRef>
              <c:f>'T6'!$A$4</c:f>
              <c:strCache>
                <c:ptCount val="1"/>
                <c:pt idx="0">
                  <c:v>OH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'T6'!$K$2:$P$2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'T6'!$K$4:$P$4</c:f>
              <c:numCache>
                <c:formatCode>General</c:formatCode>
                <c:ptCount val="6"/>
                <c:pt idx="0">
                  <c:v>1.04739689173171</c:v>
                </c:pt>
                <c:pt idx="1">
                  <c:v>1.00740921036238</c:v>
                </c:pt>
                <c:pt idx="2">
                  <c:v>1.5527579075225799</c:v>
                </c:pt>
                <c:pt idx="3">
                  <c:v>1.1460474470069399</c:v>
                </c:pt>
                <c:pt idx="4">
                  <c:v>1.03639352925633</c:v>
                </c:pt>
                <c:pt idx="5">
                  <c:v>1.00636896548349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5F-43C8-A060-DABC16134E96}"/>
            </c:ext>
          </c:extLst>
        </c:ser>
        <c:ser>
          <c:idx val="2"/>
          <c:order val="2"/>
          <c:tx>
            <c:strRef>
              <c:f>'T6'!$A$5</c:f>
              <c:strCache>
                <c:ptCount val="1"/>
                <c:pt idx="0">
                  <c:v>OCH3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'T6'!$K$2:$P$2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'T6'!$K$5:$P$5</c:f>
              <c:numCache>
                <c:formatCode>General</c:formatCode>
                <c:ptCount val="6"/>
                <c:pt idx="0">
                  <c:v>1.1770974125761999</c:v>
                </c:pt>
                <c:pt idx="1">
                  <c:v>0.97857090662681101</c:v>
                </c:pt>
                <c:pt idx="2">
                  <c:v>1.4726874828214001</c:v>
                </c:pt>
                <c:pt idx="3">
                  <c:v>1.2050409088490199</c:v>
                </c:pt>
                <c:pt idx="4">
                  <c:v>1.17696485716802</c:v>
                </c:pt>
                <c:pt idx="5">
                  <c:v>1.10764608594384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5F-43C8-A060-DABC16134E96}"/>
            </c:ext>
          </c:extLst>
        </c:ser>
        <c:ser>
          <c:idx val="3"/>
          <c:order val="3"/>
          <c:tx>
            <c:strRef>
              <c:f>'T6'!$A$6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'T6'!$K$2:$P$2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'T6'!$K$6:$P$6</c:f>
              <c:numCache>
                <c:formatCode>General</c:formatCode>
                <c:ptCount val="6"/>
                <c:pt idx="0">
                  <c:v>1.02634798617366</c:v>
                </c:pt>
                <c:pt idx="1">
                  <c:v>0.97980919206803396</c:v>
                </c:pt>
                <c:pt idx="2">
                  <c:v>1.12812247609968</c:v>
                </c:pt>
                <c:pt idx="3">
                  <c:v>0.790899857982168</c:v>
                </c:pt>
                <c:pt idx="4">
                  <c:v>1.0265112592114101</c:v>
                </c:pt>
                <c:pt idx="5">
                  <c:v>1.00088664454948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5F-43C8-A060-DABC16134E96}"/>
            </c:ext>
          </c:extLst>
        </c:ser>
        <c:ser>
          <c:idx val="4"/>
          <c:order val="4"/>
          <c:tx>
            <c:strRef>
              <c:f>'T6'!$A$7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'T6'!$K$2:$P$2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'T6'!$K$7:$P$7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5F-43C8-A060-DABC16134E96}"/>
            </c:ext>
          </c:extLst>
        </c:ser>
        <c:ser>
          <c:idx val="6"/>
          <c:order val="5"/>
          <c:tx>
            <c:strRef>
              <c:f>'T6'!$A$8</c:f>
              <c:strCache>
                <c:ptCount val="1"/>
                <c:pt idx="0">
                  <c:v>CCH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'T6'!$K$2:$P$2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'T6'!$K$8:$P$8</c:f>
              <c:numCache>
                <c:formatCode>General</c:formatCode>
                <c:ptCount val="6"/>
                <c:pt idx="0">
                  <c:v>1.1073870010859099</c:v>
                </c:pt>
                <c:pt idx="1">
                  <c:v>0.92240910259395903</c:v>
                </c:pt>
                <c:pt idx="2">
                  <c:v>1.5379016088356601</c:v>
                </c:pt>
                <c:pt idx="3">
                  <c:v>1.4706391518441799</c:v>
                </c:pt>
                <c:pt idx="4">
                  <c:v>1.1167023868941</c:v>
                </c:pt>
                <c:pt idx="5">
                  <c:v>1.0817122221896001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5F-43C8-A060-DABC16134E96}"/>
            </c:ext>
          </c:extLst>
        </c:ser>
        <c:ser>
          <c:idx val="7"/>
          <c:order val="6"/>
          <c:tx>
            <c:strRef>
              <c:f>'T6'!$A$9</c:f>
              <c:strCache>
                <c:ptCount val="1"/>
                <c:pt idx="0">
                  <c:v>CONH2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'T6'!$K$2:$P$2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'T6'!$K$9:$P$9</c:f>
              <c:numCache>
                <c:formatCode>General</c:formatCode>
                <c:ptCount val="6"/>
                <c:pt idx="0">
                  <c:v>1.2556155555688799</c:v>
                </c:pt>
                <c:pt idx="1">
                  <c:v>0.89048178792541499</c:v>
                </c:pt>
                <c:pt idx="2">
                  <c:v>2.2873267921919598</c:v>
                </c:pt>
                <c:pt idx="3">
                  <c:v>0.96164737429745695</c:v>
                </c:pt>
                <c:pt idx="4">
                  <c:v>1.28413728310971</c:v>
                </c:pt>
                <c:pt idx="5">
                  <c:v>1.2501042247731999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5F-43C8-A060-DABC16134E96}"/>
            </c:ext>
          </c:extLst>
        </c:ser>
        <c:ser>
          <c:idx val="8"/>
          <c:order val="7"/>
          <c:tx>
            <c:strRef>
              <c:f>'T6'!$A$10</c:f>
              <c:strCache>
                <c:ptCount val="1"/>
                <c:pt idx="0">
                  <c:v>CN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'T6'!$K$2:$P$2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'T6'!$K$10:$P$10</c:f>
              <c:numCache>
                <c:formatCode>General</c:formatCode>
                <c:ptCount val="6"/>
                <c:pt idx="0">
                  <c:v>1.0725616858322899</c:v>
                </c:pt>
                <c:pt idx="1">
                  <c:v>0.89526775721299301</c:v>
                </c:pt>
                <c:pt idx="2">
                  <c:v>1.9129801889437601</c:v>
                </c:pt>
                <c:pt idx="3">
                  <c:v>0.22515936932821601</c:v>
                </c:pt>
                <c:pt idx="4">
                  <c:v>1.08952956949786</c:v>
                </c:pt>
                <c:pt idx="5">
                  <c:v>1.05838544571993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5F-43C8-A060-DABC16134E96}"/>
            </c:ext>
          </c:extLst>
        </c:ser>
        <c:ser>
          <c:idx val="9"/>
          <c:order val="8"/>
          <c:tx>
            <c:strRef>
              <c:f>'T6'!$A$11</c:f>
              <c:strCache>
                <c:ptCount val="1"/>
                <c:pt idx="0">
                  <c:v>COCH3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'T6'!$K$2:$P$2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'T6'!$K$11:$N$11</c:f>
              <c:numCache>
                <c:formatCode>General</c:formatCode>
                <c:ptCount val="4"/>
                <c:pt idx="0">
                  <c:v>1.2533295222063801</c:v>
                </c:pt>
                <c:pt idx="1">
                  <c:v>0.91424341048676105</c:v>
                </c:pt>
                <c:pt idx="2">
                  <c:v>1.74702827647114</c:v>
                </c:pt>
                <c:pt idx="3">
                  <c:v>0.64455639810102605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5F-43C8-A060-DABC16134E96}"/>
            </c:ext>
          </c:extLst>
        </c:ser>
        <c:ser>
          <c:idx val="5"/>
          <c:order val="9"/>
          <c:tx>
            <c:strRef>
              <c:f>'T6'!$A$12</c:f>
              <c:strCache>
                <c:ptCount val="1"/>
                <c:pt idx="0">
                  <c:v>COOCH3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'T6'!$K$12:$P$12</c:f>
              <c:numCache>
                <c:formatCode>General</c:formatCode>
                <c:ptCount val="6"/>
                <c:pt idx="0">
                  <c:v>1.3647252774566101</c:v>
                </c:pt>
                <c:pt idx="1">
                  <c:v>1.1216781698503899</c:v>
                </c:pt>
                <c:pt idx="2">
                  <c:v>2.0347477454445499</c:v>
                </c:pt>
                <c:pt idx="3">
                  <c:v>1.1241231289878899</c:v>
                </c:pt>
                <c:pt idx="4">
                  <c:v>1.26363093665286</c:v>
                </c:pt>
                <c:pt idx="5">
                  <c:v>1.16049049254768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5F-43C8-A060-DABC16134E96}"/>
            </c:ext>
          </c:extLst>
        </c:ser>
        <c:ser>
          <c:idx val="11"/>
          <c:order val="10"/>
          <c:tx>
            <c:strRef>
              <c:f>'T6'!$A$13</c:f>
              <c:strCache>
                <c:ptCount val="1"/>
                <c:pt idx="0">
                  <c:v>NO2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'T6'!$K$2:$P$2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'T6'!$K$13:$P$13</c:f>
              <c:numCache>
                <c:formatCode>General</c:formatCode>
                <c:ptCount val="6"/>
                <c:pt idx="0">
                  <c:v>1.1838860895866199</c:v>
                </c:pt>
                <c:pt idx="1">
                  <c:v>0.88255975758939398</c:v>
                </c:pt>
                <c:pt idx="2">
                  <c:v>0.96143045007463701</c:v>
                </c:pt>
                <c:pt idx="3">
                  <c:v>0.2284801162831</c:v>
                </c:pt>
                <c:pt idx="4">
                  <c:v>1.21202548369102</c:v>
                </c:pt>
                <c:pt idx="5">
                  <c:v>1.17896910444985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5F-43C8-A060-DABC16134E96}"/>
            </c:ext>
          </c:extLst>
        </c:ser>
        <c:ser>
          <c:idx val="12"/>
          <c:order val="11"/>
          <c:tx>
            <c:strRef>
              <c:f>'T6'!$A$14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'T6'!$K$2:$P$2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'T6'!$K$14:$P$14</c:f>
              <c:numCache>
                <c:formatCode>General</c:formatCode>
                <c:ptCount val="6"/>
                <c:pt idx="0">
                  <c:v>0.77969850671818197</c:v>
                </c:pt>
                <c:pt idx="1">
                  <c:v>0.53690043301877199</c:v>
                </c:pt>
                <c:pt idx="2">
                  <c:v>1.0926106952266701</c:v>
                </c:pt>
                <c:pt idx="3">
                  <c:v>0.417032668657769</c:v>
                </c:pt>
                <c:pt idx="4">
                  <c:v>1.0584148048109701</c:v>
                </c:pt>
                <c:pt idx="5">
                  <c:v>1.0286074983118501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5F-43C8-A060-DABC16134E96}"/>
            </c:ext>
          </c:extLst>
        </c:ser>
        <c:ser>
          <c:idx val="13"/>
          <c:order val="12"/>
          <c:tx>
            <c:strRef>
              <c:f>'T6'!$A$15</c:f>
              <c:strCache>
                <c:ptCount val="1"/>
                <c:pt idx="0">
                  <c:v>COOH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'T6'!$K$2:$P$2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'T6'!$K$15:$P$15</c:f>
              <c:numCache>
                <c:formatCode>General</c:formatCode>
                <c:ptCount val="6"/>
                <c:pt idx="0">
                  <c:v>1.2273393648559801</c:v>
                </c:pt>
                <c:pt idx="1">
                  <c:v>0.90745478851893002</c:v>
                </c:pt>
                <c:pt idx="2">
                  <c:v>1.6723235122911999</c:v>
                </c:pt>
                <c:pt idx="3">
                  <c:v>0.93933461057708101</c:v>
                </c:pt>
                <c:pt idx="4">
                  <c:v>1.2474677783975801</c:v>
                </c:pt>
                <c:pt idx="5">
                  <c:v>1.22267500464852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5F-43C8-A060-DABC16134E96}"/>
            </c:ext>
          </c:extLst>
        </c:ser>
        <c:ser>
          <c:idx val="14"/>
          <c:order val="13"/>
          <c:tx>
            <c:strRef>
              <c:f>'T6'!$A$16</c:f>
              <c:strCache>
                <c:ptCount val="1"/>
                <c:pt idx="0">
                  <c:v>COCl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'T6'!$K$2:$P$2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'T6'!$K$16:$P$16</c:f>
              <c:numCache>
                <c:formatCode>General</c:formatCode>
                <c:ptCount val="6"/>
                <c:pt idx="0">
                  <c:v>1.30255819753693</c:v>
                </c:pt>
                <c:pt idx="1">
                  <c:v>1.0225167658749399</c:v>
                </c:pt>
                <c:pt idx="2">
                  <c:v>0.89616457469589506</c:v>
                </c:pt>
                <c:pt idx="3">
                  <c:v>0.56764187096409802</c:v>
                </c:pt>
                <c:pt idx="4">
                  <c:v>1.4985173659023501</c:v>
                </c:pt>
                <c:pt idx="5">
                  <c:v>1.39713063816877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5F-43C8-A060-DABC16134E96}"/>
            </c:ext>
          </c:extLst>
        </c:ser>
        <c:ser>
          <c:idx val="15"/>
          <c:order val="14"/>
          <c:tx>
            <c:strRef>
              <c:f>'T6'!$A$17</c:f>
              <c:strCache>
                <c:ptCount val="1"/>
                <c:pt idx="0">
                  <c:v>CHO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'T6'!$K$2:$P$2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'T6'!$K$17:$P$17</c:f>
              <c:numCache>
                <c:formatCode>General</c:formatCode>
                <c:ptCount val="6"/>
                <c:pt idx="0">
                  <c:v>1.09100658319327</c:v>
                </c:pt>
                <c:pt idx="1">
                  <c:v>0.88686786592767297</c:v>
                </c:pt>
                <c:pt idx="2">
                  <c:v>1.7151000577216899</c:v>
                </c:pt>
                <c:pt idx="3">
                  <c:v>0.47957340297474199</c:v>
                </c:pt>
                <c:pt idx="4">
                  <c:v>1.09667557225761</c:v>
                </c:pt>
                <c:pt idx="5">
                  <c:v>1.06526917393304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5F-43C8-A060-DABC16134E96}"/>
            </c:ext>
          </c:extLst>
        </c:ser>
        <c:ser>
          <c:idx val="16"/>
          <c:order val="15"/>
          <c:tx>
            <c:strRef>
              <c:f>'T6'!$A$18</c:f>
              <c:strCache>
                <c:ptCount val="1"/>
                <c:pt idx="0">
                  <c:v>NN+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'T6'!$K$2:$P$2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'T6'!$K$18:$P$18</c:f>
              <c:numCache>
                <c:formatCode>General</c:formatCode>
                <c:ptCount val="6"/>
                <c:pt idx="0">
                  <c:v>0.97948055253912703</c:v>
                </c:pt>
                <c:pt idx="1">
                  <c:v>0.77265699624702999</c:v>
                </c:pt>
                <c:pt idx="2">
                  <c:v>2.7308303999200598</c:v>
                </c:pt>
                <c:pt idx="3">
                  <c:v>2.47780904256678</c:v>
                </c:pt>
                <c:pt idx="4">
                  <c:v>1.0846696612939499</c:v>
                </c:pt>
                <c:pt idx="5">
                  <c:v>1.05892369572238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5F-43C8-A060-DABC16134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vert="horz"/>
          <a:lstStyle/>
          <a:p>
            <a:pPr>
              <a:defRPr sz="1800"/>
            </a:pPr>
            <a:endParaRPr lang="pt-BR"/>
          </a:p>
        </c:txPr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en-US" sz="1800" b="0"/>
                  <a:t>Normalized </a:t>
                </a:r>
                <a:r>
                  <a:rPr lang="en-US" sz="1800" b="0" i="0" u="none" strike="noStrike" kern="1200" spc="0" baseline="0">
                    <a:solidFill>
                      <a:sysClr val="windowText" lastClr="000000"/>
                    </a:solidFill>
                  </a:rPr>
                  <a:t>𝑒𝑎</a:t>
                </a:r>
                <a:r>
                  <a:rPr lang="en-US" sz="1800" b="0" i="0" u="none" strike="noStrike" kern="1200" spc="0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1800" b="0" i="0" u="none" strike="noStrike" kern="1200" spc="0" baseline="30000">
                    <a:solidFill>
                      <a:sysClr val="windowText" lastClr="000000"/>
                    </a:solidFill>
                  </a:rPr>
                  <a:t>2</a:t>
                </a:r>
                <a:endParaRPr lang="pt-BR" sz="18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65385143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6.9363750009552166E-3"/>
          <c:y val="0.84405986769116992"/>
          <c:w val="0.99306363888222893"/>
          <c:h val="0.15594020027920516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sz="1800"/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 sz="16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3200">
                <a:solidFill>
                  <a:sysClr val="windowText" lastClr="000000"/>
                </a:solidFill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|Q2|_ring atoms</a:t>
            </a:r>
          </a:p>
        </c:rich>
      </c:tx>
      <c:layout>
        <c:manualLayout>
          <c:xMode val="edge"/>
          <c:yMode val="edge"/>
          <c:x val="0.24687535821907561"/>
          <c:y val="7.4180661452019278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399508079737336"/>
          <c:y val="0.16222551329951201"/>
          <c:w val="0.86991546876849946"/>
          <c:h val="0.735860771659950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'T6'!$A$26</c:f>
              <c:strCache>
                <c:ptCount val="1"/>
                <c:pt idx="0">
                  <c:v>NH2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'T6'!$K$25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'T6'!$K$26:$P$26</c15:sqref>
                  </c15:fullRef>
                </c:ext>
              </c:extLst>
              <c:f>'T6'!$K$26</c:f>
              <c:numCache>
                <c:formatCode>General</c:formatCode>
                <c:ptCount val="1"/>
                <c:pt idx="0">
                  <c:v>4.951136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7-45D6-9C64-7609BDB023E9}"/>
            </c:ext>
          </c:extLst>
        </c:ser>
        <c:ser>
          <c:idx val="1"/>
          <c:order val="1"/>
          <c:tx>
            <c:strRef>
              <c:f>'T6'!$A$27</c:f>
              <c:strCache>
                <c:ptCount val="1"/>
                <c:pt idx="0">
                  <c:v>OH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'T6'!$K$25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'T6'!$K$27:$P$27</c15:sqref>
                  </c15:fullRef>
                </c:ext>
              </c:extLst>
              <c:f>'T6'!$K$27</c:f>
              <c:numCache>
                <c:formatCode>General</c:formatCode>
                <c:ptCount val="1"/>
                <c:pt idx="0">
                  <c:v>4.8882389999999996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17-45D6-9C64-7609BDB023E9}"/>
            </c:ext>
          </c:extLst>
        </c:ser>
        <c:ser>
          <c:idx val="2"/>
          <c:order val="2"/>
          <c:tx>
            <c:strRef>
              <c:f>'T6'!$A$28</c:f>
              <c:strCache>
                <c:ptCount val="1"/>
                <c:pt idx="0">
                  <c:v>OCH3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'T6'!$K$25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'T6'!$K$28:$P$28</c15:sqref>
                  </c15:fullRef>
                </c:ext>
              </c:extLst>
              <c:f>'T6'!$K$28</c:f>
              <c:numCache>
                <c:formatCode>General</c:formatCode>
                <c:ptCount val="1"/>
                <c:pt idx="0">
                  <c:v>5.4935559999999999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17-45D6-9C64-7609BDB023E9}"/>
            </c:ext>
          </c:extLst>
        </c:ser>
        <c:ser>
          <c:idx val="3"/>
          <c:order val="3"/>
          <c:tx>
            <c:strRef>
              <c:f>'T6'!$A$29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'T6'!$K$25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'T6'!$K$29:$P$29</c15:sqref>
                  </c15:fullRef>
                </c:ext>
              </c:extLst>
              <c:f>'T6'!$K$29</c:f>
              <c:numCache>
                <c:formatCode>General</c:formatCode>
                <c:ptCount val="1"/>
                <c:pt idx="0">
                  <c:v>4.7900029999999996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17-45D6-9C64-7609BDB023E9}"/>
            </c:ext>
          </c:extLst>
        </c:ser>
        <c:ser>
          <c:idx val="4"/>
          <c:order val="4"/>
          <c:tx>
            <c:strRef>
              <c:f>'T6'!$A$30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'T6'!$K$25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'T6'!$K$30:$P$30</c15:sqref>
                  </c15:fullRef>
                </c:ext>
              </c:extLst>
              <c:f>'T6'!$K$30</c:f>
              <c:numCache>
                <c:formatCode>General</c:formatCode>
                <c:ptCount val="1"/>
                <c:pt idx="0">
                  <c:v>4.7882999999999996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17-45D6-9C64-7609BDB023E9}"/>
            </c:ext>
          </c:extLst>
        </c:ser>
        <c:ser>
          <c:idx val="6"/>
          <c:order val="5"/>
          <c:tx>
            <c:strRef>
              <c:f>'T6'!$A$31</c:f>
              <c:strCache>
                <c:ptCount val="1"/>
                <c:pt idx="0">
                  <c:v>CCH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'T6'!$K$25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'T6'!$K$31:$P$31</c15:sqref>
                  </c15:fullRef>
                </c:ext>
              </c:extLst>
              <c:f>'T6'!$K$31</c:f>
              <c:numCache>
                <c:formatCode>General</c:formatCode>
                <c:ptCount val="1"/>
                <c:pt idx="0">
                  <c:v>5.168215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17-45D6-9C64-7609BDB023E9}"/>
            </c:ext>
          </c:extLst>
        </c:ser>
        <c:ser>
          <c:idx val="7"/>
          <c:order val="6"/>
          <c:tx>
            <c:strRef>
              <c:f>'T6'!$A$32</c:f>
              <c:strCache>
                <c:ptCount val="1"/>
                <c:pt idx="0">
                  <c:v>CONH2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'T6'!$K$25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'T6'!$K$32:$P$32</c15:sqref>
                  </c15:fullRef>
                </c:ext>
              </c:extLst>
              <c:f>'T6'!$K$32</c:f>
              <c:numCache>
                <c:formatCode>General</c:formatCode>
                <c:ptCount val="1"/>
                <c:pt idx="0">
                  <c:v>5.8600029999999999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17-45D6-9C64-7609BDB023E9}"/>
            </c:ext>
          </c:extLst>
        </c:ser>
        <c:ser>
          <c:idx val="8"/>
          <c:order val="7"/>
          <c:tx>
            <c:strRef>
              <c:f>'T6'!$A$33</c:f>
              <c:strCache>
                <c:ptCount val="1"/>
                <c:pt idx="0">
                  <c:v>CN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'T6'!$K$25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'T6'!$K$33:$P$33</c15:sqref>
                  </c15:fullRef>
                </c:ext>
              </c:extLst>
              <c:f>'T6'!$K$33</c:f>
              <c:numCache>
                <c:formatCode>General</c:formatCode>
                <c:ptCount val="1"/>
                <c:pt idx="0">
                  <c:v>5.0056839999999996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17-45D6-9C64-7609BDB023E9}"/>
            </c:ext>
          </c:extLst>
        </c:ser>
        <c:ser>
          <c:idx val="9"/>
          <c:order val="8"/>
          <c:tx>
            <c:strRef>
              <c:f>'T6'!$A$34</c:f>
              <c:strCache>
                <c:ptCount val="1"/>
                <c:pt idx="0">
                  <c:v>COCH3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'T6'!$K$25</c:f>
              <c:strCache>
                <c:ptCount val="1"/>
                <c:pt idx="0">
                  <c:v>|Q2|_ring atoms</c:v>
                </c:pt>
                <c:pt idx="1">
                  <c:v>|Q2|(1)</c:v>
                </c:pt>
                <c:pt idx="2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'T6'!$K$34:$N$34</c15:sqref>
                  </c15:fullRef>
                </c:ext>
              </c:extLst>
              <c:f>'T6'!$K$34</c:f>
              <c:numCache>
                <c:formatCode>General</c:formatCode>
                <c:ptCount val="1"/>
                <c:pt idx="0">
                  <c:v>5.8493339999999998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17-45D6-9C64-7609BDB023E9}"/>
            </c:ext>
          </c:extLst>
        </c:ser>
        <c:ser>
          <c:idx val="10"/>
          <c:order val="9"/>
          <c:tx>
            <c:strRef>
              <c:f>'T6'!$A$35</c:f>
              <c:strCache>
                <c:ptCount val="1"/>
                <c:pt idx="0">
                  <c:v>COOCH3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'T6'!$K$25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'T6'!$K$35:$P$35</c15:sqref>
                  </c15:fullRef>
                </c:ext>
              </c:extLst>
              <c:f>'T6'!$K$35</c:f>
              <c:numCache>
                <c:formatCode>General</c:formatCode>
                <c:ptCount val="1"/>
                <c:pt idx="0">
                  <c:v>6.3692219999999997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17-45D6-9C64-7609BDB023E9}"/>
            </c:ext>
          </c:extLst>
        </c:ser>
        <c:ser>
          <c:idx val="11"/>
          <c:order val="10"/>
          <c:tx>
            <c:strRef>
              <c:f>'T6'!$A$36</c:f>
              <c:strCache>
                <c:ptCount val="1"/>
                <c:pt idx="0">
                  <c:v>NO2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'T6'!$K$25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'T6'!$K$36:$P$36</c15:sqref>
                  </c15:fullRef>
                </c:ext>
              </c:extLst>
              <c:f>'T6'!$K$36</c:f>
              <c:numCache>
                <c:formatCode>General</c:formatCode>
                <c:ptCount val="1"/>
                <c:pt idx="0">
                  <c:v>5.525239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17-45D6-9C64-7609BDB023E9}"/>
            </c:ext>
          </c:extLst>
        </c:ser>
        <c:ser>
          <c:idx val="12"/>
          <c:order val="11"/>
          <c:tx>
            <c:strRef>
              <c:f>'T6'!$A$37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'T6'!$K$25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'T6'!$K$37:$P$37</c15:sqref>
                  </c15:fullRef>
                </c:ext>
              </c:extLst>
              <c:f>'T6'!$K$37</c:f>
              <c:numCache>
                <c:formatCode>General</c:formatCode>
                <c:ptCount val="1"/>
                <c:pt idx="0">
                  <c:v>3.638881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17-45D6-9C64-7609BDB023E9}"/>
            </c:ext>
          </c:extLst>
        </c:ser>
        <c:ser>
          <c:idx val="13"/>
          <c:order val="12"/>
          <c:tx>
            <c:strRef>
              <c:f>'T6'!$A$38</c:f>
              <c:strCache>
                <c:ptCount val="1"/>
                <c:pt idx="0">
                  <c:v>COOH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'T6'!$K$25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'T6'!$K$38:$P$38</c15:sqref>
                  </c15:fullRef>
                </c:ext>
              </c:extLst>
              <c:f>'T6'!$K$38</c:f>
              <c:numCache>
                <c:formatCode>General</c:formatCode>
                <c:ptCount val="1"/>
                <c:pt idx="0">
                  <c:v>5.7280369999999996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17-45D6-9C64-7609BDB023E9}"/>
            </c:ext>
          </c:extLst>
        </c:ser>
        <c:ser>
          <c:idx val="14"/>
          <c:order val="13"/>
          <c:tx>
            <c:strRef>
              <c:f>'T6'!$A$39</c:f>
              <c:strCache>
                <c:ptCount val="1"/>
                <c:pt idx="0">
                  <c:v>COCl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'T6'!$K$25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'T6'!$K$39:$P$39</c15:sqref>
                  </c15:fullRef>
                </c:ext>
              </c:extLst>
              <c:f>'T6'!$K$39</c:f>
              <c:numCache>
                <c:formatCode>General</c:formatCode>
                <c:ptCount val="1"/>
                <c:pt idx="0">
                  <c:v>6.0790860000000002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417-45D6-9C64-7609BDB023E9}"/>
            </c:ext>
          </c:extLst>
        </c:ser>
        <c:ser>
          <c:idx val="15"/>
          <c:order val="14"/>
          <c:tx>
            <c:strRef>
              <c:f>'T6'!$A$40</c:f>
              <c:strCache>
                <c:ptCount val="1"/>
                <c:pt idx="0">
                  <c:v>CHO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'T6'!$K$25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'T6'!$K$40:$P$40</c15:sqref>
                  </c15:fullRef>
                </c:ext>
              </c:extLst>
              <c:f>'T6'!$K$40</c:f>
              <c:numCache>
                <c:formatCode>General</c:formatCode>
                <c:ptCount val="1"/>
                <c:pt idx="0">
                  <c:v>5.0917669999999999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417-45D6-9C64-7609BDB023E9}"/>
            </c:ext>
          </c:extLst>
        </c:ser>
        <c:ser>
          <c:idx val="16"/>
          <c:order val="15"/>
          <c:tx>
            <c:strRef>
              <c:f>'T6'!$A$41</c:f>
              <c:strCache>
                <c:ptCount val="1"/>
                <c:pt idx="0">
                  <c:v>NN+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'T6'!$K$25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'T6'!$K$41:$P$41</c15:sqref>
                  </c15:fullRef>
                </c:ext>
              </c:extLst>
              <c:f>'T6'!$K$41</c:f>
              <c:numCache>
                <c:formatCode>General</c:formatCode>
                <c:ptCount val="1"/>
                <c:pt idx="0">
                  <c:v>4.5712710000000003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417-45D6-9C64-7609BDB02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635824"/>
        <c:axId val="717637264"/>
      </c:barChart>
      <c:catAx>
        <c:axId val="717635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17637264"/>
        <c:crosses val="autoZero"/>
        <c:auto val="1"/>
        <c:lblAlgn val="ctr"/>
        <c:lblOffset val="100"/>
        <c:noMultiLvlLbl val="0"/>
      </c:catAx>
      <c:valAx>
        <c:axId val="717637264"/>
        <c:scaling>
          <c:orientation val="minMax"/>
          <c:max val="6.5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3200"/>
            </a:pPr>
            <a:endParaRPr lang="pt-BR"/>
          </a:p>
        </c:txPr>
        <c:crossAx val="717635824"/>
        <c:crosses val="autoZero"/>
        <c:crossBetween val="between"/>
        <c:majorUnit val="0.5"/>
      </c:valAx>
    </c:plotArea>
    <c:plotVisOnly val="1"/>
    <c:dispBlanksAs val="gap"/>
    <c:showDLblsOverMax val="0"/>
    <c:extLst/>
  </c:chart>
  <c:spPr>
    <a:ln>
      <a:solidFill>
        <a:schemeClr val="bg1">
          <a:lumMod val="85000"/>
        </a:schemeClr>
      </a:solidFill>
    </a:ln>
  </c:spPr>
  <c:txPr>
    <a:bodyPr/>
    <a:lstStyle/>
    <a:p>
      <a:pPr>
        <a:defRPr sz="1800" b="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Q2_(zz,ring atoms)</a:t>
            </a:r>
          </a:p>
        </c:rich>
      </c:tx>
      <c:layout>
        <c:manualLayout>
          <c:xMode val="edge"/>
          <c:yMode val="edge"/>
          <c:x val="0.31104198705048358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399508079737336"/>
          <c:y val="0.16593454637211297"/>
          <c:w val="0.86991546876849946"/>
          <c:h val="0.732151738587349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'T6'!$A$26</c:f>
              <c:strCache>
                <c:ptCount val="1"/>
                <c:pt idx="0">
                  <c:v>NH2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'T6'!$L$25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'T6'!$K$26:$P$26</c15:sqref>
                  </c15:fullRef>
                </c:ext>
              </c:extLst>
              <c:f>'T6'!$L$26</c:f>
              <c:numCache>
                <c:formatCode>General</c:formatCode>
                <c:ptCount val="1"/>
                <c:pt idx="0">
                  <c:v>-3.9427120000000002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7-45D6-9C64-7609BDB023E9}"/>
            </c:ext>
          </c:extLst>
        </c:ser>
        <c:ser>
          <c:idx val="1"/>
          <c:order val="1"/>
          <c:tx>
            <c:strRef>
              <c:f>'T6'!$A$27</c:f>
              <c:strCache>
                <c:ptCount val="1"/>
                <c:pt idx="0">
                  <c:v>OH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'T6'!$L$25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'T6'!$K$27:$P$27</c15:sqref>
                  </c15:fullRef>
                </c:ext>
              </c:extLst>
              <c:f>'T6'!$L$27</c:f>
              <c:numCache>
                <c:formatCode>General</c:formatCode>
                <c:ptCount val="1"/>
                <c:pt idx="0">
                  <c:v>-3.8326419999999999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17-45D6-9C64-7609BDB023E9}"/>
            </c:ext>
          </c:extLst>
        </c:ser>
        <c:ser>
          <c:idx val="2"/>
          <c:order val="2"/>
          <c:tx>
            <c:strRef>
              <c:f>'T6'!$A$28</c:f>
              <c:strCache>
                <c:ptCount val="1"/>
                <c:pt idx="0">
                  <c:v>OCH3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'T6'!$L$25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'T6'!$K$28:$P$28</c15:sqref>
                  </c15:fullRef>
                </c:ext>
              </c:extLst>
              <c:f>'T6'!$L$28</c:f>
              <c:numCache>
                <c:formatCode>General</c:formatCode>
                <c:ptCount val="1"/>
                <c:pt idx="0">
                  <c:v>-3.722928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17-45D6-9C64-7609BDB023E9}"/>
            </c:ext>
          </c:extLst>
        </c:ser>
        <c:ser>
          <c:idx val="3"/>
          <c:order val="3"/>
          <c:tx>
            <c:strRef>
              <c:f>'T6'!$A$29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'T6'!$L$25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'T6'!$K$29:$P$29</c15:sqref>
                  </c15:fullRef>
                </c:ext>
              </c:extLst>
              <c:f>'T6'!$L$29</c:f>
              <c:numCache>
                <c:formatCode>General</c:formatCode>
                <c:ptCount val="1"/>
                <c:pt idx="0">
                  <c:v>-3.7276389999999999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17-45D6-9C64-7609BDB023E9}"/>
            </c:ext>
          </c:extLst>
        </c:ser>
        <c:ser>
          <c:idx val="4"/>
          <c:order val="4"/>
          <c:tx>
            <c:strRef>
              <c:f>'T6'!$A$30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'T6'!$L$25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'T6'!$K$30:$P$30</c15:sqref>
                  </c15:fullRef>
                </c:ext>
              </c:extLst>
              <c:f>'T6'!$L$30</c:f>
              <c:numCache>
                <c:formatCode>General</c:formatCode>
                <c:ptCount val="1"/>
                <c:pt idx="0">
                  <c:v>-3.93703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17-45D6-9C64-7609BDB023E9}"/>
            </c:ext>
          </c:extLst>
        </c:ser>
        <c:ser>
          <c:idx val="6"/>
          <c:order val="5"/>
          <c:tx>
            <c:strRef>
              <c:f>'T6'!$A$31</c:f>
              <c:strCache>
                <c:ptCount val="1"/>
                <c:pt idx="0">
                  <c:v>CCH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'T6'!$L$25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'T6'!$K$31:$P$31</c15:sqref>
                  </c15:fullRef>
                </c:ext>
              </c:extLst>
              <c:f>'T6'!$L$31</c:f>
              <c:numCache>
                <c:formatCode>General</c:formatCode>
                <c:ptCount val="1"/>
                <c:pt idx="0">
                  <c:v>-3.5092629999999998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17-45D6-9C64-7609BDB023E9}"/>
            </c:ext>
          </c:extLst>
        </c:ser>
        <c:ser>
          <c:idx val="7"/>
          <c:order val="6"/>
          <c:tx>
            <c:strRef>
              <c:f>'T6'!$A$32</c:f>
              <c:strCache>
                <c:ptCount val="1"/>
                <c:pt idx="0">
                  <c:v>CONH2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'T6'!$L$25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'T6'!$K$32:$P$32</c15:sqref>
                  </c15:fullRef>
                </c:ext>
              </c:extLst>
              <c:f>'T6'!$L$32</c:f>
              <c:numCache>
                <c:formatCode>General</c:formatCode>
                <c:ptCount val="1"/>
                <c:pt idx="0">
                  <c:v>-3.3877969999999999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17-45D6-9C64-7609BDB023E9}"/>
            </c:ext>
          </c:extLst>
        </c:ser>
        <c:ser>
          <c:idx val="8"/>
          <c:order val="7"/>
          <c:tx>
            <c:strRef>
              <c:f>'T6'!$A$33</c:f>
              <c:strCache>
                <c:ptCount val="1"/>
                <c:pt idx="0">
                  <c:v>CN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'T6'!$L$25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'T6'!$K$33:$P$33</c15:sqref>
                  </c15:fullRef>
                </c:ext>
              </c:extLst>
              <c:f>'T6'!$L$33</c:f>
              <c:numCache>
                <c:formatCode>General</c:formatCode>
                <c:ptCount val="1"/>
                <c:pt idx="0">
                  <c:v>-3.4060049999999999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17-45D6-9C64-7609BDB023E9}"/>
            </c:ext>
          </c:extLst>
        </c:ser>
        <c:ser>
          <c:idx val="9"/>
          <c:order val="8"/>
          <c:tx>
            <c:strRef>
              <c:f>'T6'!$A$34</c:f>
              <c:strCache>
                <c:ptCount val="1"/>
                <c:pt idx="0">
                  <c:v>COCH3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'T6'!$L$25</c:f>
              <c:strCache>
                <c:ptCount val="1"/>
                <c:pt idx="0">
                  <c:v>Q2_(zz,ring atoms)</c:v>
                </c:pt>
                <c:pt idx="1">
                  <c:v>|Q2|(1)</c:v>
                </c:pt>
                <c:pt idx="2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'T6'!$K$34:$N$34</c15:sqref>
                  </c15:fullRef>
                </c:ext>
              </c:extLst>
              <c:f>'T6'!$L$34</c:f>
              <c:numCache>
                <c:formatCode>General</c:formatCode>
                <c:ptCount val="1"/>
                <c:pt idx="0">
                  <c:v>-3.47819699999999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17-45D6-9C64-7609BDB023E9}"/>
            </c:ext>
          </c:extLst>
        </c:ser>
        <c:ser>
          <c:idx val="10"/>
          <c:order val="9"/>
          <c:tx>
            <c:strRef>
              <c:f>'T6'!$A$35</c:f>
              <c:strCache>
                <c:ptCount val="1"/>
                <c:pt idx="0">
                  <c:v>COOCH3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'T6'!$L$25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'T6'!$K$35:$P$35</c15:sqref>
                  </c15:fullRef>
                </c:ext>
              </c:extLst>
              <c:f>'T6'!$L$35</c:f>
              <c:numCache>
                <c:formatCode>General</c:formatCode>
                <c:ptCount val="1"/>
                <c:pt idx="0">
                  <c:v>-4.2673730000000001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17-45D6-9C64-7609BDB023E9}"/>
            </c:ext>
          </c:extLst>
        </c:ser>
        <c:ser>
          <c:idx val="11"/>
          <c:order val="10"/>
          <c:tx>
            <c:strRef>
              <c:f>'T6'!$A$36</c:f>
              <c:strCache>
                <c:ptCount val="1"/>
                <c:pt idx="0">
                  <c:v>NO2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'T6'!$L$25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'T6'!$K$36:$P$36</c15:sqref>
                  </c15:fullRef>
                </c:ext>
              </c:extLst>
              <c:f>'T6'!$L$36</c:f>
              <c:numCache>
                <c:formatCode>General</c:formatCode>
                <c:ptCount val="1"/>
                <c:pt idx="0">
                  <c:v>-3.3576579999999998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17-45D6-9C64-7609BDB023E9}"/>
            </c:ext>
          </c:extLst>
        </c:ser>
        <c:ser>
          <c:idx val="12"/>
          <c:order val="11"/>
          <c:tx>
            <c:strRef>
              <c:f>'T6'!$A$37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'T6'!$L$25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'T6'!$K$37:$P$37</c15:sqref>
                  </c15:fullRef>
                </c:ext>
              </c:extLst>
              <c:f>'T6'!$L$37</c:f>
              <c:numCache>
                <c:formatCode>General</c:formatCode>
                <c:ptCount val="1"/>
                <c:pt idx="0">
                  <c:v>-2.0426129999999998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17-45D6-9C64-7609BDB023E9}"/>
            </c:ext>
          </c:extLst>
        </c:ser>
        <c:ser>
          <c:idx val="13"/>
          <c:order val="12"/>
          <c:tx>
            <c:strRef>
              <c:f>'T6'!$A$38</c:f>
              <c:strCache>
                <c:ptCount val="1"/>
                <c:pt idx="0">
                  <c:v>COOH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'T6'!$L$25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'T6'!$K$38:$P$38</c15:sqref>
                  </c15:fullRef>
                </c:ext>
              </c:extLst>
              <c:f>'T6'!$L$38</c:f>
              <c:numCache>
                <c:formatCode>General</c:formatCode>
                <c:ptCount val="1"/>
                <c:pt idx="0">
                  <c:v>-3.4523700000000002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17-45D6-9C64-7609BDB023E9}"/>
            </c:ext>
          </c:extLst>
        </c:ser>
        <c:ser>
          <c:idx val="14"/>
          <c:order val="13"/>
          <c:tx>
            <c:strRef>
              <c:f>'T6'!$A$39</c:f>
              <c:strCache>
                <c:ptCount val="1"/>
                <c:pt idx="0">
                  <c:v>COCl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'T6'!$L$25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'T6'!$K$39:$P$39</c15:sqref>
                  </c15:fullRef>
                </c:ext>
              </c:extLst>
              <c:f>'T6'!$L$39</c:f>
              <c:numCache>
                <c:formatCode>General</c:formatCode>
                <c:ptCount val="1"/>
                <c:pt idx="0">
                  <c:v>-3.8901180000000002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417-45D6-9C64-7609BDB023E9}"/>
            </c:ext>
          </c:extLst>
        </c:ser>
        <c:ser>
          <c:idx val="15"/>
          <c:order val="14"/>
          <c:tx>
            <c:strRef>
              <c:f>'T6'!$A$40</c:f>
              <c:strCache>
                <c:ptCount val="1"/>
                <c:pt idx="0">
                  <c:v>CHO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'T6'!$L$25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'T6'!$K$40:$P$40</c15:sqref>
                  </c15:fullRef>
                </c:ext>
              </c:extLst>
              <c:f>'T6'!$L$40</c:f>
              <c:numCache>
                <c:formatCode>General</c:formatCode>
                <c:ptCount val="1"/>
                <c:pt idx="0">
                  <c:v>-3.3740480000000002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417-45D6-9C64-7609BDB023E9}"/>
            </c:ext>
          </c:extLst>
        </c:ser>
        <c:ser>
          <c:idx val="16"/>
          <c:order val="15"/>
          <c:tx>
            <c:strRef>
              <c:f>'T6'!$A$41</c:f>
              <c:strCache>
                <c:ptCount val="1"/>
                <c:pt idx="0">
                  <c:v>NN+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'T6'!$L$25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'T6'!$K$41:$P$41</c15:sqref>
                  </c15:fullRef>
                </c:ext>
              </c:extLst>
              <c:f>'T6'!$L$41</c:f>
              <c:numCache>
                <c:formatCode>General</c:formatCode>
                <c:ptCount val="1"/>
                <c:pt idx="0">
                  <c:v>-2.93953799999999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417-45D6-9C64-7609BDB02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635824"/>
        <c:axId val="717637264"/>
      </c:barChart>
      <c:catAx>
        <c:axId val="717635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17637264"/>
        <c:crosses val="autoZero"/>
        <c:auto val="1"/>
        <c:lblAlgn val="ctr"/>
        <c:lblOffset val="100"/>
        <c:noMultiLvlLbl val="0"/>
      </c:catAx>
      <c:valAx>
        <c:axId val="717637264"/>
        <c:scaling>
          <c:orientation val="minMax"/>
          <c:max val="-2"/>
          <c:min val="-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3200"/>
            </a:pPr>
            <a:endParaRPr lang="pt-BR"/>
          </a:p>
        </c:txPr>
        <c:crossAx val="717635824"/>
        <c:crosses val="autoZero"/>
        <c:crossBetween val="between"/>
        <c:majorUnit val="0.5"/>
      </c:valAx>
    </c:plotArea>
    <c:plotVisOnly val="1"/>
    <c:dispBlanksAs val="gap"/>
    <c:showDLblsOverMax val="0"/>
    <c:extLst/>
  </c:chart>
  <c:spPr>
    <a:ln>
      <a:solidFill>
        <a:schemeClr val="bg1">
          <a:lumMod val="85000"/>
        </a:schemeClr>
      </a:solidFill>
    </a:ln>
  </c:spPr>
  <c:txPr>
    <a:bodyPr/>
    <a:lstStyle/>
    <a:p>
      <a:pPr>
        <a:defRPr sz="1800" b="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3200">
                <a:solidFill>
                  <a:sysClr val="windowText" lastClr="000000"/>
                </a:solidFill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|Q2|_origin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399508079737336"/>
          <c:y val="0.18077067866251684"/>
          <c:w val="0.86991546876849946"/>
          <c:h val="0.717315606296945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'T6'!$A$26</c:f>
              <c:strCache>
                <c:ptCount val="1"/>
                <c:pt idx="0">
                  <c:v>NH2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'T6'!$M$25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'T6'!$K$26:$P$26</c15:sqref>
                  </c15:fullRef>
                </c:ext>
              </c:extLst>
              <c:f>'T6'!$M$26</c:f>
              <c:numCache>
                <c:formatCode>General</c:formatCode>
                <c:ptCount val="1"/>
                <c:pt idx="0">
                  <c:v>10.072499000000001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7-45D6-9C64-7609BDB023E9}"/>
            </c:ext>
          </c:extLst>
        </c:ser>
        <c:ser>
          <c:idx val="1"/>
          <c:order val="1"/>
          <c:tx>
            <c:strRef>
              <c:f>'T6'!$A$27</c:f>
              <c:strCache>
                <c:ptCount val="1"/>
                <c:pt idx="0">
                  <c:v>OH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'T6'!$M$25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'T6'!$K$27:$P$27</c15:sqref>
                  </c15:fullRef>
                </c:ext>
              </c:extLst>
              <c:f>'T6'!$M$27</c:f>
              <c:numCache>
                <c:formatCode>General</c:formatCode>
                <c:ptCount val="1"/>
                <c:pt idx="0">
                  <c:v>9.5417020000000008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17-45D6-9C64-7609BDB023E9}"/>
            </c:ext>
          </c:extLst>
        </c:ser>
        <c:ser>
          <c:idx val="2"/>
          <c:order val="2"/>
          <c:tx>
            <c:strRef>
              <c:f>'T6'!$A$28</c:f>
              <c:strCache>
                <c:ptCount val="1"/>
                <c:pt idx="0">
                  <c:v>OCH3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'T6'!$M$25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'T6'!$K$28:$P$28</c15:sqref>
                  </c15:fullRef>
                </c:ext>
              </c:extLst>
              <c:f>'T6'!$M$28</c:f>
              <c:numCache>
                <c:formatCode>General</c:formatCode>
                <c:ptCount val="1"/>
                <c:pt idx="0">
                  <c:v>9.0496689999999997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17-45D6-9C64-7609BDB023E9}"/>
            </c:ext>
          </c:extLst>
        </c:ser>
        <c:ser>
          <c:idx val="3"/>
          <c:order val="3"/>
          <c:tx>
            <c:strRef>
              <c:f>'T6'!$A$29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'T6'!$M$25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'T6'!$K$29:$P$29</c15:sqref>
                  </c15:fullRef>
                </c:ext>
              </c:extLst>
              <c:f>'T6'!$M$29</c:f>
              <c:numCache>
                <c:formatCode>General</c:formatCode>
                <c:ptCount val="1"/>
                <c:pt idx="0">
                  <c:v>6.9323160000000001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17-45D6-9C64-7609BDB023E9}"/>
            </c:ext>
          </c:extLst>
        </c:ser>
        <c:ser>
          <c:idx val="4"/>
          <c:order val="4"/>
          <c:tx>
            <c:strRef>
              <c:f>'T6'!$A$30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'T6'!$M$25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'T6'!$K$30:$P$30</c15:sqref>
                  </c15:fullRef>
                </c:ext>
              </c:extLst>
              <c:f>'T6'!$M$30</c:f>
              <c:numCache>
                <c:formatCode>General</c:formatCode>
                <c:ptCount val="1"/>
                <c:pt idx="0">
                  <c:v>7.0086899999999996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17-45D6-9C64-7609BDB023E9}"/>
            </c:ext>
          </c:extLst>
        </c:ser>
        <c:ser>
          <c:idx val="6"/>
          <c:order val="5"/>
          <c:tx>
            <c:strRef>
              <c:f>'T6'!$A$31</c:f>
              <c:strCache>
                <c:ptCount val="1"/>
                <c:pt idx="0">
                  <c:v>CCH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'T6'!$M$25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'T6'!$K$31:$P$31</c15:sqref>
                  </c15:fullRef>
                </c:ext>
              </c:extLst>
              <c:f>'T6'!$M$31</c:f>
              <c:numCache>
                <c:formatCode>General</c:formatCode>
                <c:ptCount val="1"/>
                <c:pt idx="0">
                  <c:v>9.4504099999999998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17-45D6-9C64-7609BDB023E9}"/>
            </c:ext>
          </c:extLst>
        </c:ser>
        <c:ser>
          <c:idx val="7"/>
          <c:order val="6"/>
          <c:tx>
            <c:strRef>
              <c:f>'T6'!$A$32</c:f>
              <c:strCache>
                <c:ptCount val="1"/>
                <c:pt idx="0">
                  <c:v>CONH2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'T6'!$M$25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'T6'!$K$32:$P$32</c15:sqref>
                  </c15:fullRef>
                </c:ext>
              </c:extLst>
              <c:f>'T6'!$M$32</c:f>
              <c:numCache>
                <c:formatCode>General</c:formatCode>
                <c:ptCount val="1"/>
                <c:pt idx="0">
                  <c:v>14.055630000000001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17-45D6-9C64-7609BDB023E9}"/>
            </c:ext>
          </c:extLst>
        </c:ser>
        <c:ser>
          <c:idx val="8"/>
          <c:order val="7"/>
          <c:tx>
            <c:strRef>
              <c:f>'T6'!$A$33</c:f>
              <c:strCache>
                <c:ptCount val="1"/>
                <c:pt idx="0">
                  <c:v>CN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'T6'!$M$25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'T6'!$K$33:$P$33</c15:sqref>
                  </c15:fullRef>
                </c:ext>
              </c:extLst>
              <c:f>'T6'!$M$33</c:f>
              <c:numCache>
                <c:formatCode>General</c:formatCode>
                <c:ptCount val="1"/>
                <c:pt idx="0">
                  <c:v>11.755269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17-45D6-9C64-7609BDB023E9}"/>
            </c:ext>
          </c:extLst>
        </c:ser>
        <c:ser>
          <c:idx val="9"/>
          <c:order val="8"/>
          <c:tx>
            <c:strRef>
              <c:f>'T6'!$A$34</c:f>
              <c:strCache>
                <c:ptCount val="1"/>
                <c:pt idx="0">
                  <c:v>COCH3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'T6'!$M$25</c:f>
              <c:strCache>
                <c:ptCount val="1"/>
                <c:pt idx="0">
                  <c:v>|Q2|_origin</c:v>
                </c:pt>
                <c:pt idx="1">
                  <c:v>|Q2|(1)</c:v>
                </c:pt>
                <c:pt idx="2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'T6'!$K$34:$N$34</c15:sqref>
                  </c15:fullRef>
                </c:ext>
              </c:extLst>
              <c:f>'T6'!$M$34</c:f>
              <c:numCache>
                <c:formatCode>General</c:formatCode>
                <c:ptCount val="1"/>
                <c:pt idx="0">
                  <c:v>10.735493999999999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17-45D6-9C64-7609BDB023E9}"/>
            </c:ext>
          </c:extLst>
        </c:ser>
        <c:ser>
          <c:idx val="10"/>
          <c:order val="9"/>
          <c:tx>
            <c:strRef>
              <c:f>'T6'!$A$35</c:f>
              <c:strCache>
                <c:ptCount val="1"/>
                <c:pt idx="0">
                  <c:v>COOCH3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'T6'!$M$25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'T6'!$K$35:$P$35</c15:sqref>
                  </c15:fullRef>
                </c:ext>
              </c:extLst>
              <c:f>'T6'!$M$35</c:f>
              <c:numCache>
                <c:formatCode>General</c:formatCode>
                <c:ptCount val="1"/>
                <c:pt idx="0">
                  <c:v>12.503531000000001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17-45D6-9C64-7609BDB023E9}"/>
            </c:ext>
          </c:extLst>
        </c:ser>
        <c:ser>
          <c:idx val="11"/>
          <c:order val="10"/>
          <c:tx>
            <c:strRef>
              <c:f>'T6'!$A$36</c:f>
              <c:strCache>
                <c:ptCount val="1"/>
                <c:pt idx="0">
                  <c:v>NO2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'T6'!$M$25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'T6'!$K$36:$P$36</c15:sqref>
                  </c15:fullRef>
                </c:ext>
              </c:extLst>
              <c:f>'T6'!$M$36</c:f>
              <c:numCache>
                <c:formatCode>General</c:formatCode>
                <c:ptCount val="1"/>
                <c:pt idx="0">
                  <c:v>5.9079930000000003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17-45D6-9C64-7609BDB023E9}"/>
            </c:ext>
          </c:extLst>
        </c:ser>
        <c:ser>
          <c:idx val="12"/>
          <c:order val="11"/>
          <c:tx>
            <c:strRef>
              <c:f>'T6'!$A$37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'T6'!$M$25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'T6'!$K$37:$P$37</c15:sqref>
                  </c15:fullRef>
                </c:ext>
              </c:extLst>
              <c:f>'T6'!$M$37</c:f>
              <c:numCache>
                <c:formatCode>General</c:formatCode>
                <c:ptCount val="1"/>
                <c:pt idx="0">
                  <c:v>6.7140959999999996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17-45D6-9C64-7609BDB023E9}"/>
            </c:ext>
          </c:extLst>
        </c:ser>
        <c:ser>
          <c:idx val="13"/>
          <c:order val="12"/>
          <c:tx>
            <c:strRef>
              <c:f>'T6'!$A$38</c:f>
              <c:strCache>
                <c:ptCount val="1"/>
                <c:pt idx="0">
                  <c:v>COOH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'T6'!$M$25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'T6'!$K$38:$P$38</c15:sqref>
                  </c15:fullRef>
                </c:ext>
              </c:extLst>
              <c:f>'T6'!$M$38</c:f>
              <c:numCache>
                <c:formatCode>General</c:formatCode>
                <c:ptCount val="1"/>
                <c:pt idx="0">
                  <c:v>10.276433000000001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17-45D6-9C64-7609BDB023E9}"/>
            </c:ext>
          </c:extLst>
        </c:ser>
        <c:ser>
          <c:idx val="14"/>
          <c:order val="13"/>
          <c:tx>
            <c:strRef>
              <c:f>'T6'!$A$39</c:f>
              <c:strCache>
                <c:ptCount val="1"/>
                <c:pt idx="0">
                  <c:v>COCl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'T6'!$M$25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'T6'!$K$39:$P$39</c15:sqref>
                  </c15:fullRef>
                </c:ext>
              </c:extLst>
              <c:f>'T6'!$M$39</c:f>
              <c:numCache>
                <c:formatCode>General</c:formatCode>
                <c:ptCount val="1"/>
                <c:pt idx="0">
                  <c:v>5.5069340000000002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417-45D6-9C64-7609BDB023E9}"/>
            </c:ext>
          </c:extLst>
        </c:ser>
        <c:ser>
          <c:idx val="15"/>
          <c:order val="14"/>
          <c:tx>
            <c:strRef>
              <c:f>'T6'!$A$40</c:f>
              <c:strCache>
                <c:ptCount val="1"/>
                <c:pt idx="0">
                  <c:v>CHO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'T6'!$M$25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'T6'!$K$40:$P$40</c15:sqref>
                  </c15:fullRef>
                </c:ext>
              </c:extLst>
              <c:f>'T6'!$M$40</c:f>
              <c:numCache>
                <c:formatCode>General</c:formatCode>
                <c:ptCount val="1"/>
                <c:pt idx="0">
                  <c:v>10.539294999999999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417-45D6-9C64-7609BDB023E9}"/>
            </c:ext>
          </c:extLst>
        </c:ser>
        <c:ser>
          <c:idx val="16"/>
          <c:order val="15"/>
          <c:tx>
            <c:strRef>
              <c:f>'T6'!$A$41</c:f>
              <c:strCache>
                <c:ptCount val="1"/>
                <c:pt idx="0">
                  <c:v>NN+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'T6'!$M$25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'T6'!$K$41:$P$41</c15:sqref>
                  </c15:fullRef>
                </c:ext>
              </c:extLst>
              <c:f>'T6'!$M$41</c:f>
              <c:numCache>
                <c:formatCode>General</c:formatCode>
                <c:ptCount val="1"/>
                <c:pt idx="0">
                  <c:v>16.780961000000001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417-45D6-9C64-7609BDB02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635824"/>
        <c:axId val="717637264"/>
      </c:barChart>
      <c:catAx>
        <c:axId val="717635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17637264"/>
        <c:crosses val="autoZero"/>
        <c:auto val="1"/>
        <c:lblAlgn val="ctr"/>
        <c:lblOffset val="100"/>
        <c:noMultiLvlLbl val="0"/>
      </c:catAx>
      <c:valAx>
        <c:axId val="717637264"/>
        <c:scaling>
          <c:orientation val="minMax"/>
          <c:max val="17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3200"/>
            </a:pPr>
            <a:endParaRPr lang="pt-BR"/>
          </a:p>
        </c:txPr>
        <c:crossAx val="717635824"/>
        <c:crosses val="autoZero"/>
        <c:crossBetween val="between"/>
        <c:majorUnit val="2"/>
      </c:valAx>
    </c:plotArea>
    <c:plotVisOnly val="1"/>
    <c:dispBlanksAs val="gap"/>
    <c:showDLblsOverMax val="0"/>
    <c:extLst/>
  </c:chart>
  <c:spPr>
    <a:ln>
      <a:solidFill>
        <a:schemeClr val="bg1">
          <a:lumMod val="85000"/>
        </a:schemeClr>
      </a:solidFill>
    </a:ln>
  </c:spPr>
  <c:txPr>
    <a:bodyPr/>
    <a:lstStyle/>
    <a:p>
      <a:pPr>
        <a:defRPr sz="1800" b="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3200">
                <a:solidFill>
                  <a:sysClr val="windowText" lastClr="000000"/>
                </a:solidFill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Q2_(zz,origin)</a:t>
            </a:r>
          </a:p>
        </c:rich>
      </c:tx>
      <c:layout>
        <c:manualLayout>
          <c:xMode val="edge"/>
          <c:yMode val="edge"/>
          <c:x val="0.34829424576305762"/>
          <c:y val="3.7090330726009639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399508079737336"/>
          <c:y val="0.15851648022691106"/>
          <c:w val="0.86991546876849946"/>
          <c:h val="0.739569804732550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'T6'!$A$26</c:f>
              <c:strCache>
                <c:ptCount val="1"/>
                <c:pt idx="0">
                  <c:v>NH2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'T6'!$N$25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'T6'!$K$26:$P$26</c15:sqref>
                  </c15:fullRef>
                </c:ext>
              </c:extLst>
              <c:f>'T6'!$N$26</c:f>
              <c:numCache>
                <c:formatCode>General</c:formatCode>
                <c:ptCount val="1"/>
                <c:pt idx="0">
                  <c:v>-9.1102670000000003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7-45D6-9C64-7609BDB023E9}"/>
            </c:ext>
          </c:extLst>
        </c:ser>
        <c:ser>
          <c:idx val="1"/>
          <c:order val="1"/>
          <c:tx>
            <c:strRef>
              <c:f>'T6'!$A$27</c:f>
              <c:strCache>
                <c:ptCount val="1"/>
                <c:pt idx="0">
                  <c:v>OH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'T6'!$N$25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'T6'!$K$27:$P$27</c15:sqref>
                  </c15:fullRef>
                </c:ext>
              </c:extLst>
              <c:f>'T6'!$N$27</c:f>
              <c:numCache>
                <c:formatCode>General</c:formatCode>
                <c:ptCount val="1"/>
                <c:pt idx="0">
                  <c:v>-7.042465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17-45D6-9C64-7609BDB023E9}"/>
            </c:ext>
          </c:extLst>
        </c:ser>
        <c:ser>
          <c:idx val="2"/>
          <c:order val="2"/>
          <c:tx>
            <c:strRef>
              <c:f>'T6'!$A$28</c:f>
              <c:strCache>
                <c:ptCount val="1"/>
                <c:pt idx="0">
                  <c:v>OCH3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'T6'!$N$25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'T6'!$K$28:$P$28</c15:sqref>
                  </c15:fullRef>
                </c:ext>
              </c:extLst>
              <c:f>'T6'!$N$28</c:f>
              <c:numCache>
                <c:formatCode>General</c:formatCode>
                <c:ptCount val="1"/>
                <c:pt idx="0">
                  <c:v>-7.4049800000000001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17-45D6-9C64-7609BDB023E9}"/>
            </c:ext>
          </c:extLst>
        </c:ser>
        <c:ser>
          <c:idx val="3"/>
          <c:order val="3"/>
          <c:tx>
            <c:strRef>
              <c:f>'T6'!$A$29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'T6'!$N$25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'T6'!$K$29:$P$29</c15:sqref>
                  </c15:fullRef>
                </c:ext>
              </c:extLst>
              <c:f>'T6'!$N$29</c:f>
              <c:numCache>
                <c:formatCode>General</c:formatCode>
                <c:ptCount val="1"/>
                <c:pt idx="0">
                  <c:v>-4.8600820000000002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17-45D6-9C64-7609BDB023E9}"/>
            </c:ext>
          </c:extLst>
        </c:ser>
        <c:ser>
          <c:idx val="4"/>
          <c:order val="4"/>
          <c:tx>
            <c:strRef>
              <c:f>'T6'!$A$30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'T6'!$N$25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'T6'!$K$30:$P$30</c15:sqref>
                  </c15:fullRef>
                </c:ext>
              </c:extLst>
              <c:f>'T6'!$N$30</c:f>
              <c:numCache>
                <c:formatCode>General</c:formatCode>
                <c:ptCount val="1"/>
                <c:pt idx="0">
                  <c:v>-7.0086899999999996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17-45D6-9C64-7609BDB023E9}"/>
            </c:ext>
          </c:extLst>
        </c:ser>
        <c:ser>
          <c:idx val="6"/>
          <c:order val="5"/>
          <c:tx>
            <c:strRef>
              <c:f>'T6'!$A$31</c:f>
              <c:strCache>
                <c:ptCount val="1"/>
                <c:pt idx="0">
                  <c:v>CCH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'T6'!$N$25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'T6'!$K$31:$P$31</c15:sqref>
                  </c15:fullRef>
                </c:ext>
              </c:extLst>
              <c:f>'T6'!$N$31</c:f>
              <c:numCache>
                <c:formatCode>General</c:formatCode>
                <c:ptCount val="1"/>
                <c:pt idx="0">
                  <c:v>-9.0370819999999998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17-45D6-9C64-7609BDB023E9}"/>
            </c:ext>
          </c:extLst>
        </c:ser>
        <c:ser>
          <c:idx val="7"/>
          <c:order val="6"/>
          <c:tx>
            <c:strRef>
              <c:f>'T6'!$A$32</c:f>
              <c:strCache>
                <c:ptCount val="1"/>
                <c:pt idx="0">
                  <c:v>CONH2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'T6'!$N$25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'T6'!$K$32:$P$32</c15:sqref>
                  </c15:fullRef>
                </c:ext>
              </c:extLst>
              <c:f>'T6'!$N$32</c:f>
              <c:numCache>
                <c:formatCode>General</c:formatCode>
                <c:ptCount val="1"/>
                <c:pt idx="0">
                  <c:v>-5.9093260000000001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17-45D6-9C64-7609BDB023E9}"/>
            </c:ext>
          </c:extLst>
        </c:ser>
        <c:ser>
          <c:idx val="8"/>
          <c:order val="7"/>
          <c:tx>
            <c:strRef>
              <c:f>'T6'!$A$33</c:f>
              <c:strCache>
                <c:ptCount val="1"/>
                <c:pt idx="0">
                  <c:v>CN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'T6'!$N$25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'T6'!$K$33:$P$33</c15:sqref>
                  </c15:fullRef>
                </c:ext>
              </c:extLst>
              <c:f>'T6'!$N$33</c:f>
              <c:numCache>
                <c:formatCode>General</c:formatCode>
                <c:ptCount val="1"/>
                <c:pt idx="0">
                  <c:v>-1.383605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17-45D6-9C64-7609BDB023E9}"/>
            </c:ext>
          </c:extLst>
        </c:ser>
        <c:ser>
          <c:idx val="9"/>
          <c:order val="8"/>
          <c:tx>
            <c:strRef>
              <c:f>'T6'!$A$34</c:f>
              <c:strCache>
                <c:ptCount val="1"/>
                <c:pt idx="0">
                  <c:v>COCH3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'T6'!$N$25</c:f>
              <c:strCache>
                <c:ptCount val="1"/>
                <c:pt idx="0">
                  <c:v>Q2_(zz,origin)</c:v>
                </c:pt>
                <c:pt idx="1">
                  <c:v>|Q2|(1)</c:v>
                </c:pt>
                <c:pt idx="2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'T6'!$K$34:$N$34</c15:sqref>
                  </c15:fullRef>
                </c:ext>
              </c:extLst>
              <c:f>'T6'!$N$34</c:f>
              <c:numCache>
                <c:formatCode>General</c:formatCode>
                <c:ptCount val="1"/>
                <c:pt idx="0">
                  <c:v>-3.960801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17-45D6-9C64-7609BDB023E9}"/>
            </c:ext>
          </c:extLst>
        </c:ser>
        <c:ser>
          <c:idx val="10"/>
          <c:order val="9"/>
          <c:tx>
            <c:strRef>
              <c:f>'T6'!$A$35</c:f>
              <c:strCache>
                <c:ptCount val="1"/>
                <c:pt idx="0">
                  <c:v>COOCH3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'T6'!$N$25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'T6'!$K$35:$P$35</c15:sqref>
                  </c15:fullRef>
                </c:ext>
              </c:extLst>
              <c:f>'T6'!$N$35</c:f>
              <c:numCache>
                <c:formatCode>General</c:formatCode>
                <c:ptCount val="1"/>
                <c:pt idx="0">
                  <c:v>-6.9077400000000004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17-45D6-9C64-7609BDB023E9}"/>
            </c:ext>
          </c:extLst>
        </c:ser>
        <c:ser>
          <c:idx val="11"/>
          <c:order val="10"/>
          <c:tx>
            <c:strRef>
              <c:f>'T6'!$A$36</c:f>
              <c:strCache>
                <c:ptCount val="1"/>
                <c:pt idx="0">
                  <c:v>NO2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'T6'!$N$25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'T6'!$K$36:$P$36</c15:sqref>
                  </c15:fullRef>
                </c:ext>
              </c:extLst>
              <c:f>'T6'!$N$36</c:f>
              <c:numCache>
                <c:formatCode>General</c:formatCode>
                <c:ptCount val="1"/>
                <c:pt idx="0">
                  <c:v>-1.4040109999999999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17-45D6-9C64-7609BDB023E9}"/>
            </c:ext>
          </c:extLst>
        </c:ser>
        <c:ser>
          <c:idx val="12"/>
          <c:order val="11"/>
          <c:tx>
            <c:strRef>
              <c:f>'T6'!$A$37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'T6'!$N$25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'T6'!$K$37:$P$37</c15:sqref>
                  </c15:fullRef>
                </c:ext>
              </c:extLst>
              <c:f>'T6'!$N$37</c:f>
              <c:numCache>
                <c:formatCode>General</c:formatCode>
                <c:ptCount val="1"/>
                <c:pt idx="0">
                  <c:v>-2.5626669999999998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17-45D6-9C64-7609BDB023E9}"/>
            </c:ext>
          </c:extLst>
        </c:ser>
        <c:ser>
          <c:idx val="13"/>
          <c:order val="12"/>
          <c:tx>
            <c:strRef>
              <c:f>'T6'!$A$38</c:f>
              <c:strCache>
                <c:ptCount val="1"/>
                <c:pt idx="0">
                  <c:v>COOH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'T6'!$N$25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'T6'!$K$38:$P$38</c15:sqref>
                  </c15:fullRef>
                </c:ext>
              </c:extLst>
              <c:f>'T6'!$N$38</c:f>
              <c:numCache>
                <c:formatCode>General</c:formatCode>
                <c:ptCount val="1"/>
                <c:pt idx="0">
                  <c:v>-5.772214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17-45D6-9C64-7609BDB023E9}"/>
            </c:ext>
          </c:extLst>
        </c:ser>
        <c:ser>
          <c:idx val="14"/>
          <c:order val="13"/>
          <c:tx>
            <c:strRef>
              <c:f>'T6'!$A$39</c:f>
              <c:strCache>
                <c:ptCount val="1"/>
                <c:pt idx="0">
                  <c:v>COCl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'T6'!$N$25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'T6'!$K$39:$P$39</c15:sqref>
                  </c15:fullRef>
                </c:ext>
              </c:extLst>
              <c:f>'T6'!$N$39</c:f>
              <c:numCache>
                <c:formatCode>General</c:formatCode>
                <c:ptCount val="1"/>
                <c:pt idx="0">
                  <c:v>-3.4881609999999998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417-45D6-9C64-7609BDB023E9}"/>
            </c:ext>
          </c:extLst>
        </c:ser>
        <c:ser>
          <c:idx val="15"/>
          <c:order val="14"/>
          <c:tx>
            <c:strRef>
              <c:f>'T6'!$A$40</c:f>
              <c:strCache>
                <c:ptCount val="1"/>
                <c:pt idx="0">
                  <c:v>CHO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'T6'!$N$25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'T6'!$K$40:$P$40</c15:sqref>
                  </c15:fullRef>
                </c:ext>
              </c:extLst>
              <c:f>'T6'!$N$40</c:f>
              <c:numCache>
                <c:formatCode>General</c:formatCode>
                <c:ptCount val="1"/>
                <c:pt idx="0">
                  <c:v>-2.9469799999999999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417-45D6-9C64-7609BDB023E9}"/>
            </c:ext>
          </c:extLst>
        </c:ser>
        <c:ser>
          <c:idx val="16"/>
          <c:order val="15"/>
          <c:tx>
            <c:strRef>
              <c:f>'T6'!$A$41</c:f>
              <c:strCache>
                <c:ptCount val="1"/>
                <c:pt idx="0">
                  <c:v>NN+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'T6'!$N$25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'T6'!$K$41:$P$41</c15:sqref>
                  </c15:fullRef>
                </c:ext>
              </c:extLst>
              <c:f>'T6'!$N$41</c:f>
              <c:numCache>
                <c:formatCode>General</c:formatCode>
                <c:ptCount val="1"/>
                <c:pt idx="0">
                  <c:v>-15.226144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417-45D6-9C64-7609BDB02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635824"/>
        <c:axId val="717637264"/>
      </c:barChart>
      <c:catAx>
        <c:axId val="717635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17637264"/>
        <c:crosses val="autoZero"/>
        <c:auto val="1"/>
        <c:lblAlgn val="ctr"/>
        <c:lblOffset val="100"/>
        <c:noMultiLvlLbl val="0"/>
      </c:catAx>
      <c:valAx>
        <c:axId val="717637264"/>
        <c:scaling>
          <c:orientation val="minMax"/>
          <c:max val="-1"/>
          <c:min val="-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3200"/>
            </a:pPr>
            <a:endParaRPr lang="pt-BR"/>
          </a:p>
        </c:txPr>
        <c:crossAx val="717635824"/>
        <c:crosses val="autoZero"/>
        <c:crossBetween val="between"/>
        <c:majorUnit val="2"/>
      </c:valAx>
    </c:plotArea>
    <c:plotVisOnly val="1"/>
    <c:dispBlanksAs val="gap"/>
    <c:showDLblsOverMax val="0"/>
    <c:extLst/>
  </c:chart>
  <c:spPr>
    <a:ln>
      <a:solidFill>
        <a:schemeClr val="bg1">
          <a:lumMod val="85000"/>
        </a:schemeClr>
      </a:solidFill>
    </a:ln>
  </c:spPr>
  <c:txPr>
    <a:bodyPr/>
    <a:lstStyle/>
    <a:p>
      <a:pPr>
        <a:defRPr sz="1800" b="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3200">
                <a:solidFill>
                  <a:sysClr val="windowText" lastClr="000000"/>
                </a:solidFill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|Q2|(1)</a:t>
            </a:r>
          </a:p>
        </c:rich>
      </c:tx>
      <c:layout>
        <c:manualLayout>
          <c:xMode val="edge"/>
          <c:yMode val="edge"/>
          <c:x val="0.45463287601330471"/>
          <c:y val="1.112709921780289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399508079737336"/>
          <c:y val="0.1733526125173149"/>
          <c:w val="0.86991546876849946"/>
          <c:h val="0.724733672442147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'T6'!$A$26</c:f>
              <c:strCache>
                <c:ptCount val="1"/>
                <c:pt idx="0">
                  <c:v>NH2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'T6'!$O$25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'T6'!$K$26:$P$26</c15:sqref>
                  </c15:fullRef>
                </c:ext>
              </c:extLst>
              <c:f>'T6'!$O$26</c:f>
              <c:numCache>
                <c:formatCode>General</c:formatCode>
                <c:ptCount val="1"/>
                <c:pt idx="0">
                  <c:v>0.53876400000000002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7-45D6-9C64-7609BDB023E9}"/>
            </c:ext>
          </c:extLst>
        </c:ser>
        <c:ser>
          <c:idx val="1"/>
          <c:order val="1"/>
          <c:tx>
            <c:strRef>
              <c:f>'T6'!$A$27</c:f>
              <c:strCache>
                <c:ptCount val="1"/>
                <c:pt idx="0">
                  <c:v>OH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'T6'!$O$25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'T6'!$K$27:$P$27</c15:sqref>
                  </c15:fullRef>
                </c:ext>
              </c:extLst>
              <c:f>'T6'!$O$27</c:f>
              <c:numCache>
                <c:formatCode>General</c:formatCode>
                <c:ptCount val="1"/>
                <c:pt idx="0">
                  <c:v>0.52950900000000001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17-45D6-9C64-7609BDB023E9}"/>
            </c:ext>
          </c:extLst>
        </c:ser>
        <c:ser>
          <c:idx val="2"/>
          <c:order val="2"/>
          <c:tx>
            <c:strRef>
              <c:f>'T6'!$A$28</c:f>
              <c:strCache>
                <c:ptCount val="1"/>
                <c:pt idx="0">
                  <c:v>OCH3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'T6'!$O$25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'T6'!$K$28:$P$28</c15:sqref>
                  </c15:fullRef>
                </c:ext>
              </c:extLst>
              <c:f>'T6'!$O$28</c:f>
              <c:numCache>
                <c:formatCode>General</c:formatCode>
                <c:ptCount val="1"/>
                <c:pt idx="0">
                  <c:v>0.601329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17-45D6-9C64-7609BDB023E9}"/>
            </c:ext>
          </c:extLst>
        </c:ser>
        <c:ser>
          <c:idx val="3"/>
          <c:order val="3"/>
          <c:tx>
            <c:strRef>
              <c:f>'T6'!$A$29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'T6'!$O$25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'T6'!$K$29:$P$29</c15:sqref>
                  </c15:fullRef>
                </c:ext>
              </c:extLst>
              <c:f>'T6'!$O$29</c:f>
              <c:numCache>
                <c:formatCode>General</c:formatCode>
                <c:ptCount val="1"/>
                <c:pt idx="0">
                  <c:v>0.52446000000000004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17-45D6-9C64-7609BDB023E9}"/>
            </c:ext>
          </c:extLst>
        </c:ser>
        <c:ser>
          <c:idx val="4"/>
          <c:order val="4"/>
          <c:tx>
            <c:strRef>
              <c:f>'T6'!$A$30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'T6'!$O$25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'T6'!$K$30:$P$30</c15:sqref>
                  </c15:fullRef>
                </c:ext>
              </c:extLst>
              <c:f>'T6'!$O$30</c:f>
              <c:numCache>
                <c:formatCode>General</c:formatCode>
                <c:ptCount val="1"/>
                <c:pt idx="0">
                  <c:v>0.54656000000000005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17-45D6-9C64-7609BDB023E9}"/>
            </c:ext>
          </c:extLst>
        </c:ser>
        <c:ser>
          <c:idx val="6"/>
          <c:order val="5"/>
          <c:tx>
            <c:strRef>
              <c:f>'T6'!$A$31</c:f>
              <c:strCache>
                <c:ptCount val="1"/>
                <c:pt idx="0">
                  <c:v>CCH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'T6'!$O$25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'T6'!$K$31:$P$31</c15:sqref>
                  </c15:fullRef>
                </c:ext>
              </c:extLst>
              <c:f>'T6'!$O$31</c:f>
              <c:numCache>
                <c:formatCode>General</c:formatCode>
                <c:ptCount val="1"/>
                <c:pt idx="0">
                  <c:v>0.57054000000000005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17-45D6-9C64-7609BDB023E9}"/>
            </c:ext>
          </c:extLst>
        </c:ser>
        <c:ser>
          <c:idx val="7"/>
          <c:order val="6"/>
          <c:tx>
            <c:strRef>
              <c:f>'T6'!$A$32</c:f>
              <c:strCache>
                <c:ptCount val="1"/>
                <c:pt idx="0">
                  <c:v>CONH2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'T6'!$O$25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'T6'!$K$32:$P$32</c15:sqref>
                  </c15:fullRef>
                </c:ext>
              </c:extLst>
              <c:f>'T6'!$O$32</c:f>
              <c:numCache>
                <c:formatCode>General</c:formatCode>
                <c:ptCount val="1"/>
                <c:pt idx="0">
                  <c:v>0.65608500000000003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17-45D6-9C64-7609BDB023E9}"/>
            </c:ext>
          </c:extLst>
        </c:ser>
        <c:ser>
          <c:idx val="8"/>
          <c:order val="7"/>
          <c:tx>
            <c:strRef>
              <c:f>'T6'!$A$33</c:f>
              <c:strCache>
                <c:ptCount val="1"/>
                <c:pt idx="0">
                  <c:v>CN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'T6'!$O$25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'T6'!$K$33:$P$33</c15:sqref>
                  </c15:fullRef>
                </c:ext>
              </c:extLst>
              <c:f>'T6'!$O$33</c:f>
              <c:numCache>
                <c:formatCode>General</c:formatCode>
                <c:ptCount val="1"/>
                <c:pt idx="0">
                  <c:v>0.55665699999999996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17-45D6-9C64-7609BDB023E9}"/>
            </c:ext>
          </c:extLst>
        </c:ser>
        <c:ser>
          <c:idx val="10"/>
          <c:order val="9"/>
          <c:tx>
            <c:strRef>
              <c:f>'T6'!$A$35</c:f>
              <c:strCache>
                <c:ptCount val="1"/>
                <c:pt idx="0">
                  <c:v>COOCH3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'T6'!$O$25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'T6'!$K$35:$P$35</c15:sqref>
                  </c15:fullRef>
                </c:ext>
              </c:extLst>
              <c:f>'T6'!$O$35</c:f>
              <c:numCache>
                <c:formatCode>General</c:formatCode>
                <c:ptCount val="1"/>
                <c:pt idx="0">
                  <c:v>0.64560799999999996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17-45D6-9C64-7609BDB023E9}"/>
            </c:ext>
          </c:extLst>
        </c:ser>
        <c:ser>
          <c:idx val="11"/>
          <c:order val="10"/>
          <c:tx>
            <c:strRef>
              <c:f>'T6'!$A$36</c:f>
              <c:strCache>
                <c:ptCount val="1"/>
                <c:pt idx="0">
                  <c:v>NO2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'T6'!$O$25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'T6'!$K$36:$P$36</c15:sqref>
                  </c15:fullRef>
                </c:ext>
              </c:extLst>
              <c:f>'T6'!$O$36</c:f>
              <c:numCache>
                <c:formatCode>General</c:formatCode>
                <c:ptCount val="1"/>
                <c:pt idx="0">
                  <c:v>0.61924199999999996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17-45D6-9C64-7609BDB023E9}"/>
            </c:ext>
          </c:extLst>
        </c:ser>
        <c:ser>
          <c:idx val="12"/>
          <c:order val="11"/>
          <c:tx>
            <c:strRef>
              <c:f>'T6'!$A$37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'T6'!$O$25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'T6'!$K$37:$P$37</c15:sqref>
                  </c15:fullRef>
                </c:ext>
              </c:extLst>
              <c:f>'T6'!$O$37</c:f>
              <c:numCache>
                <c:formatCode>General</c:formatCode>
                <c:ptCount val="1"/>
                <c:pt idx="0">
                  <c:v>0.54076000000000002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17-45D6-9C64-7609BDB023E9}"/>
            </c:ext>
          </c:extLst>
        </c:ser>
        <c:ser>
          <c:idx val="13"/>
          <c:order val="12"/>
          <c:tx>
            <c:strRef>
              <c:f>'T6'!$A$38</c:f>
              <c:strCache>
                <c:ptCount val="1"/>
                <c:pt idx="0">
                  <c:v>COOH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'T6'!$O$25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'T6'!$K$38:$P$38</c15:sqref>
                  </c15:fullRef>
                </c:ext>
              </c:extLst>
              <c:f>'T6'!$O$38</c:f>
              <c:numCache>
                <c:formatCode>General</c:formatCode>
                <c:ptCount val="1"/>
                <c:pt idx="0">
                  <c:v>0.63734999999999997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17-45D6-9C64-7609BDB023E9}"/>
            </c:ext>
          </c:extLst>
        </c:ser>
        <c:ser>
          <c:idx val="14"/>
          <c:order val="13"/>
          <c:tx>
            <c:strRef>
              <c:f>'T6'!$A$39</c:f>
              <c:strCache>
                <c:ptCount val="1"/>
                <c:pt idx="0">
                  <c:v>COCl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'T6'!$O$25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'T6'!$K$39:$P$39</c15:sqref>
                  </c15:fullRef>
                </c:ext>
              </c:extLst>
              <c:f>'T6'!$O$39</c:f>
              <c:numCache>
                <c:formatCode>General</c:formatCode>
                <c:ptCount val="1"/>
                <c:pt idx="0">
                  <c:v>0.76561500000000005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417-45D6-9C64-7609BDB023E9}"/>
            </c:ext>
          </c:extLst>
        </c:ser>
        <c:ser>
          <c:idx val="15"/>
          <c:order val="14"/>
          <c:tx>
            <c:strRef>
              <c:f>'T6'!$A$40</c:f>
              <c:strCache>
                <c:ptCount val="1"/>
                <c:pt idx="0">
                  <c:v>CHO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'T6'!$O$25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'T6'!$K$40:$P$40</c15:sqref>
                  </c15:fullRef>
                </c:ext>
              </c:extLst>
              <c:f>'T6'!$O$40</c:f>
              <c:numCache>
                <c:formatCode>General</c:formatCode>
                <c:ptCount val="1"/>
                <c:pt idx="0">
                  <c:v>0.56030800000000003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417-45D6-9C64-7609BDB023E9}"/>
            </c:ext>
          </c:extLst>
        </c:ser>
        <c:ser>
          <c:idx val="16"/>
          <c:order val="15"/>
          <c:tx>
            <c:strRef>
              <c:f>'T6'!$A$41</c:f>
              <c:strCache>
                <c:ptCount val="1"/>
                <c:pt idx="0">
                  <c:v>NN+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'T6'!$O$25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'T6'!$K$41:$P$41</c15:sqref>
                  </c15:fullRef>
                </c:ext>
              </c:extLst>
              <c:f>'T6'!$O$41</c:f>
              <c:numCache>
                <c:formatCode>General</c:formatCode>
                <c:ptCount val="1"/>
                <c:pt idx="0">
                  <c:v>0.55417400000000006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417-45D6-9C64-7609BDB02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635824"/>
        <c:axId val="717637264"/>
        <c:extLst>
          <c:ext xmlns:c15="http://schemas.microsoft.com/office/drawing/2012/chart" uri="{02D57815-91ED-43cb-92C2-25804820EDAC}">
            <c15:filteredBarSeries>
              <c15:ser>
                <c:idx val="9"/>
                <c:order val="8"/>
                <c:tx>
                  <c:strRef>
                    <c:extLst>
                      <c:ext uri="{02D57815-91ED-43cb-92C2-25804820EDAC}">
                        <c15:formulaRef>
                          <c15:sqref>'T6'!$A$34</c15:sqref>
                        </c15:formulaRef>
                      </c:ext>
                    </c:extLst>
                    <c:strCache>
                      <c:ptCount val="1"/>
                      <c:pt idx="0">
                        <c:v>COCH3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'T6'!$K$25:$P$25</c15:sqref>
                        </c15:fullRef>
                        <c15:formulaRef>
                          <c15:sqref>'T6'!$O$25</c15:sqref>
                        </c15:formulaRef>
                      </c:ext>
                    </c:extLst>
                    <c:strCache>
                      <c:ptCount val="1"/>
                      <c:pt idx="0">
                        <c:v>|Q2|(1)</c:v>
                      </c:pt>
                      <c:pt idx="1">
                        <c:v>Q2(1)zz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'T6'!$K$34:$N$34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417-45D6-9C64-7609BDB023E9}"/>
                  </c:ext>
                </c:extLst>
              </c15:ser>
            </c15:filteredBarSeries>
          </c:ext>
        </c:extLst>
      </c:barChart>
      <c:catAx>
        <c:axId val="717635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17637264"/>
        <c:crosses val="autoZero"/>
        <c:auto val="1"/>
        <c:lblAlgn val="ctr"/>
        <c:lblOffset val="100"/>
        <c:noMultiLvlLbl val="0"/>
      </c:catAx>
      <c:valAx>
        <c:axId val="71763726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3200"/>
            </a:pPr>
            <a:endParaRPr lang="pt-BR"/>
          </a:p>
        </c:txPr>
        <c:crossAx val="717635824"/>
        <c:crosses val="autoZero"/>
        <c:crossBetween val="between"/>
        <c:majorUnit val="5.000000000000001E-2"/>
      </c:valAx>
    </c:plotArea>
    <c:plotVisOnly val="1"/>
    <c:dispBlanksAs val="gap"/>
    <c:showDLblsOverMax val="0"/>
    <c:extLst/>
  </c:chart>
  <c:spPr>
    <a:ln>
      <a:solidFill>
        <a:schemeClr val="bg1">
          <a:lumMod val="85000"/>
        </a:schemeClr>
      </a:solidFill>
    </a:ln>
  </c:spPr>
  <c:txPr>
    <a:bodyPr/>
    <a:lstStyle/>
    <a:p>
      <a:pPr>
        <a:defRPr sz="1800" b="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3200">
                <a:solidFill>
                  <a:sysClr val="windowText" lastClr="000000"/>
                </a:solidFill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Q2(1)zz</a:t>
            </a:r>
          </a:p>
        </c:rich>
      </c:tx>
      <c:layout>
        <c:manualLayout>
          <c:xMode val="edge"/>
          <c:yMode val="edge"/>
          <c:x val="0.43730018412832189"/>
          <c:y val="1.112709921780289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399508079737336"/>
          <c:y val="0.14738938100910817"/>
          <c:w val="0.86991546876849946"/>
          <c:h val="0.750696903950353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'T6'!$A$26</c:f>
              <c:strCache>
                <c:ptCount val="1"/>
                <c:pt idx="0">
                  <c:v>NH2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'T6'!$P$25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'T6'!$K$26:$P$26</c15:sqref>
                  </c15:fullRef>
                </c:ext>
              </c:extLst>
              <c:f>'T6'!$P$26</c:f>
              <c:numCache>
                <c:formatCode>General</c:formatCode>
                <c:ptCount val="1"/>
                <c:pt idx="0">
                  <c:v>0.52527999999999997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7-45D6-9C64-7609BDB023E9}"/>
            </c:ext>
          </c:extLst>
        </c:ser>
        <c:ser>
          <c:idx val="1"/>
          <c:order val="1"/>
          <c:tx>
            <c:strRef>
              <c:f>'T6'!$A$27</c:f>
              <c:strCache>
                <c:ptCount val="1"/>
                <c:pt idx="0">
                  <c:v>OH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'T6'!$P$25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'T6'!$K$27:$P$27</c15:sqref>
                  </c15:fullRef>
                </c:ext>
              </c:extLst>
              <c:f>'T6'!$P$27</c:f>
              <c:numCache>
                <c:formatCode>General</c:formatCode>
                <c:ptCount val="1"/>
                <c:pt idx="0">
                  <c:v>0.51416899999999999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17-45D6-9C64-7609BDB023E9}"/>
            </c:ext>
          </c:extLst>
        </c:ser>
        <c:ser>
          <c:idx val="2"/>
          <c:order val="2"/>
          <c:tx>
            <c:strRef>
              <c:f>'T6'!$A$28</c:f>
              <c:strCache>
                <c:ptCount val="1"/>
                <c:pt idx="0">
                  <c:v>OCH3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'T6'!$P$25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'T6'!$K$28:$P$28</c15:sqref>
                  </c15:fullRef>
                </c:ext>
              </c:extLst>
              <c:f>'T6'!$P$28</c:f>
              <c:numCache>
                <c:formatCode>General</c:formatCode>
                <c:ptCount val="1"/>
                <c:pt idx="0">
                  <c:v>0.565913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17-45D6-9C64-7609BDB023E9}"/>
            </c:ext>
          </c:extLst>
        </c:ser>
        <c:ser>
          <c:idx val="3"/>
          <c:order val="3"/>
          <c:tx>
            <c:strRef>
              <c:f>'T6'!$A$29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'T6'!$P$25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'T6'!$K$29:$P$29</c15:sqref>
                  </c15:fullRef>
                </c:ext>
              </c:extLst>
              <c:f>'T6'!$P$29</c:f>
              <c:numCache>
                <c:formatCode>General</c:formatCode>
                <c:ptCount val="1"/>
                <c:pt idx="0">
                  <c:v>0.51136800000000004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17-45D6-9C64-7609BDB023E9}"/>
            </c:ext>
          </c:extLst>
        </c:ser>
        <c:ser>
          <c:idx val="4"/>
          <c:order val="4"/>
          <c:tx>
            <c:strRef>
              <c:f>'T6'!$A$30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'T6'!$P$25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'T6'!$K$30:$P$30</c15:sqref>
                  </c15:fullRef>
                </c:ext>
              </c:extLst>
              <c:f>'T6'!$P$30</c:f>
              <c:numCache>
                <c:formatCode>General</c:formatCode>
                <c:ptCount val="1"/>
                <c:pt idx="0">
                  <c:v>0.54656000000000005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17-45D6-9C64-7609BDB023E9}"/>
            </c:ext>
          </c:extLst>
        </c:ser>
        <c:ser>
          <c:idx val="6"/>
          <c:order val="5"/>
          <c:tx>
            <c:strRef>
              <c:f>'T6'!$A$31</c:f>
              <c:strCache>
                <c:ptCount val="1"/>
                <c:pt idx="0">
                  <c:v>CCH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'T6'!$P$25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'T6'!$K$31:$P$31</c15:sqref>
                  </c15:fullRef>
                </c:ext>
              </c:extLst>
              <c:f>'T6'!$P$31</c:f>
              <c:numCache>
                <c:formatCode>General</c:formatCode>
                <c:ptCount val="1"/>
                <c:pt idx="0">
                  <c:v>0.55266300000000002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17-45D6-9C64-7609BDB023E9}"/>
            </c:ext>
          </c:extLst>
        </c:ser>
        <c:ser>
          <c:idx val="7"/>
          <c:order val="6"/>
          <c:tx>
            <c:strRef>
              <c:f>'T6'!$A$32</c:f>
              <c:strCache>
                <c:ptCount val="1"/>
                <c:pt idx="0">
                  <c:v>CONH2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'T6'!$P$25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'T6'!$K$32:$P$32</c15:sqref>
                  </c15:fullRef>
                </c:ext>
              </c:extLst>
              <c:f>'T6'!$P$32</c:f>
              <c:numCache>
                <c:formatCode>General</c:formatCode>
                <c:ptCount val="1"/>
                <c:pt idx="0">
                  <c:v>0.63869699999999996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17-45D6-9C64-7609BDB023E9}"/>
            </c:ext>
          </c:extLst>
        </c:ser>
        <c:ser>
          <c:idx val="8"/>
          <c:order val="7"/>
          <c:tx>
            <c:strRef>
              <c:f>'T6'!$A$33</c:f>
              <c:strCache>
                <c:ptCount val="1"/>
                <c:pt idx="0">
                  <c:v>CN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'T6'!$P$25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'T6'!$K$33:$P$33</c15:sqref>
                  </c15:fullRef>
                </c:ext>
              </c:extLst>
              <c:f>'T6'!$P$33</c:f>
              <c:numCache>
                <c:formatCode>General</c:formatCode>
                <c:ptCount val="1"/>
                <c:pt idx="0">
                  <c:v>0.54074500000000003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17-45D6-9C64-7609BDB023E9}"/>
            </c:ext>
          </c:extLst>
        </c:ser>
        <c:ser>
          <c:idx val="10"/>
          <c:order val="9"/>
          <c:tx>
            <c:strRef>
              <c:f>'T6'!$A$35</c:f>
              <c:strCache>
                <c:ptCount val="1"/>
                <c:pt idx="0">
                  <c:v>COOCH3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'T6'!$P$25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'T6'!$K$35:$P$35</c15:sqref>
                  </c15:fullRef>
                </c:ext>
              </c:extLst>
              <c:f>'T6'!$P$35</c:f>
              <c:numCache>
                <c:formatCode>General</c:formatCode>
                <c:ptCount val="1"/>
                <c:pt idx="0">
                  <c:v>0.59291199999999999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17-45D6-9C64-7609BDB023E9}"/>
            </c:ext>
          </c:extLst>
        </c:ser>
        <c:ser>
          <c:idx val="11"/>
          <c:order val="10"/>
          <c:tx>
            <c:strRef>
              <c:f>'T6'!$A$36</c:f>
              <c:strCache>
                <c:ptCount val="1"/>
                <c:pt idx="0">
                  <c:v>NO2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'T6'!$P$25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'T6'!$K$36:$P$36</c15:sqref>
                  </c15:fullRef>
                </c:ext>
              </c:extLst>
              <c:f>'T6'!$P$36</c:f>
              <c:numCache>
                <c:formatCode>General</c:formatCode>
                <c:ptCount val="1"/>
                <c:pt idx="0">
                  <c:v>0.60235300000000003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17-45D6-9C64-7609BDB023E9}"/>
            </c:ext>
          </c:extLst>
        </c:ser>
        <c:ser>
          <c:idx val="12"/>
          <c:order val="11"/>
          <c:tx>
            <c:strRef>
              <c:f>'T6'!$A$37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'T6'!$P$25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'T6'!$K$37:$P$37</c15:sqref>
                  </c15:fullRef>
                </c:ext>
              </c:extLst>
              <c:f>'T6'!$P$37</c:f>
              <c:numCache>
                <c:formatCode>General</c:formatCode>
                <c:ptCount val="1"/>
                <c:pt idx="0">
                  <c:v>0.52553099999999997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17-45D6-9C64-7609BDB023E9}"/>
            </c:ext>
          </c:extLst>
        </c:ser>
        <c:ser>
          <c:idx val="13"/>
          <c:order val="12"/>
          <c:tx>
            <c:strRef>
              <c:f>'T6'!$A$38</c:f>
              <c:strCache>
                <c:ptCount val="1"/>
                <c:pt idx="0">
                  <c:v>COOH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'T6'!$P$25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'T6'!$K$38:$P$38</c15:sqref>
                  </c15:fullRef>
                </c:ext>
              </c:extLst>
              <c:f>'T6'!$P$38</c:f>
              <c:numCache>
                <c:formatCode>General</c:formatCode>
                <c:ptCount val="1"/>
                <c:pt idx="0">
                  <c:v>0.62468299999999999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17-45D6-9C64-7609BDB023E9}"/>
            </c:ext>
          </c:extLst>
        </c:ser>
        <c:ser>
          <c:idx val="14"/>
          <c:order val="13"/>
          <c:tx>
            <c:strRef>
              <c:f>'T6'!$A$39</c:f>
              <c:strCache>
                <c:ptCount val="1"/>
                <c:pt idx="0">
                  <c:v>COCl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'T6'!$P$25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'T6'!$K$39:$P$39</c15:sqref>
                  </c15:fullRef>
                </c:ext>
              </c:extLst>
              <c:f>'T6'!$P$39</c:f>
              <c:numCache>
                <c:formatCode>General</c:formatCode>
                <c:ptCount val="1"/>
                <c:pt idx="0">
                  <c:v>0.71381499999999998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417-45D6-9C64-7609BDB023E9}"/>
            </c:ext>
          </c:extLst>
        </c:ser>
        <c:ser>
          <c:idx val="15"/>
          <c:order val="14"/>
          <c:tx>
            <c:strRef>
              <c:f>'T6'!$A$40</c:f>
              <c:strCache>
                <c:ptCount val="1"/>
                <c:pt idx="0">
                  <c:v>CHO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'T6'!$P$25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'T6'!$K$40:$P$40</c15:sqref>
                  </c15:fullRef>
                </c:ext>
              </c:extLst>
              <c:f>'T6'!$P$40</c:f>
              <c:numCache>
                <c:formatCode>General</c:formatCode>
                <c:ptCount val="1"/>
                <c:pt idx="0">
                  <c:v>0.54426200000000002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417-45D6-9C64-7609BDB023E9}"/>
            </c:ext>
          </c:extLst>
        </c:ser>
        <c:ser>
          <c:idx val="16"/>
          <c:order val="15"/>
          <c:tx>
            <c:strRef>
              <c:f>'T6'!$A$41</c:f>
              <c:strCache>
                <c:ptCount val="1"/>
                <c:pt idx="0">
                  <c:v>NN+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'T6'!$K$25:$P$25</c15:sqref>
                  </c15:fullRef>
                </c:ext>
              </c:extLst>
              <c:f>'T6'!$P$25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'T6'!$K$41:$P$41</c15:sqref>
                  </c15:fullRef>
                </c:ext>
              </c:extLst>
              <c:f>'T6'!$P$41</c:f>
              <c:numCache>
                <c:formatCode>General</c:formatCode>
                <c:ptCount val="1"/>
                <c:pt idx="0">
                  <c:v>0.54101999999999995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417-45D6-9C64-7609BDB02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635824"/>
        <c:axId val="717637264"/>
        <c:extLst>
          <c:ext xmlns:c15="http://schemas.microsoft.com/office/drawing/2012/chart" uri="{02D57815-91ED-43cb-92C2-25804820EDAC}">
            <c15:filteredBarSeries>
              <c15:ser>
                <c:idx val="9"/>
                <c:order val="8"/>
                <c:tx>
                  <c:strRef>
                    <c:extLst>
                      <c:ext uri="{02D57815-91ED-43cb-92C2-25804820EDAC}">
                        <c15:formulaRef>
                          <c15:sqref>'T6'!$A$34</c15:sqref>
                        </c15:formulaRef>
                      </c:ext>
                    </c:extLst>
                    <c:strCache>
                      <c:ptCount val="1"/>
                      <c:pt idx="0">
                        <c:v>COCH3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'T6'!$K$25:$P$25</c15:sqref>
                        </c15:fullRef>
                        <c15:formulaRef>
                          <c15:sqref>'T6'!$P$25</c15:sqref>
                        </c15:formulaRef>
                      </c:ext>
                    </c:extLst>
                    <c:strCache>
                      <c:ptCount val="1"/>
                      <c:pt idx="0">
                        <c:v>|Q2|(1)</c:v>
                      </c:pt>
                      <c:pt idx="1">
                        <c:v>Q2(1)zz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'T6'!$K$34:$N$34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417-45D6-9C64-7609BDB023E9}"/>
                  </c:ext>
                </c:extLst>
              </c15:ser>
            </c15:filteredBarSeries>
          </c:ext>
        </c:extLst>
      </c:barChart>
      <c:catAx>
        <c:axId val="717635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17637264"/>
        <c:crosses val="autoZero"/>
        <c:auto val="1"/>
        <c:lblAlgn val="ctr"/>
        <c:lblOffset val="100"/>
        <c:noMultiLvlLbl val="0"/>
      </c:catAx>
      <c:valAx>
        <c:axId val="717637264"/>
        <c:scaling>
          <c:orientation val="minMax"/>
          <c:max val="0.7500000000000001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3200"/>
            </a:pPr>
            <a:endParaRPr lang="pt-BR"/>
          </a:p>
        </c:txPr>
        <c:crossAx val="717635824"/>
        <c:crosses val="autoZero"/>
        <c:crossBetween val="between"/>
        <c:majorUnit val="5.000000000000001E-2"/>
      </c:valAx>
    </c:plotArea>
    <c:plotVisOnly val="1"/>
    <c:dispBlanksAs val="gap"/>
    <c:showDLblsOverMax val="0"/>
    <c:extLst/>
  </c:chart>
  <c:spPr>
    <a:ln>
      <a:solidFill>
        <a:schemeClr val="bg1">
          <a:lumMod val="85000"/>
        </a:schemeClr>
      </a:solidFill>
    </a:ln>
  </c:spPr>
  <c:txPr>
    <a:bodyPr/>
    <a:lstStyle/>
    <a:p>
      <a:pPr>
        <a:defRPr sz="1800" b="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/>
            </a:pPr>
            <a:r>
              <a:rPr lang="en-US" sz="1600"/>
              <a:t>Normalized 𝑸𝟐-based aromaticity descriptor values (</a:t>
            </a:r>
            <a:r>
              <a:rPr lang="en-US" sz="1600" b="0" i="0" u="none" strike="noStrike" kern="1200" baseline="0">
                <a:solidFill>
                  <a:sysClr val="windowText" lastClr="000000"/>
                </a:solidFill>
              </a:rPr>
              <a:t>𝑒𝑎</a:t>
            </a:r>
            <a:r>
              <a:rPr lang="en-US" sz="1600" b="0" i="0" u="none" strike="noStrike" kern="1200" baseline="-25000">
                <a:solidFill>
                  <a:sysClr val="windowText" lastClr="000000"/>
                </a:solidFill>
              </a:rPr>
              <a:t>0</a:t>
            </a:r>
            <a:r>
              <a:rPr lang="en-US" sz="1600" b="0" i="0" u="none" strike="noStrike" kern="1200" baseline="30000">
                <a:solidFill>
                  <a:sysClr val="windowText" lastClr="000000"/>
                </a:solidFill>
              </a:rPr>
              <a:t>2</a:t>
            </a:r>
            <a:r>
              <a:rPr lang="en-US" sz="1600"/>
              <a:t>) for Test 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'T7'!$A$3</c:f>
              <c:strCache>
                <c:ptCount val="1"/>
                <c:pt idx="0">
                  <c:v>Cr-complex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'T7'!$B$2:$G$2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'T7'!$B$3:$G$3</c:f>
              <c:numCache>
                <c:formatCode>General</c:formatCode>
                <c:ptCount val="6"/>
                <c:pt idx="0">
                  <c:v>1.41206281674278</c:v>
                </c:pt>
                <c:pt idx="1">
                  <c:v>1.4945613746413999</c:v>
                </c:pt>
                <c:pt idx="2">
                  <c:v>0.87173334170870198</c:v>
                </c:pt>
                <c:pt idx="3">
                  <c:v>0.87173334170870198</c:v>
                </c:pt>
                <c:pt idx="4">
                  <c:v>1.1270426587592799</c:v>
                </c:pt>
                <c:pt idx="5">
                  <c:v>1.1270426587592799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4E-4F68-B32B-BC57F0598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vert="horz"/>
          <a:lstStyle/>
          <a:p>
            <a:pPr>
              <a:defRPr sz="1600"/>
            </a:pPr>
            <a:endParaRPr lang="pt-BR"/>
          </a:p>
        </c:txPr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Normalized </a:t>
                </a:r>
                <a:r>
                  <a:rPr lang="en-US" sz="1600" b="0" i="0" u="none" strike="noStrike" kern="1200" spc="0" baseline="0">
                    <a:solidFill>
                      <a:sysClr val="windowText" lastClr="000000"/>
                    </a:solidFill>
                  </a:rPr>
                  <a:t>𝑒𝑎</a:t>
                </a:r>
                <a:r>
                  <a:rPr lang="en-US" sz="1600" b="0" i="0" u="none" strike="noStrike" kern="1200" spc="0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1600" b="0" i="0" u="none" strike="noStrike" kern="1200" spc="0" baseline="30000">
                    <a:solidFill>
                      <a:sysClr val="windowText" lastClr="000000"/>
                    </a:solidFill>
                  </a:rPr>
                  <a:t>2</a:t>
                </a:r>
                <a:endParaRPr lang="pt-BR" sz="16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653851432"/>
        <c:crosses val="autoZero"/>
        <c:crossBetween val="between"/>
        <c:majorUnit val="0.2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sz="1600"/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 sz="1400" b="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/>
              <a:t>|Q2|_origin</a:t>
            </a:r>
          </a:p>
        </c:rich>
      </c:tx>
      <c:layout>
        <c:manualLayout>
          <c:xMode val="edge"/>
          <c:yMode val="edge"/>
          <c:x val="0.35819587914212719"/>
          <c:y val="7.21531464737280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4659701331424399"/>
          <c:w val="0.71827375788498582"/>
          <c:h val="0.751391220609665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'T1'!$D$9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'T1'!$B$10:$G$10</c15:sqref>
                  </c15:fullRef>
                </c:ext>
              </c:extLst>
              <c:f>'T1'!$D$10</c:f>
              <c:numCache>
                <c:formatCode>0.000</c:formatCode>
                <c:ptCount val="1"/>
                <c:pt idx="0">
                  <c:v>6.9803319999999998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FDF-49C4-80AE-F66ABAB6404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'T1'!$D$9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'T1'!$B$11:$G$11</c15:sqref>
                  </c15:fullRef>
                </c:ext>
              </c:extLst>
              <c:f>'T1'!$D$11</c:f>
              <c:numCache>
                <c:formatCode>0.000</c:formatCode>
                <c:ptCount val="1"/>
                <c:pt idx="0">
                  <c:v>6.9070720000000003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FDF-49C4-80AE-F66ABAB6404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'T1'!$D$9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'T1'!$B$12:$G$12</c15:sqref>
                  </c15:fullRef>
                </c:ext>
              </c:extLst>
              <c:f>'T1'!$D$12</c:f>
              <c:numCache>
                <c:formatCode>0.000</c:formatCode>
                <c:ptCount val="1"/>
                <c:pt idx="0">
                  <c:v>6.7959149999999999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FDF-49C4-80AE-F66ABAB6404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'T1'!$D$9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'T1'!$B$13:$G$13</c15:sqref>
                  </c15:fullRef>
                </c:ext>
              </c:extLst>
              <c:f>'T1'!$D$13</c:f>
              <c:numCache>
                <c:formatCode>0.000</c:formatCode>
                <c:ptCount val="1"/>
                <c:pt idx="0">
                  <c:v>6.6581099999999998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FDF-49C4-80AE-F66ABAB6404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'T1'!$D$9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'T1'!$B$14:$G$14</c15:sqref>
                  </c15:fullRef>
                </c:ext>
              </c:extLst>
              <c:f>'T1'!$D$14</c:f>
              <c:numCache>
                <c:formatCode>0.000</c:formatCode>
                <c:ptCount val="1"/>
                <c:pt idx="0">
                  <c:v>6.5060729999999998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CFDF-49C4-80AE-F66ABAB6404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'T1'!$D$9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'T1'!$B$15:$G$15</c15:sqref>
                  </c15:fullRef>
                </c:ext>
              </c:extLst>
              <c:f>'T1'!$D$15</c:f>
              <c:numCache>
                <c:formatCode>0.000</c:formatCode>
                <c:ptCount val="1"/>
                <c:pt idx="0">
                  <c:v>6.145003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CFDF-49C4-80AE-F66ABAB64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7"/>
          <c:min val="6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0.1500000000000000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/>
            </a:pPr>
            <a:r>
              <a:rPr lang="en-US" sz="1600" b="0" i="0" u="none" strike="noStrike" kern="1200" baseline="0">
                <a:solidFill>
                  <a:sysClr val="windowText" lastClr="000000"/>
                </a:solidFill>
              </a:rPr>
              <a:t>Non-normalized</a:t>
            </a:r>
            <a:r>
              <a:rPr lang="en-US" sz="1600"/>
              <a:t> 𝑸𝟐-based aromaticity descriptor values (</a:t>
            </a:r>
            <a:r>
              <a:rPr lang="en-US" sz="1600" b="0" i="0" u="none" strike="noStrike" kern="1200" baseline="0">
                <a:solidFill>
                  <a:sysClr val="windowText" lastClr="000000"/>
                </a:solidFill>
              </a:rPr>
              <a:t>𝑒𝑎</a:t>
            </a:r>
            <a:r>
              <a:rPr lang="en-US" sz="1600" b="0" i="0" u="none" strike="noStrike" kern="1200" baseline="-25000">
                <a:solidFill>
                  <a:sysClr val="windowText" lastClr="000000"/>
                </a:solidFill>
              </a:rPr>
              <a:t>0</a:t>
            </a:r>
            <a:r>
              <a:rPr lang="en-US" sz="1600" b="0" i="0" u="none" strike="noStrike" kern="1200" baseline="30000">
                <a:solidFill>
                  <a:sysClr val="windowText" lastClr="000000"/>
                </a:solidFill>
              </a:rPr>
              <a:t>2</a:t>
            </a:r>
            <a:r>
              <a:rPr lang="en-US" sz="1600"/>
              <a:t>) for Test 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'T7'!$A$9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'T7'!$B$8:$G$8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'T7'!$B$9:$G$9</c:f>
              <c:numCache>
                <c:formatCode>General</c:formatCode>
                <c:ptCount val="6"/>
                <c:pt idx="0">
                  <c:v>4.6670360000000004</c:v>
                </c:pt>
                <c:pt idx="1">
                  <c:v>-3.8044539999999998</c:v>
                </c:pt>
                <c:pt idx="2">
                  <c:v>6.145003</c:v>
                </c:pt>
                <c:pt idx="3">
                  <c:v>-6.145003</c:v>
                </c:pt>
                <c:pt idx="4">
                  <c:v>0.51091500000000001</c:v>
                </c:pt>
                <c:pt idx="5">
                  <c:v>0.51091500000000001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E5-48D3-8D4C-65841063BDF9}"/>
            </c:ext>
          </c:extLst>
        </c:ser>
        <c:ser>
          <c:idx val="1"/>
          <c:order val="1"/>
          <c:tx>
            <c:strRef>
              <c:f>'T7'!$A$10</c:f>
              <c:strCache>
                <c:ptCount val="1"/>
                <c:pt idx="0">
                  <c:v>Cr-complex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'T7'!$B$8:$G$8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'T7'!$B$10:$G$10</c:f>
              <c:numCache>
                <c:formatCode>General</c:formatCode>
                <c:ptCount val="6"/>
                <c:pt idx="0">
                  <c:v>6.5901479999999903</c:v>
                </c:pt>
                <c:pt idx="1">
                  <c:v>-5.6859900000000003</c:v>
                </c:pt>
                <c:pt idx="2">
                  <c:v>5.3568040000000003</c:v>
                </c:pt>
                <c:pt idx="3">
                  <c:v>-5.3568040000000003</c:v>
                </c:pt>
                <c:pt idx="4">
                  <c:v>0.57582299999999997</c:v>
                </c:pt>
                <c:pt idx="5">
                  <c:v>0.57582299999999997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E5-48D3-8D4C-65841063B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vert="horz"/>
          <a:lstStyle/>
          <a:p>
            <a:pPr>
              <a:defRPr/>
            </a:pPr>
            <a:endParaRPr lang="pt-BR"/>
          </a:p>
        </c:txPr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7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0" i="0" u="none" strike="noStrike" kern="1200" baseline="0">
                    <a:solidFill>
                      <a:sysClr val="windowText" lastClr="000000"/>
                    </a:solidFill>
                  </a:rPr>
                  <a:t>Non-normalized</a:t>
                </a:r>
                <a:r>
                  <a:rPr lang="en-US"/>
                  <a:t> </a:t>
                </a:r>
                <a:r>
                  <a:rPr lang="en-US" sz="1600" b="0" i="0" u="none" strike="noStrike" kern="1200" spc="0" baseline="0">
                    <a:solidFill>
                      <a:sysClr val="windowText" lastClr="000000"/>
                    </a:solidFill>
                  </a:rPr>
                  <a:t>𝑒𝑎</a:t>
                </a:r>
                <a:r>
                  <a:rPr lang="en-US" sz="1600" b="0" i="0" u="none" strike="noStrike" kern="1200" spc="0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1600" b="0" i="0" u="none" strike="noStrike" kern="1200" spc="0" baseline="30000">
                    <a:solidFill>
                      <a:sysClr val="windowText" lastClr="000000"/>
                    </a:solidFill>
                  </a:rPr>
                  <a:t>2</a:t>
                </a: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65385143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 sz="1600" b="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|Q2|_ring atoms</a:t>
            </a:r>
          </a:p>
        </c:rich>
      </c:tx>
      <c:layout>
        <c:manualLayout>
          <c:xMode val="edge"/>
          <c:yMode val="edge"/>
          <c:x val="0.27563137128964493"/>
          <c:y val="1.11096561436890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2-BF31-4AAB-83A1-655EC368280F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'T7'!$B$8:$G$8</c15:sqref>
                  </c15:fullRef>
                </c:ext>
              </c:extLst>
              <c:f>'T7'!$B$8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'T7'!$B$9:$G$9</c15:sqref>
                  </c15:fullRef>
                </c:ext>
              </c:extLst>
              <c:f>'T7'!$B$9</c:f>
              <c:numCache>
                <c:formatCode>General</c:formatCode>
                <c:ptCount val="1"/>
                <c:pt idx="0">
                  <c:v>4.6670360000000004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'T7'!$A$9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3-BF31-4AAB-83A1-655EC368280F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'T7'!$B$8:$G$8</c15:sqref>
                  </c15:fullRef>
                </c:ext>
              </c:extLst>
              <c:f>'T7'!$B$8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'T7'!$B$10:$G$10</c15:sqref>
                  </c15:fullRef>
                </c:ext>
              </c:extLst>
              <c:f>'T7'!$B$10</c:f>
              <c:numCache>
                <c:formatCode>General</c:formatCode>
                <c:ptCount val="1"/>
                <c:pt idx="0">
                  <c:v>6.5901479999999903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'T7'!$A$10</c15:sqref>
                        </c15:formulaRef>
                      </c:ext>
                    </c:extLst>
                    <c:strCache>
                      <c:ptCount val="1"/>
                      <c:pt idx="0">
                        <c:v>Cr-complex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5-BF31-4AAB-83A1-655EC3682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6.5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0.5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Q2_(zz,ring atoms)</a:t>
            </a:r>
          </a:p>
        </c:rich>
      </c:tx>
      <c:layout>
        <c:manualLayout>
          <c:xMode val="edge"/>
          <c:yMode val="edge"/>
          <c:x val="0.27563137128964493"/>
          <c:y val="1.11096561436890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'T7'!$B$8:$G$8</c15:sqref>
                  </c15:fullRef>
                </c:ext>
              </c:extLst>
              <c:f>'T7'!$C$8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'T7'!$B$9:$G$9</c15:sqref>
                  </c15:fullRef>
                </c:ext>
              </c:extLst>
              <c:f>'T7'!$C$9</c:f>
              <c:numCache>
                <c:formatCode>General</c:formatCode>
                <c:ptCount val="1"/>
                <c:pt idx="0">
                  <c:v>-3.8044539999999998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'T7'!$A$9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3-BF31-4AAB-83A1-655EC368280F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'T7'!$B$8:$G$8</c15:sqref>
                  </c15:fullRef>
                </c:ext>
              </c:extLst>
              <c:f>'T7'!$C$8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'T7'!$B$10:$G$10</c15:sqref>
                  </c15:fullRef>
                </c:ext>
              </c:extLst>
              <c:f>'T7'!$C$10</c:f>
              <c:numCache>
                <c:formatCode>General</c:formatCode>
                <c:ptCount val="1"/>
                <c:pt idx="0">
                  <c:v>-5.6859900000000003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'T7'!$A$10</c15:sqref>
                        </c15:formulaRef>
                      </c:ext>
                    </c:extLst>
                    <c:strCache>
                      <c:ptCount val="1"/>
                      <c:pt idx="0">
                        <c:v>Cr-complex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5-BF31-4AAB-83A1-655EC3682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0.5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|Q2|_origin</a:t>
            </a:r>
          </a:p>
        </c:rich>
      </c:tx>
      <c:layout>
        <c:manualLayout>
          <c:xMode val="edge"/>
          <c:yMode val="edge"/>
          <c:x val="0.27563137128964493"/>
          <c:y val="1.11096561436890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'T7'!$B$8:$G$8</c15:sqref>
                  </c15:fullRef>
                </c:ext>
              </c:extLst>
              <c:f>'T7'!$D$8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'T7'!$B$9:$G$9</c15:sqref>
                  </c15:fullRef>
                </c:ext>
              </c:extLst>
              <c:f>'T7'!$D$9</c:f>
              <c:numCache>
                <c:formatCode>General</c:formatCode>
                <c:ptCount val="1"/>
                <c:pt idx="0">
                  <c:v>6.145003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'T7'!$A$9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3-BF31-4AAB-83A1-655EC368280F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'T7'!$B$8:$G$8</c15:sqref>
                  </c15:fullRef>
                </c:ext>
              </c:extLst>
              <c:f>'T7'!$D$8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'T7'!$B$10:$G$10</c15:sqref>
                  </c15:fullRef>
                </c:ext>
              </c:extLst>
              <c:f>'T7'!$D$10</c:f>
              <c:numCache>
                <c:formatCode>General</c:formatCode>
                <c:ptCount val="1"/>
                <c:pt idx="0">
                  <c:v>5.3568040000000003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'T7'!$A$10</c15:sqref>
                        </c15:formulaRef>
                      </c:ext>
                    </c:extLst>
                    <c:strCache>
                      <c:ptCount val="1"/>
                      <c:pt idx="0">
                        <c:v>Cr-complex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5-BF31-4AAB-83A1-655EC3682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0.25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Q2_(zz,origin)</a:t>
            </a:r>
          </a:p>
        </c:rich>
      </c:tx>
      <c:layout>
        <c:manualLayout>
          <c:xMode val="edge"/>
          <c:yMode val="edge"/>
          <c:x val="0.27563137128964493"/>
          <c:y val="1.11096561436890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'T7'!$B$8:$G$8</c15:sqref>
                  </c15:fullRef>
                </c:ext>
              </c:extLst>
              <c:f>'T7'!$E$8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'T7'!$B$9:$G$9</c15:sqref>
                  </c15:fullRef>
                </c:ext>
              </c:extLst>
              <c:f>'T7'!$E$9</c:f>
              <c:numCache>
                <c:formatCode>General</c:formatCode>
                <c:ptCount val="1"/>
                <c:pt idx="0">
                  <c:v>-6.145003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'T7'!$A$9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3-BF31-4AAB-83A1-655EC368280F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'T7'!$B$8:$G$8</c15:sqref>
                  </c15:fullRef>
                </c:ext>
              </c:extLst>
              <c:f>'T7'!$E$8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'T7'!$B$10:$G$10</c15:sqref>
                  </c15:fullRef>
                </c:ext>
              </c:extLst>
              <c:f>'T7'!$E$10</c:f>
              <c:numCache>
                <c:formatCode>General</c:formatCode>
                <c:ptCount val="1"/>
                <c:pt idx="0">
                  <c:v>-5.3568040000000003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'T7'!$A$10</c15:sqref>
                        </c15:formulaRef>
                      </c:ext>
                    </c:extLst>
                    <c:strCache>
                      <c:ptCount val="1"/>
                      <c:pt idx="0">
                        <c:v>Cr-complex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5-BF31-4AAB-83A1-655EC3682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0.25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|Q2|(1)</a:t>
            </a:r>
          </a:p>
        </c:rich>
      </c:tx>
      <c:layout>
        <c:manualLayout>
          <c:xMode val="edge"/>
          <c:yMode val="edge"/>
          <c:x val="0.27563137128964493"/>
          <c:y val="1.11096561436890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'T7'!$B$8:$G$8</c15:sqref>
                  </c15:fullRef>
                </c:ext>
              </c:extLst>
              <c:f>'T7'!$F$8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'T7'!$B$9:$G$9</c15:sqref>
                  </c15:fullRef>
                </c:ext>
              </c:extLst>
              <c:f>'T7'!$F$9</c:f>
              <c:numCache>
                <c:formatCode>General</c:formatCode>
                <c:ptCount val="1"/>
                <c:pt idx="0">
                  <c:v>0.51091500000000001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'T7'!$A$9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3-BF31-4AAB-83A1-655EC368280F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'T7'!$B$8:$G$8</c15:sqref>
                  </c15:fullRef>
                </c:ext>
              </c:extLst>
              <c:f>'T7'!$F$8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'T7'!$B$10:$G$10</c15:sqref>
                  </c15:fullRef>
                </c:ext>
              </c:extLst>
              <c:f>'T7'!$F$10</c:f>
              <c:numCache>
                <c:formatCode>General</c:formatCode>
                <c:ptCount val="1"/>
                <c:pt idx="0">
                  <c:v>0.57582299999999997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'T7'!$A$10</c15:sqref>
                        </c15:formulaRef>
                      </c:ext>
                    </c:extLst>
                    <c:strCache>
                      <c:ptCount val="1"/>
                      <c:pt idx="0">
                        <c:v>Cr-complex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5-BF31-4AAB-83A1-655EC3682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2.0000000000000004E-2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Q2(1)zz</a:t>
            </a:r>
          </a:p>
        </c:rich>
      </c:tx>
      <c:layout>
        <c:manualLayout>
          <c:xMode val="edge"/>
          <c:yMode val="edge"/>
          <c:x val="0.27563137128964493"/>
          <c:y val="1.11096561436890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754582719037352"/>
          <c:w val="0.71827375788498582"/>
          <c:h val="0.72252996202017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>
              <a:outerShdw blurRad="50800" dist="50800" dir="5400000" algn="ctr" rotWithShape="0">
                <a:schemeClr val="accent6"/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'T7'!$B$8:$G$8</c15:sqref>
                  </c15:fullRef>
                </c:ext>
              </c:extLst>
              <c:f>'T7'!$G$8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'T7'!$B$9:$G$9</c15:sqref>
                  </c15:fullRef>
                </c:ext>
              </c:extLst>
              <c:f>'T7'!$G$9</c:f>
              <c:numCache>
                <c:formatCode>General</c:formatCode>
                <c:ptCount val="1"/>
                <c:pt idx="0">
                  <c:v>0.51091500000000001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'T7'!$A$9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3-BF31-4AAB-83A1-655EC368280F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'T7'!$B$8:$G$8</c15:sqref>
                  </c15:fullRef>
                </c:ext>
              </c:extLst>
              <c:f>'T7'!$G$8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'T7'!$B$10:$G$10</c15:sqref>
                  </c15:fullRef>
                </c:ext>
              </c:extLst>
              <c:f>'T7'!$G$10</c:f>
              <c:numCache>
                <c:formatCode>General</c:formatCode>
                <c:ptCount val="1"/>
                <c:pt idx="0">
                  <c:v>0.57582299999999997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'T7'!$A$10</c15:sqref>
                        </c15:formulaRef>
                      </c:ext>
                    </c:extLst>
                    <c:strCache>
                      <c:ptCount val="1"/>
                      <c:pt idx="0">
                        <c:v>Cr-complex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5-BF31-4AAB-83A1-655EC3682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0.58000000000000007"/>
          <c:min val="0.48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2.0000000000000004E-2"/>
      </c:val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 b="0"/>
            </a:pPr>
            <a:r>
              <a:rPr lang="en-US" sz="1600" b="0"/>
              <a:t>Normalized 𝑸𝟐-based aromaticity descriptor values (</a:t>
            </a:r>
            <a:r>
              <a:rPr lang="en-US" sz="1600" b="0" i="0" u="none" strike="noStrike" kern="1200" baseline="0">
                <a:solidFill>
                  <a:sysClr val="windowText" lastClr="000000"/>
                </a:solidFill>
              </a:rPr>
              <a:t>𝑒𝑎</a:t>
            </a:r>
            <a:r>
              <a:rPr lang="en-US" sz="1600" b="0" i="0" u="none" strike="noStrike" kern="1200" baseline="-25000">
                <a:solidFill>
                  <a:sysClr val="windowText" lastClr="000000"/>
                </a:solidFill>
              </a:rPr>
              <a:t>0</a:t>
            </a:r>
            <a:r>
              <a:rPr lang="en-US" sz="1600" b="0" i="0" u="none" strike="noStrike" kern="1200" baseline="30000">
                <a:solidFill>
                  <a:sysClr val="windowText" lastClr="000000"/>
                </a:solidFill>
              </a:rPr>
              <a:t>2</a:t>
            </a:r>
            <a:r>
              <a:rPr lang="en-US" sz="1600" b="0"/>
              <a:t>) for Test 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'T8'!$A$3</c:f>
              <c:strCache>
                <c:ptCount val="1"/>
                <c:pt idx="0">
                  <c:v>C7H7+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'T8'!$B$2:$G$2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'T8'!$B$3:$G$3</c:f>
              <c:numCache>
                <c:formatCode>0.000</c:formatCode>
                <c:ptCount val="6"/>
                <c:pt idx="0">
                  <c:v>1.0419386094300538</c:v>
                </c:pt>
                <c:pt idx="1">
                  <c:v>1.1693401996712276</c:v>
                </c:pt>
                <c:pt idx="2">
                  <c:v>2.45729253508908</c:v>
                </c:pt>
                <c:pt idx="3">
                  <c:v>2.45729253508908</c:v>
                </c:pt>
                <c:pt idx="4">
                  <c:v>0.99289705724044119</c:v>
                </c:pt>
                <c:pt idx="5">
                  <c:v>0.99289705724044119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E2-4A9A-8482-117FEE366A09}"/>
            </c:ext>
          </c:extLst>
        </c:ser>
        <c:ser>
          <c:idx val="1"/>
          <c:order val="1"/>
          <c:tx>
            <c:strRef>
              <c:f>'T8'!$A$4</c:f>
              <c:strCache>
                <c:ptCount val="1"/>
                <c:pt idx="0">
                  <c:v>C8H8+2</c:v>
                </c:pt>
              </c:strCache>
            </c:strRef>
          </c:tx>
          <c:invertIfNegative val="0"/>
          <c:cat>
            <c:strRef>
              <c:f>'T8'!$B$2:$G$2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'T8'!$B$4:$G$4</c:f>
              <c:numCache>
                <c:formatCode>0.000</c:formatCode>
                <c:ptCount val="6"/>
                <c:pt idx="0">
                  <c:v>1.0250383755342789</c:v>
                </c:pt>
                <c:pt idx="1">
                  <c:v>1.2217582339016322</c:v>
                </c:pt>
                <c:pt idx="2">
                  <c:v>4.4282211090865209</c:v>
                </c:pt>
                <c:pt idx="3">
                  <c:v>4.4282211090865209</c:v>
                </c:pt>
                <c:pt idx="4">
                  <c:v>0.95055146159341575</c:v>
                </c:pt>
                <c:pt idx="5">
                  <c:v>0.95055146159341575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E2-4A9A-8482-117FEE366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vert="horz"/>
          <a:lstStyle/>
          <a:p>
            <a:pPr>
              <a:defRPr sz="1600"/>
            </a:pPr>
            <a:endParaRPr lang="pt-BR"/>
          </a:p>
        </c:txPr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4.599999999999999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Normalized </a:t>
                </a:r>
                <a:r>
                  <a:rPr lang="en-US" sz="1600" b="0" i="0" u="none" strike="noStrike" kern="1200" spc="0" baseline="0">
                    <a:solidFill>
                      <a:sysClr val="windowText" lastClr="000000"/>
                    </a:solidFill>
                  </a:rPr>
                  <a:t>𝑒𝑎</a:t>
                </a:r>
                <a:r>
                  <a:rPr lang="en-US" sz="1600" b="0" i="0" u="none" strike="noStrike" kern="1200" spc="0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1600" b="0" i="0" u="none" strike="noStrike" kern="1200" spc="0" baseline="30000">
                    <a:solidFill>
                      <a:sysClr val="windowText" lastClr="000000"/>
                    </a:solidFill>
                  </a:rPr>
                  <a:t>2</a:t>
                </a:r>
                <a:endParaRPr lang="pt-BR" sz="1600" b="0"/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600"/>
            </a:pPr>
            <a:endParaRPr lang="pt-BR"/>
          </a:p>
        </c:txPr>
        <c:crossAx val="653851432"/>
        <c:crosses val="autoZero"/>
        <c:crossBetween val="between"/>
        <c:majorUnit val="0.5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sz="1600"/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/>
            </a:pPr>
            <a:r>
              <a:rPr lang="en-US" sz="1600" b="0" i="0" u="none" strike="noStrike" kern="1200" baseline="0">
                <a:solidFill>
                  <a:sysClr val="windowText" lastClr="000000"/>
                </a:solidFill>
              </a:rPr>
              <a:t>Non-normalized</a:t>
            </a:r>
            <a:r>
              <a:rPr lang="en-US" sz="1600"/>
              <a:t> 𝑸𝟐-based aromaticity descriptor values (</a:t>
            </a:r>
            <a:r>
              <a:rPr lang="en-US" sz="1600" b="0" i="0" u="none" strike="noStrike" kern="1200" baseline="0">
                <a:solidFill>
                  <a:sysClr val="windowText" lastClr="000000"/>
                </a:solidFill>
              </a:rPr>
              <a:t>𝑒𝑎</a:t>
            </a:r>
            <a:r>
              <a:rPr lang="en-US" sz="1600" b="0" i="0" u="none" strike="noStrike" kern="1200" baseline="-25000">
                <a:solidFill>
                  <a:sysClr val="windowText" lastClr="000000"/>
                </a:solidFill>
              </a:rPr>
              <a:t>0</a:t>
            </a:r>
            <a:r>
              <a:rPr lang="en-US" sz="1600" b="0" i="0" u="none" strike="noStrike" kern="1200" baseline="30000">
                <a:solidFill>
                  <a:sysClr val="windowText" lastClr="000000"/>
                </a:solidFill>
              </a:rPr>
              <a:t>2</a:t>
            </a:r>
            <a:r>
              <a:rPr lang="en-US" sz="1600"/>
              <a:t>) for Test 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'T8'!$A$9</c:f>
              <c:strCache>
                <c:ptCount val="1"/>
                <c:pt idx="0">
                  <c:v>C7H7+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'T8'!$B$8:$G$8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'T8'!$B$9:$G$9</c:f>
              <c:numCache>
                <c:formatCode>0.000</c:formatCode>
                <c:ptCount val="6"/>
                <c:pt idx="0">
                  <c:v>4.8627650000000004</c:v>
                </c:pt>
                <c:pt idx="1">
                  <c:v>-4.4487010000000007</c:v>
                </c:pt>
                <c:pt idx="2">
                  <c:v>15.100070000000001</c:v>
                </c:pt>
                <c:pt idx="3">
                  <c:v>-15.100070000000001</c:v>
                </c:pt>
                <c:pt idx="4">
                  <c:v>0.50728600000000001</c:v>
                </c:pt>
                <c:pt idx="5">
                  <c:v>0.50728600000000001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8F-415C-9F5A-6BA0287BC9AD}"/>
            </c:ext>
          </c:extLst>
        </c:ser>
        <c:ser>
          <c:idx val="1"/>
          <c:order val="1"/>
          <c:tx>
            <c:strRef>
              <c:f>'T8'!$A$10</c:f>
              <c:strCache>
                <c:ptCount val="1"/>
                <c:pt idx="0">
                  <c:v>C8H8+2</c:v>
                </c:pt>
              </c:strCache>
            </c:strRef>
          </c:tx>
          <c:invertIfNegative val="0"/>
          <c:cat>
            <c:strRef>
              <c:f>'T8'!$B$8:$G$8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'T8'!$B$10:$G$10</c:f>
              <c:numCache>
                <c:formatCode>0.000</c:formatCode>
                <c:ptCount val="6"/>
                <c:pt idx="0">
                  <c:v>4.7838909999999997</c:v>
                </c:pt>
                <c:pt idx="1">
                  <c:v>-4.648123</c:v>
                </c:pt>
                <c:pt idx="2">
                  <c:v>27.211431999999999</c:v>
                </c:pt>
                <c:pt idx="3">
                  <c:v>-27.211431999999999</c:v>
                </c:pt>
                <c:pt idx="4">
                  <c:v>0.485651</c:v>
                </c:pt>
                <c:pt idx="5">
                  <c:v>0.485651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8F-415C-9F5A-6BA0287BC9AD}"/>
            </c:ext>
          </c:extLst>
        </c:ser>
        <c:ser>
          <c:idx val="2"/>
          <c:order val="2"/>
          <c:tx>
            <c:strRef>
              <c:f>'T8'!$A$11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'T8'!$B$8:$G$8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'T8'!$B$11:$G$11</c:f>
              <c:numCache>
                <c:formatCode>0.000</c:formatCode>
                <c:ptCount val="6"/>
                <c:pt idx="0">
                  <c:v>4.6670360000000004</c:v>
                </c:pt>
                <c:pt idx="1">
                  <c:v>-3.8044539999999998</c:v>
                </c:pt>
                <c:pt idx="2">
                  <c:v>6.145003</c:v>
                </c:pt>
                <c:pt idx="3">
                  <c:v>-6.145003</c:v>
                </c:pt>
                <c:pt idx="4">
                  <c:v>0.51091500000000001</c:v>
                </c:pt>
                <c:pt idx="5">
                  <c:v>0.51091500000000001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8F-415C-9F5A-6BA0287B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vert="horz"/>
          <a:lstStyle/>
          <a:p>
            <a:pPr>
              <a:defRPr/>
            </a:pPr>
            <a:endParaRPr lang="pt-BR"/>
          </a:p>
        </c:txPr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30"/>
          <c:min val="-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0" i="0" u="none" strike="noStrike" kern="1200" baseline="0">
                    <a:solidFill>
                      <a:sysClr val="windowText" lastClr="000000"/>
                    </a:solidFill>
                  </a:rPr>
                  <a:t>Non-normalized</a:t>
                </a:r>
                <a:r>
                  <a:rPr lang="en-US"/>
                  <a:t> </a:t>
                </a:r>
                <a:r>
                  <a:rPr lang="en-US" sz="1600" b="0" i="0" u="none" strike="noStrike" kern="1200" spc="0" baseline="0">
                    <a:solidFill>
                      <a:sysClr val="windowText" lastClr="000000"/>
                    </a:solidFill>
                  </a:rPr>
                  <a:t>𝑒𝑎</a:t>
                </a:r>
                <a:r>
                  <a:rPr lang="en-US" sz="1600" b="0" i="0" u="none" strike="noStrike" kern="1200" spc="0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1600" b="0" i="0" u="none" strike="noStrike" kern="1200" spc="0" baseline="30000">
                    <a:solidFill>
                      <a:sysClr val="windowText" lastClr="000000"/>
                    </a:solidFill>
                  </a:rPr>
                  <a:t>2</a:t>
                </a:r>
                <a:endParaRPr lang="pt-BR"/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400"/>
            </a:pPr>
            <a:endParaRPr lang="pt-BR"/>
          </a:p>
        </c:txPr>
        <c:crossAx val="653851432"/>
        <c:crosses val="autoZero"/>
        <c:crossBetween val="between"/>
        <c:majorUnit val="5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 sz="1600" b="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|Q2|_ring atoms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'T8'!$A$9</c:f>
              <c:strCache>
                <c:ptCount val="1"/>
                <c:pt idx="0">
                  <c:v>C7H7+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'T8'!$B$8:$G$8</c15:sqref>
                  </c15:fullRef>
                </c:ext>
              </c:extLst>
              <c:f>'T8'!$B$8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'T8'!$B$9:$G$9</c15:sqref>
                  </c15:fullRef>
                </c:ext>
              </c:extLst>
              <c:f>'T8'!$B$9</c:f>
              <c:numCache>
                <c:formatCode>0.000</c:formatCode>
                <c:ptCount val="1"/>
                <c:pt idx="0">
                  <c:v>4.8627650000000004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8F-415C-9F5A-6BA0287BC9AD}"/>
            </c:ext>
          </c:extLst>
        </c:ser>
        <c:ser>
          <c:idx val="1"/>
          <c:order val="1"/>
          <c:tx>
            <c:strRef>
              <c:f>'T8'!$A$10</c:f>
              <c:strCache>
                <c:ptCount val="1"/>
                <c:pt idx="0">
                  <c:v>C8H8+2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'T8'!$B$8:$G$8</c15:sqref>
                  </c15:fullRef>
                </c:ext>
              </c:extLst>
              <c:f>'T8'!$B$8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'T8'!$B$10:$G$10</c15:sqref>
                  </c15:fullRef>
                </c:ext>
              </c:extLst>
              <c:f>'T8'!$B$10</c:f>
              <c:numCache>
                <c:formatCode>0.000</c:formatCode>
                <c:ptCount val="1"/>
                <c:pt idx="0">
                  <c:v>4.7838909999999997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8F-415C-9F5A-6BA0287BC9AD}"/>
            </c:ext>
          </c:extLst>
        </c:ser>
        <c:ser>
          <c:idx val="2"/>
          <c:order val="2"/>
          <c:tx>
            <c:strRef>
              <c:f>'T8'!$A$11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'T8'!$B$8:$G$8</c15:sqref>
                  </c15:fullRef>
                </c:ext>
              </c:extLst>
              <c:f>'T8'!$B$8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'T8'!$B$11:$G$11</c15:sqref>
                  </c15:fullRef>
                </c:ext>
              </c:extLst>
              <c:f>'T8'!$B$11</c:f>
              <c:numCache>
                <c:formatCode>0.000</c:formatCode>
                <c:ptCount val="1"/>
                <c:pt idx="0">
                  <c:v>4.6670360000000004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8F-415C-9F5A-6BA0287B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4.9000000000000004"/>
          <c:min val="4.599999999999999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3200"/>
            </a:pPr>
            <a:endParaRPr lang="pt-BR"/>
          </a:p>
        </c:txPr>
        <c:crossAx val="653851432"/>
        <c:crosses val="autoZero"/>
        <c:crossBetween val="between"/>
        <c:majorUnit val="0.1"/>
      </c:valAx>
    </c:plotArea>
    <c:plotVisOnly val="1"/>
    <c:dispBlanksAs val="gap"/>
    <c:showDLblsOverMax val="0"/>
    <c:extLst/>
  </c:chart>
  <c:txPr>
    <a:bodyPr/>
    <a:lstStyle/>
    <a:p>
      <a:pPr>
        <a:defRPr sz="1600" b="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/>
              <a:t>Q2_(zz,origin)</a:t>
            </a:r>
          </a:p>
        </c:rich>
      </c:tx>
      <c:layout>
        <c:manualLayout>
          <c:xMode val="edge"/>
          <c:yMode val="edge"/>
          <c:x val="0.31590878804744027"/>
          <c:y val="1.0822971971059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5381232796161678"/>
          <c:w val="0.71827375788498582"/>
          <c:h val="0.744175905962292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'T1'!$E$9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'T1'!$B$10:$G$10</c15:sqref>
                  </c15:fullRef>
                </c:ext>
              </c:extLst>
              <c:f>'T1'!$E$10</c:f>
              <c:numCache>
                <c:formatCode>0.000</c:formatCode>
                <c:ptCount val="1"/>
                <c:pt idx="0">
                  <c:v>-6.9803319999999998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FDF-49C4-80AE-F66ABAB6404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'T1'!$E$9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'T1'!$B$11:$G$11</c15:sqref>
                  </c15:fullRef>
                </c:ext>
              </c:extLst>
              <c:f>'T1'!$E$11</c:f>
              <c:numCache>
                <c:formatCode>0.000</c:formatCode>
                <c:ptCount val="1"/>
                <c:pt idx="0">
                  <c:v>-6.9070720000000003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FDF-49C4-80AE-F66ABAB6404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'T1'!$E$9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'T1'!$B$12:$G$12</c15:sqref>
                  </c15:fullRef>
                </c:ext>
              </c:extLst>
              <c:f>'T1'!$E$12</c:f>
              <c:numCache>
                <c:formatCode>0.000</c:formatCode>
                <c:ptCount val="1"/>
                <c:pt idx="0">
                  <c:v>-6.7959149999999999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FDF-49C4-80AE-F66ABAB6404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'T1'!$E$9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'T1'!$B$13:$G$13</c15:sqref>
                  </c15:fullRef>
                </c:ext>
              </c:extLst>
              <c:f>'T1'!$E$13</c:f>
              <c:numCache>
                <c:formatCode>0.000</c:formatCode>
                <c:ptCount val="1"/>
                <c:pt idx="0">
                  <c:v>-6.6581099999999998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FDF-49C4-80AE-F66ABAB6404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'T1'!$E$9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'T1'!$B$14:$G$14</c15:sqref>
                  </c15:fullRef>
                </c:ext>
              </c:extLst>
              <c:f>'T1'!$E$14</c:f>
              <c:numCache>
                <c:formatCode>0.000</c:formatCode>
                <c:ptCount val="1"/>
                <c:pt idx="0">
                  <c:v>-6.5060729999999998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CFDF-49C4-80AE-F66ABAB6404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'T1'!$E$9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'T1'!$B$15:$G$15</c15:sqref>
                  </c15:fullRef>
                </c:ext>
              </c:extLst>
              <c:f>'T1'!$E$15</c:f>
              <c:numCache>
                <c:formatCode>0.000</c:formatCode>
                <c:ptCount val="1"/>
                <c:pt idx="0">
                  <c:v>-6.145003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CFDF-49C4-80AE-F66ABAB64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-6.1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0.1500000000000000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Q2_(zz,ring atoms)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'T8'!$A$9</c:f>
              <c:strCache>
                <c:ptCount val="1"/>
                <c:pt idx="0">
                  <c:v>C7H7+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'T8'!$B$8:$G$8</c15:sqref>
                  </c15:fullRef>
                </c:ext>
              </c:extLst>
              <c:f>'T8'!$C$8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'T8'!$B$9:$G$9</c15:sqref>
                  </c15:fullRef>
                </c:ext>
              </c:extLst>
              <c:f>'T8'!$C$9</c:f>
              <c:numCache>
                <c:formatCode>0.000</c:formatCode>
                <c:ptCount val="1"/>
                <c:pt idx="0">
                  <c:v>-4.4487010000000007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8F-415C-9F5A-6BA0287BC9AD}"/>
            </c:ext>
          </c:extLst>
        </c:ser>
        <c:ser>
          <c:idx val="1"/>
          <c:order val="1"/>
          <c:tx>
            <c:strRef>
              <c:f>'T8'!$A$10</c:f>
              <c:strCache>
                <c:ptCount val="1"/>
                <c:pt idx="0">
                  <c:v>C8H8+2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'T8'!$B$8:$G$8</c15:sqref>
                  </c15:fullRef>
                </c:ext>
              </c:extLst>
              <c:f>'T8'!$C$8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'T8'!$B$10:$G$10</c15:sqref>
                  </c15:fullRef>
                </c:ext>
              </c:extLst>
              <c:f>'T8'!$C$10</c:f>
              <c:numCache>
                <c:formatCode>0.000</c:formatCode>
                <c:ptCount val="1"/>
                <c:pt idx="0">
                  <c:v>-4.648123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8F-415C-9F5A-6BA0287BC9AD}"/>
            </c:ext>
          </c:extLst>
        </c:ser>
        <c:ser>
          <c:idx val="2"/>
          <c:order val="2"/>
          <c:tx>
            <c:strRef>
              <c:f>'T8'!$A$11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'T8'!$B$8:$G$8</c15:sqref>
                  </c15:fullRef>
                </c:ext>
              </c:extLst>
              <c:f>'T8'!$C$8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'T8'!$B$11:$G$11</c15:sqref>
                  </c15:fullRef>
                </c:ext>
              </c:extLst>
              <c:f>'T8'!$C$11</c:f>
              <c:numCache>
                <c:formatCode>0.000</c:formatCode>
                <c:ptCount val="1"/>
                <c:pt idx="0">
                  <c:v>-3.8044539999999998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8F-415C-9F5A-6BA0287B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-3.7"/>
          <c:min val="-4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3200"/>
            </a:pPr>
            <a:endParaRPr lang="pt-BR"/>
          </a:p>
        </c:txPr>
        <c:crossAx val="653851432"/>
        <c:crosses val="autoZero"/>
        <c:crossBetween val="between"/>
        <c:majorUnit val="0.2"/>
      </c:valAx>
    </c:plotArea>
    <c:plotVisOnly val="1"/>
    <c:dispBlanksAs val="gap"/>
    <c:showDLblsOverMax val="0"/>
    <c:extLst/>
  </c:chart>
  <c:txPr>
    <a:bodyPr/>
    <a:lstStyle/>
    <a:p>
      <a:pPr>
        <a:defRPr sz="1600" b="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|Q2|_origin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'T8'!$A$9</c:f>
              <c:strCache>
                <c:ptCount val="1"/>
                <c:pt idx="0">
                  <c:v>C7H7+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'T8'!$B$8:$G$8</c15:sqref>
                  </c15:fullRef>
                </c:ext>
              </c:extLst>
              <c:f>'T8'!$D$8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'T8'!$B$9:$G$9</c15:sqref>
                  </c15:fullRef>
                </c:ext>
              </c:extLst>
              <c:f>'T8'!$D$9</c:f>
              <c:numCache>
                <c:formatCode>0.000</c:formatCode>
                <c:ptCount val="1"/>
                <c:pt idx="0">
                  <c:v>15.100070000000001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8F-415C-9F5A-6BA0287BC9AD}"/>
            </c:ext>
          </c:extLst>
        </c:ser>
        <c:ser>
          <c:idx val="1"/>
          <c:order val="1"/>
          <c:tx>
            <c:strRef>
              <c:f>'T8'!$A$10</c:f>
              <c:strCache>
                <c:ptCount val="1"/>
                <c:pt idx="0">
                  <c:v>C8H8+2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'T8'!$B$8:$G$8</c15:sqref>
                  </c15:fullRef>
                </c:ext>
              </c:extLst>
              <c:f>'T8'!$D$8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'T8'!$B$10:$G$10</c15:sqref>
                  </c15:fullRef>
                </c:ext>
              </c:extLst>
              <c:f>'T8'!$D$10</c:f>
              <c:numCache>
                <c:formatCode>0.000</c:formatCode>
                <c:ptCount val="1"/>
                <c:pt idx="0">
                  <c:v>27.211431999999999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8F-415C-9F5A-6BA0287BC9AD}"/>
            </c:ext>
          </c:extLst>
        </c:ser>
        <c:ser>
          <c:idx val="2"/>
          <c:order val="2"/>
          <c:tx>
            <c:strRef>
              <c:f>'T8'!$A$11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'T8'!$B$8:$G$8</c15:sqref>
                  </c15:fullRef>
                </c:ext>
              </c:extLst>
              <c:f>'T8'!$D$8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'T8'!$B$11:$G$11</c15:sqref>
                  </c15:fullRef>
                </c:ext>
              </c:extLst>
              <c:f>'T8'!$D$11</c:f>
              <c:numCache>
                <c:formatCode>0.000</c:formatCode>
                <c:ptCount val="1"/>
                <c:pt idx="0">
                  <c:v>6.145003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8F-415C-9F5A-6BA0287B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28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3200"/>
            </a:pPr>
            <a:endParaRPr lang="pt-BR"/>
          </a:p>
        </c:txPr>
        <c:crossAx val="653851432"/>
        <c:crosses val="autoZero"/>
        <c:crossBetween val="between"/>
        <c:majorUnit val="5"/>
      </c:valAx>
    </c:plotArea>
    <c:plotVisOnly val="1"/>
    <c:dispBlanksAs val="gap"/>
    <c:showDLblsOverMax val="0"/>
    <c:extLst/>
  </c:chart>
  <c:txPr>
    <a:bodyPr/>
    <a:lstStyle/>
    <a:p>
      <a:pPr>
        <a:defRPr sz="1600" b="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Q2_(zz,origin)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'T8'!$A$9</c:f>
              <c:strCache>
                <c:ptCount val="1"/>
                <c:pt idx="0">
                  <c:v>C7H7+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'T8'!$B$8:$G$8</c15:sqref>
                  </c15:fullRef>
                </c:ext>
              </c:extLst>
              <c:f>'T8'!$E$8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'T8'!$B$9:$G$9</c15:sqref>
                  </c15:fullRef>
                </c:ext>
              </c:extLst>
              <c:f>'T8'!$E$9</c:f>
              <c:numCache>
                <c:formatCode>0.000</c:formatCode>
                <c:ptCount val="1"/>
                <c:pt idx="0">
                  <c:v>-15.100070000000001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8F-415C-9F5A-6BA0287BC9AD}"/>
            </c:ext>
          </c:extLst>
        </c:ser>
        <c:ser>
          <c:idx val="1"/>
          <c:order val="1"/>
          <c:tx>
            <c:strRef>
              <c:f>'T8'!$A$10</c:f>
              <c:strCache>
                <c:ptCount val="1"/>
                <c:pt idx="0">
                  <c:v>C8H8+2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'T8'!$B$8:$G$8</c15:sqref>
                  </c15:fullRef>
                </c:ext>
              </c:extLst>
              <c:f>'T8'!$E$8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'T8'!$B$10:$G$10</c15:sqref>
                  </c15:fullRef>
                </c:ext>
              </c:extLst>
              <c:f>'T8'!$E$10</c:f>
              <c:numCache>
                <c:formatCode>0.000</c:formatCode>
                <c:ptCount val="1"/>
                <c:pt idx="0">
                  <c:v>-27.211431999999999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8F-415C-9F5A-6BA0287BC9AD}"/>
            </c:ext>
          </c:extLst>
        </c:ser>
        <c:ser>
          <c:idx val="2"/>
          <c:order val="2"/>
          <c:tx>
            <c:strRef>
              <c:f>'T8'!$A$11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'T8'!$B$8:$G$8</c15:sqref>
                  </c15:fullRef>
                </c:ext>
              </c:extLst>
              <c:f>'T8'!$E$8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'T8'!$B$11:$G$11</c15:sqref>
                  </c15:fullRef>
                </c:ext>
              </c:extLst>
              <c:f>'T8'!$E$11</c:f>
              <c:numCache>
                <c:formatCode>0.000</c:formatCode>
                <c:ptCount val="1"/>
                <c:pt idx="0">
                  <c:v>-6.145003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8F-415C-9F5A-6BA0287B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-5"/>
          <c:min val="-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3200"/>
            </a:pPr>
            <a:endParaRPr lang="pt-BR"/>
          </a:p>
        </c:txPr>
        <c:crossAx val="653851432"/>
        <c:crosses val="autoZero"/>
        <c:crossBetween val="between"/>
        <c:majorUnit val="5"/>
      </c:valAx>
    </c:plotArea>
    <c:plotVisOnly val="1"/>
    <c:dispBlanksAs val="gap"/>
    <c:showDLblsOverMax val="0"/>
    <c:extLst/>
  </c:chart>
  <c:txPr>
    <a:bodyPr/>
    <a:lstStyle/>
    <a:p>
      <a:pPr>
        <a:defRPr sz="1600" b="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|Q2|(1)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'T8'!$A$9</c:f>
              <c:strCache>
                <c:ptCount val="1"/>
                <c:pt idx="0">
                  <c:v>C7H7+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'T8'!$B$8:$G$8</c15:sqref>
                  </c15:fullRef>
                </c:ext>
              </c:extLst>
              <c:f>'T8'!$F$8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'T8'!$B$9:$G$9</c15:sqref>
                  </c15:fullRef>
                </c:ext>
              </c:extLst>
              <c:f>'T8'!$F$9</c:f>
              <c:numCache>
                <c:formatCode>0.000</c:formatCode>
                <c:ptCount val="1"/>
                <c:pt idx="0">
                  <c:v>0.50728600000000001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8F-415C-9F5A-6BA0287BC9AD}"/>
            </c:ext>
          </c:extLst>
        </c:ser>
        <c:ser>
          <c:idx val="1"/>
          <c:order val="1"/>
          <c:tx>
            <c:strRef>
              <c:f>'T8'!$A$10</c:f>
              <c:strCache>
                <c:ptCount val="1"/>
                <c:pt idx="0">
                  <c:v>C8H8+2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'T8'!$B$8:$G$8</c15:sqref>
                  </c15:fullRef>
                </c:ext>
              </c:extLst>
              <c:f>'T8'!$F$8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'T8'!$B$10:$G$10</c15:sqref>
                  </c15:fullRef>
                </c:ext>
              </c:extLst>
              <c:f>'T8'!$F$10</c:f>
              <c:numCache>
                <c:formatCode>0.000</c:formatCode>
                <c:ptCount val="1"/>
                <c:pt idx="0">
                  <c:v>0.485651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8F-415C-9F5A-6BA0287BC9AD}"/>
            </c:ext>
          </c:extLst>
        </c:ser>
        <c:ser>
          <c:idx val="2"/>
          <c:order val="2"/>
          <c:tx>
            <c:strRef>
              <c:f>'T8'!$A$11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'T8'!$B$8:$G$8</c15:sqref>
                  </c15:fullRef>
                </c:ext>
              </c:extLst>
              <c:f>'T8'!$F$8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'T8'!$B$11:$G$11</c15:sqref>
                  </c15:fullRef>
                </c:ext>
              </c:extLst>
              <c:f>'T8'!$F$11</c:f>
              <c:numCache>
                <c:formatCode>0.000</c:formatCode>
                <c:ptCount val="1"/>
                <c:pt idx="0">
                  <c:v>0.51091500000000001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8F-415C-9F5A-6BA0287B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0.51"/>
          <c:min val="0.48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3200"/>
            </a:pPr>
            <a:endParaRPr lang="pt-BR"/>
          </a:p>
        </c:txPr>
        <c:crossAx val="653851432"/>
        <c:crosses val="autoZero"/>
        <c:crossBetween val="between"/>
        <c:majorUnit val="1.0000000000000002E-2"/>
      </c:valAx>
    </c:plotArea>
    <c:plotVisOnly val="1"/>
    <c:dispBlanksAs val="gap"/>
    <c:showDLblsOverMax val="0"/>
    <c:extLst/>
  </c:chart>
  <c:txPr>
    <a:bodyPr/>
    <a:lstStyle/>
    <a:p>
      <a:pPr>
        <a:defRPr sz="1600" b="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Q2(1)zz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'T8'!$A$9</c:f>
              <c:strCache>
                <c:ptCount val="1"/>
                <c:pt idx="0">
                  <c:v>C7H7+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'T8'!$B$8:$G$8</c15:sqref>
                  </c15:fullRef>
                </c:ext>
              </c:extLst>
              <c:f>'T8'!$G$8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'T8'!$B$9:$G$9</c15:sqref>
                  </c15:fullRef>
                </c:ext>
              </c:extLst>
              <c:f>'T8'!$G$9</c:f>
              <c:numCache>
                <c:formatCode>0.000</c:formatCode>
                <c:ptCount val="1"/>
                <c:pt idx="0">
                  <c:v>0.50728600000000001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8F-415C-9F5A-6BA0287BC9AD}"/>
            </c:ext>
          </c:extLst>
        </c:ser>
        <c:ser>
          <c:idx val="1"/>
          <c:order val="1"/>
          <c:tx>
            <c:strRef>
              <c:f>'T8'!$A$10</c:f>
              <c:strCache>
                <c:ptCount val="1"/>
                <c:pt idx="0">
                  <c:v>C8H8+2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'T8'!$B$8:$G$8</c15:sqref>
                  </c15:fullRef>
                </c:ext>
              </c:extLst>
              <c:f>'T8'!$G$8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'T8'!$B$10:$G$10</c15:sqref>
                  </c15:fullRef>
                </c:ext>
              </c:extLst>
              <c:f>'T8'!$G$10</c:f>
              <c:numCache>
                <c:formatCode>0.000</c:formatCode>
                <c:ptCount val="1"/>
                <c:pt idx="0">
                  <c:v>0.485651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8F-415C-9F5A-6BA0287BC9AD}"/>
            </c:ext>
          </c:extLst>
        </c:ser>
        <c:ser>
          <c:idx val="2"/>
          <c:order val="2"/>
          <c:tx>
            <c:strRef>
              <c:f>'T8'!$A$11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'T8'!$B$8:$G$8</c15:sqref>
                  </c15:fullRef>
                </c:ext>
              </c:extLst>
              <c:f>'T8'!$G$8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'T8'!$B$11:$G$11</c15:sqref>
                  </c15:fullRef>
                </c:ext>
              </c:extLst>
              <c:f>'T8'!$G$11</c:f>
              <c:numCache>
                <c:formatCode>0.000</c:formatCode>
                <c:ptCount val="1"/>
                <c:pt idx="0">
                  <c:v>0.51091500000000001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8F-415C-9F5A-6BA0287B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0.51"/>
          <c:min val="0.48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3200"/>
            </a:pPr>
            <a:endParaRPr lang="pt-BR"/>
          </a:p>
        </c:txPr>
        <c:crossAx val="653851432"/>
        <c:crosses val="autoZero"/>
        <c:crossBetween val="between"/>
        <c:majorUnit val="1.0000000000000002E-2"/>
      </c:valAx>
    </c:plotArea>
    <c:plotVisOnly val="1"/>
    <c:dispBlanksAs val="gap"/>
    <c:showDLblsOverMax val="0"/>
    <c:extLst/>
  </c:chart>
  <c:txPr>
    <a:bodyPr/>
    <a:lstStyle/>
    <a:p>
      <a:pPr>
        <a:defRPr sz="1600" b="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 b="0"/>
            </a:pPr>
            <a:r>
              <a:rPr lang="en-US" sz="1600" b="0"/>
              <a:t>Normalized 𝑸𝟐-based aromaticity descriptor values (𝑒𝑎02) for Test 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'T9'!$A$3</c:f>
              <c:strCache>
                <c:ptCount val="1"/>
                <c:pt idx="0">
                  <c:v>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'T9'!$B$2:$G$2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'T9'!$B$3:$G$3</c:f>
              <c:numCache>
                <c:formatCode>General</c:formatCode>
                <c:ptCount val="6"/>
                <c:pt idx="0">
                  <c:v>0.61903507922372991</c:v>
                </c:pt>
                <c:pt idx="1">
                  <c:v>-5.7114634583569683E-2</c:v>
                </c:pt>
                <c:pt idx="2">
                  <c:v>0.88933837786572278</c:v>
                </c:pt>
                <c:pt idx="3">
                  <c:v>-0.88912535925531688</c:v>
                </c:pt>
                <c:pt idx="4">
                  <c:v>0.78324965992386197</c:v>
                </c:pt>
                <c:pt idx="5">
                  <c:v>0.77971482536234016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F0-4171-BBF7-02E495BDD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vert="horz"/>
          <a:lstStyle/>
          <a:p>
            <a:pPr>
              <a:defRPr/>
            </a:pPr>
            <a:endParaRPr lang="pt-BR"/>
          </a:p>
        </c:txPr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Normalized </a:t>
                </a:r>
                <a:r>
                  <a:rPr lang="en-US" sz="1600" b="0" i="0" u="none" strike="noStrike" kern="1200" spc="0" baseline="0">
                    <a:solidFill>
                      <a:sysClr val="windowText" lastClr="000000"/>
                    </a:solidFill>
                  </a:rPr>
                  <a:t>𝑒𝑎</a:t>
                </a:r>
                <a:r>
                  <a:rPr lang="en-US" sz="1600" b="0" i="0" u="none" strike="noStrike" kern="1200" spc="0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1600" b="0" i="0" u="none" strike="noStrike" kern="1200" spc="0" baseline="30000">
                    <a:solidFill>
                      <a:sysClr val="windowText" lastClr="000000"/>
                    </a:solidFill>
                  </a:rPr>
                  <a:t>2</a:t>
                </a:r>
                <a:endParaRPr lang="pt-BR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653851432"/>
        <c:crosses val="autoZero"/>
        <c:crossBetween val="between"/>
        <c:majorUnit val="0.25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 sz="16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 b="0"/>
            </a:pPr>
            <a:r>
              <a:rPr lang="en-US" sz="1600" b="0" i="0" u="none" strike="noStrike" kern="1200" baseline="0">
                <a:solidFill>
                  <a:sysClr val="windowText" lastClr="000000"/>
                </a:solidFill>
              </a:rPr>
              <a:t>Non-normalized</a:t>
            </a:r>
            <a:r>
              <a:rPr lang="en-US" sz="1600" b="0"/>
              <a:t> 𝑸𝟐-based aromaticity descriptor values (</a:t>
            </a:r>
            <a:r>
              <a:rPr lang="en-US" sz="1600" b="0" i="0" u="none" strike="noStrike" kern="1200" baseline="0">
                <a:solidFill>
                  <a:sysClr val="windowText" lastClr="000000"/>
                </a:solidFill>
              </a:rPr>
              <a:t>𝑒𝑎</a:t>
            </a:r>
            <a:r>
              <a:rPr lang="en-US" sz="1600" b="0" i="0" u="none" strike="noStrike" kern="1200" baseline="-25000">
                <a:solidFill>
                  <a:sysClr val="windowText" lastClr="000000"/>
                </a:solidFill>
              </a:rPr>
              <a:t>0</a:t>
            </a:r>
            <a:r>
              <a:rPr lang="en-US" sz="1600" b="0" i="0" u="none" strike="noStrike" kern="1200" baseline="30000">
                <a:solidFill>
                  <a:sysClr val="windowText" lastClr="000000"/>
                </a:solidFill>
              </a:rPr>
              <a:t>2</a:t>
            </a:r>
            <a:r>
              <a:rPr lang="en-US" sz="1600" b="0"/>
              <a:t>) for Test 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'T9'!$A$8</c:f>
              <c:strCache>
                <c:ptCount val="1"/>
                <c:pt idx="0">
                  <c:v>N6</c:v>
                </c:pt>
              </c:strCache>
            </c:strRef>
          </c:tx>
          <c:invertIfNegative val="0"/>
          <c:cat>
            <c:strRef>
              <c:f>'T9'!$B$7:$G$7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'T9'!$B$8:$G$8</c:f>
              <c:numCache>
                <c:formatCode>General</c:formatCode>
                <c:ptCount val="6"/>
                <c:pt idx="0">
                  <c:v>2.8890589999999996</c:v>
                </c:pt>
                <c:pt idx="1">
                  <c:v>0.21729000000000001</c:v>
                </c:pt>
                <c:pt idx="2">
                  <c:v>5.4649869999999998</c:v>
                </c:pt>
                <c:pt idx="3">
                  <c:v>5.4636779999999998</c:v>
                </c:pt>
                <c:pt idx="4">
                  <c:v>0.40017399999999997</c:v>
                </c:pt>
                <c:pt idx="5">
                  <c:v>0.39836800000000006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8B-4F4D-9A8B-9716420185A8}"/>
            </c:ext>
          </c:extLst>
        </c:ser>
        <c:ser>
          <c:idx val="1"/>
          <c:order val="1"/>
          <c:tx>
            <c:strRef>
              <c:f>'T9'!$A$9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'T9'!$B$7:$G$7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'T9'!$B$9:$G$9</c:f>
              <c:numCache>
                <c:formatCode>General</c:formatCode>
                <c:ptCount val="6"/>
                <c:pt idx="0">
                  <c:v>4.6670360000000004</c:v>
                </c:pt>
                <c:pt idx="1">
                  <c:v>-3.8044539999999998</c:v>
                </c:pt>
                <c:pt idx="2">
                  <c:v>6.145003</c:v>
                </c:pt>
                <c:pt idx="3">
                  <c:v>-6.145003</c:v>
                </c:pt>
                <c:pt idx="4">
                  <c:v>0.51091500000000001</c:v>
                </c:pt>
                <c:pt idx="5">
                  <c:v>0.51091500000000001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8B-4F4D-9A8B-971642018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vert="horz"/>
          <a:lstStyle/>
          <a:p>
            <a:pPr>
              <a:defRPr/>
            </a:pPr>
            <a:endParaRPr lang="pt-BR"/>
          </a:p>
        </c:txPr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7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1600" b="0" i="0" u="none" strike="noStrike" kern="1200" baseline="0">
                    <a:solidFill>
                      <a:sysClr val="windowText" lastClr="000000"/>
                    </a:solidFill>
                  </a:rPr>
                  <a:t>Non-normalized</a:t>
                </a:r>
                <a:r>
                  <a:rPr lang="en-US" b="0"/>
                  <a:t> </a:t>
                </a:r>
                <a:r>
                  <a:rPr lang="en-US" sz="1600" b="0" i="0" u="none" strike="noStrike" kern="1200" spc="0" baseline="0">
                    <a:solidFill>
                      <a:sysClr val="windowText" lastClr="000000"/>
                    </a:solidFill>
                  </a:rPr>
                  <a:t>𝑒𝑎</a:t>
                </a:r>
                <a:r>
                  <a:rPr lang="en-US" sz="1600" b="0" i="0" u="none" strike="noStrike" kern="1200" spc="0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1600" b="0" i="0" u="none" strike="noStrike" kern="1200" spc="0" baseline="30000">
                    <a:solidFill>
                      <a:sysClr val="windowText" lastClr="000000"/>
                    </a:solidFill>
                  </a:rPr>
                  <a:t>2</a:t>
                </a:r>
                <a:endParaRPr lang="pt-BR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653851432"/>
        <c:crosses val="autoZero"/>
        <c:crossBetween val="between"/>
        <c:majorUnit val="1.5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 sz="16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3200" b="0"/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|Q2|_ring atoms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'T9'!$A$8</c:f>
              <c:strCache>
                <c:ptCount val="1"/>
                <c:pt idx="0">
                  <c:v>N6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'T9'!$B$7:$G$7</c15:sqref>
                  </c15:fullRef>
                </c:ext>
              </c:extLst>
              <c:f>'T9'!$B$7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'T9'!$B$8:$G$8</c15:sqref>
                  </c15:fullRef>
                </c:ext>
              </c:extLst>
              <c:f>'T9'!$B$8</c:f>
              <c:numCache>
                <c:formatCode>General</c:formatCode>
                <c:ptCount val="1"/>
                <c:pt idx="0">
                  <c:v>2.8890589999999996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8B-4F4D-9A8B-9716420185A8}"/>
            </c:ext>
          </c:extLst>
        </c:ser>
        <c:ser>
          <c:idx val="1"/>
          <c:order val="1"/>
          <c:tx>
            <c:strRef>
              <c:f>'T9'!$A$9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'T9'!$B$7:$G$7</c15:sqref>
                  </c15:fullRef>
                </c:ext>
              </c:extLst>
              <c:f>'T9'!$B$7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'T9'!$B$9:$G$9</c15:sqref>
                  </c15:fullRef>
                </c:ext>
              </c:extLst>
              <c:f>'T9'!$B$9</c:f>
              <c:numCache>
                <c:formatCode>General</c:formatCode>
                <c:ptCount val="1"/>
                <c:pt idx="0">
                  <c:v>4.6670360000000004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8B-4F4D-9A8B-971642018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5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3200"/>
            </a:pPr>
            <a:endParaRPr lang="pt-BR"/>
          </a:p>
        </c:txPr>
        <c:crossAx val="653851432"/>
        <c:crosses val="autoZero"/>
        <c:crossBetween val="between"/>
        <c:majorUnit val="0.5"/>
      </c:valAx>
    </c:plotArea>
    <c:plotVisOnly val="1"/>
    <c:dispBlanksAs val="gap"/>
    <c:showDLblsOverMax val="0"/>
    <c:extLst/>
  </c:chart>
  <c:txPr>
    <a:bodyPr/>
    <a:lstStyle/>
    <a:p>
      <a:pPr>
        <a:defRPr sz="16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3200" b="0"/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Q2_(zz,ring atoms)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'T9'!$B$7:$G$7</c15:sqref>
                  </c15:fullRef>
                </c:ext>
              </c:extLst>
              <c:f>'T9'!$C$7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'T9'!$B$8:$G$8</c15:sqref>
                  </c15:fullRef>
                </c:ext>
              </c:extLst>
              <c:f>'T9'!$C$8</c:f>
              <c:numCache>
                <c:formatCode>General</c:formatCode>
                <c:ptCount val="1"/>
                <c:pt idx="0">
                  <c:v>0.21729000000000001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E8B-4F4D-9A8B-9716420185A8}"/>
            </c:ext>
          </c:extLst>
        </c:ser>
        <c:ser>
          <c:idx val="1"/>
          <c:order val="1"/>
          <c:spPr>
            <a:solidFill>
              <a:schemeClr val="accent6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'T9'!$B$7:$G$7</c15:sqref>
                  </c15:fullRef>
                </c:ext>
              </c:extLst>
              <c:f>'T9'!$C$7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'T9'!$B$9:$G$9</c15:sqref>
                  </c15:fullRef>
                </c:ext>
              </c:extLst>
              <c:f>'T9'!$C$9</c:f>
              <c:numCache>
                <c:formatCode>General</c:formatCode>
                <c:ptCount val="1"/>
                <c:pt idx="0">
                  <c:v>-3.8044539999999998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AE8B-4F4D-9A8B-971642018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0.5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3200"/>
            </a:pPr>
            <a:endParaRPr lang="pt-BR"/>
          </a:p>
        </c:txPr>
        <c:crossAx val="653851432"/>
        <c:crosses val="autoZero"/>
        <c:crossBetween val="between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 sz="16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3200" b="0"/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|Q2|_origin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'T9'!$B$7:$G$7</c15:sqref>
                  </c15:fullRef>
                </c:ext>
              </c:extLst>
              <c:f>'T9'!$D$7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'T9'!$B$8:$G$8</c15:sqref>
                  </c15:fullRef>
                </c:ext>
              </c:extLst>
              <c:f>'T9'!$D$8</c:f>
              <c:numCache>
                <c:formatCode>General</c:formatCode>
                <c:ptCount val="1"/>
                <c:pt idx="0">
                  <c:v>5.4649869999999998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E8B-4F4D-9A8B-9716420185A8}"/>
            </c:ext>
          </c:extLst>
        </c:ser>
        <c:ser>
          <c:idx val="1"/>
          <c:order val="1"/>
          <c:spPr>
            <a:solidFill>
              <a:schemeClr val="accent6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'T9'!$B$7:$G$7</c15:sqref>
                  </c15:fullRef>
                </c:ext>
              </c:extLst>
              <c:f>'T9'!$D$7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'T9'!$B$9:$G$9</c15:sqref>
                  </c15:fullRef>
                </c:ext>
              </c:extLst>
              <c:f>'T9'!$D$9</c:f>
              <c:numCache>
                <c:formatCode>General</c:formatCode>
                <c:ptCount val="1"/>
                <c:pt idx="0">
                  <c:v>6.145003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AE8B-4F4D-9A8B-971642018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6.2"/>
          <c:min val="5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3200"/>
            </a:pPr>
            <a:endParaRPr lang="pt-BR"/>
          </a:p>
        </c:txPr>
        <c:crossAx val="653851432"/>
        <c:crosses val="autoZero"/>
        <c:crossBetween val="between"/>
        <c:majorUnit val="0.2"/>
      </c:valAx>
    </c:plotArea>
    <c:plotVisOnly val="1"/>
    <c:dispBlanksAs val="gap"/>
    <c:showDLblsOverMax val="0"/>
    <c:extLst/>
  </c:chart>
  <c:txPr>
    <a:bodyPr/>
    <a:lstStyle/>
    <a:p>
      <a:pPr>
        <a:defRPr sz="16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/>
              <a:t>|Q2|(1)</a:t>
            </a:r>
          </a:p>
        </c:rich>
      </c:tx>
      <c:layout>
        <c:manualLayout>
          <c:xMode val="edge"/>
          <c:yMode val="edge"/>
          <c:x val="0.40893851340683318"/>
          <c:y val="1.8038286618432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5381232796161678"/>
          <c:w val="0.71827375788498582"/>
          <c:h val="0.744175905962292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'T1'!$A$10</c:f>
              <c:strCache>
                <c:ptCount val="1"/>
                <c:pt idx="0">
                  <c:v>0.05 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'T1'!$F$9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'T1'!$B$10:$G$10</c15:sqref>
                  </c15:fullRef>
                </c:ext>
              </c:extLst>
              <c:f>'T1'!$F$10</c:f>
              <c:numCache>
                <c:formatCode>0.000</c:formatCode>
                <c:ptCount val="1"/>
                <c:pt idx="0">
                  <c:v>0.54579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1-4EB1-9027-B746597470AA}"/>
            </c:ext>
          </c:extLst>
        </c:ser>
        <c:ser>
          <c:idx val="1"/>
          <c:order val="1"/>
          <c:tx>
            <c:strRef>
              <c:f>'T1'!$A$11</c:f>
              <c:strCache>
                <c:ptCount val="1"/>
                <c:pt idx="0">
                  <c:v>0.10 Å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'T1'!$F$9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'T1'!$B$11:$G$11</c15:sqref>
                  </c15:fullRef>
                </c:ext>
              </c:extLst>
              <c:f>'T1'!$F$11</c:f>
              <c:numCache>
                <c:formatCode>0.000</c:formatCode>
                <c:ptCount val="1"/>
                <c:pt idx="0">
                  <c:v>0.54364999999999997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F1-4EB1-9027-B746597470AA}"/>
            </c:ext>
          </c:extLst>
        </c:ser>
        <c:ser>
          <c:idx val="2"/>
          <c:order val="2"/>
          <c:tx>
            <c:strRef>
              <c:f>'T1'!$A$12</c:f>
              <c:strCache>
                <c:ptCount val="1"/>
                <c:pt idx="0">
                  <c:v>0.15 Å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'T1'!$F$9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'T1'!$B$12:$G$12</c15:sqref>
                  </c15:fullRef>
                </c:ext>
              </c:extLst>
              <c:f>'T1'!$F$12</c:f>
              <c:numCache>
                <c:formatCode>0.000</c:formatCode>
                <c:ptCount val="1"/>
                <c:pt idx="0">
                  <c:v>0.54037100000000005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F1-4EB1-9027-B746597470AA}"/>
            </c:ext>
          </c:extLst>
        </c:ser>
        <c:ser>
          <c:idx val="3"/>
          <c:order val="3"/>
          <c:tx>
            <c:strRef>
              <c:f>'T1'!$A$13</c:f>
              <c:strCache>
                <c:ptCount val="1"/>
                <c:pt idx="0">
                  <c:v>0.20 Å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'T1'!$F$9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'T1'!$B$13:$G$13</c15:sqref>
                  </c15:fullRef>
                </c:ext>
              </c:extLst>
              <c:f>'T1'!$F$13</c:f>
              <c:numCache>
                <c:formatCode>0.000</c:formatCode>
                <c:ptCount val="1"/>
                <c:pt idx="0">
                  <c:v>0.53624499999999997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F1-4EB1-9027-B746597470AA}"/>
            </c:ext>
          </c:extLst>
        </c:ser>
        <c:ser>
          <c:idx val="4"/>
          <c:order val="4"/>
          <c:tx>
            <c:strRef>
              <c:f>'T1'!$A$14</c:f>
              <c:strCache>
                <c:ptCount val="1"/>
                <c:pt idx="0">
                  <c:v>0.25 Å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'T1'!$F$9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'T1'!$B$14:$G$14</c15:sqref>
                  </c15:fullRef>
                </c:ext>
              </c:extLst>
              <c:f>'T1'!$F$14</c:f>
              <c:numCache>
                <c:formatCode>0.000</c:formatCode>
                <c:ptCount val="1"/>
                <c:pt idx="0">
                  <c:v>0.53154699999999999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F1-4EB1-9027-B746597470AA}"/>
            </c:ext>
          </c:extLst>
        </c:ser>
        <c:ser>
          <c:idx val="5"/>
          <c:order val="5"/>
          <c:tx>
            <c:strRef>
              <c:f>'T1'!$A$15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'T1'!$F$9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'T1'!$B$15:$G$15</c15:sqref>
                  </c15:fullRef>
                </c:ext>
              </c:extLst>
              <c:f>'T1'!$F$15</c:f>
              <c:numCache>
                <c:formatCode>0.000</c:formatCode>
                <c:ptCount val="1"/>
                <c:pt idx="0">
                  <c:v>0.51091500000000001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F1-4EB1-9027-B74659747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0.55000000000000004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3200" b="0"/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Q2_(zz,origin)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'T9'!$B$7:$G$7</c15:sqref>
                  </c15:fullRef>
                </c:ext>
              </c:extLst>
              <c:f>'T9'!$E$7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'T9'!$B$8:$G$8</c15:sqref>
                  </c15:fullRef>
                </c:ext>
              </c:extLst>
              <c:f>'T9'!$E$8</c:f>
              <c:numCache>
                <c:formatCode>General</c:formatCode>
                <c:ptCount val="1"/>
                <c:pt idx="0">
                  <c:v>5.4636779999999998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E8B-4F4D-9A8B-9716420185A8}"/>
            </c:ext>
          </c:extLst>
        </c:ser>
        <c:ser>
          <c:idx val="1"/>
          <c:order val="1"/>
          <c:spPr>
            <a:solidFill>
              <a:schemeClr val="accent6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'T9'!$B$7:$G$7</c15:sqref>
                  </c15:fullRef>
                </c:ext>
              </c:extLst>
              <c:f>'T9'!$E$7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'T9'!$B$9:$G$9</c15:sqref>
                  </c15:fullRef>
                </c:ext>
              </c:extLst>
              <c:f>'T9'!$E$9</c:f>
              <c:numCache>
                <c:formatCode>General</c:formatCode>
                <c:ptCount val="1"/>
                <c:pt idx="0">
                  <c:v>-6.145003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AE8B-4F4D-9A8B-971642018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5.8"/>
          <c:min val="-6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3200"/>
            </a:pPr>
            <a:endParaRPr lang="pt-BR"/>
          </a:p>
        </c:txPr>
        <c:crossAx val="653851432"/>
        <c:crosses val="autoZero"/>
        <c:crossBetween val="between"/>
        <c:majorUnit val="2"/>
      </c:valAx>
    </c:plotArea>
    <c:plotVisOnly val="1"/>
    <c:dispBlanksAs val="gap"/>
    <c:showDLblsOverMax val="0"/>
    <c:extLst/>
  </c:chart>
  <c:txPr>
    <a:bodyPr/>
    <a:lstStyle/>
    <a:p>
      <a:pPr>
        <a:defRPr sz="16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3200" b="0"/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|Q2|(1)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'T9'!$A$8</c:f>
              <c:strCache>
                <c:ptCount val="1"/>
                <c:pt idx="0">
                  <c:v>N6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'T9'!$B$7:$G$7</c15:sqref>
                  </c15:fullRef>
                </c:ext>
              </c:extLst>
              <c:f>'T9'!$F$7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'T9'!$B$8:$G$8</c15:sqref>
                  </c15:fullRef>
                </c:ext>
              </c:extLst>
              <c:f>'T9'!$F$8</c:f>
              <c:numCache>
                <c:formatCode>General</c:formatCode>
                <c:ptCount val="1"/>
                <c:pt idx="0">
                  <c:v>0.40017399999999997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5-4CBA-AA20-D12B5D4631CB}"/>
            </c:ext>
          </c:extLst>
        </c:ser>
        <c:ser>
          <c:idx val="1"/>
          <c:order val="1"/>
          <c:tx>
            <c:strRef>
              <c:f>'T9'!$A$9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'T9'!$B$7:$G$7</c15:sqref>
                  </c15:fullRef>
                </c:ext>
              </c:extLst>
              <c:f>'T9'!$F$7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'T9'!$B$9:$G$9</c15:sqref>
                  </c15:fullRef>
                </c:ext>
              </c:extLst>
              <c:f>'T9'!$F$9</c:f>
              <c:numCache>
                <c:formatCode>General</c:formatCode>
                <c:ptCount val="1"/>
                <c:pt idx="0">
                  <c:v>0.51091500000000001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15-4CBA-AA20-D12B5D463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0.53"/>
          <c:min val="0.39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3200"/>
            </a:pPr>
            <a:endParaRPr lang="pt-BR"/>
          </a:p>
        </c:txPr>
        <c:crossAx val="653851432"/>
        <c:crosses val="autoZero"/>
        <c:crossBetween val="between"/>
        <c:majorUnit val="2.0000000000000004E-2"/>
      </c:valAx>
    </c:plotArea>
    <c:plotVisOnly val="1"/>
    <c:dispBlanksAs val="gap"/>
    <c:showDLblsOverMax val="0"/>
    <c:extLst/>
  </c:chart>
  <c:txPr>
    <a:bodyPr/>
    <a:lstStyle/>
    <a:p>
      <a:pPr>
        <a:defRPr sz="16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3200" b="0"/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Q2(1)zz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'T9'!$A$8</c:f>
              <c:strCache>
                <c:ptCount val="1"/>
                <c:pt idx="0">
                  <c:v>N6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'T9'!$B$7:$G$7</c15:sqref>
                  </c15:fullRef>
                </c:ext>
              </c:extLst>
              <c:f>'T9'!$G$7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'T9'!$B$8:$G$8</c15:sqref>
                  </c15:fullRef>
                </c:ext>
              </c:extLst>
              <c:f>'T9'!$G$8</c:f>
              <c:numCache>
                <c:formatCode>General</c:formatCode>
                <c:ptCount val="1"/>
                <c:pt idx="0">
                  <c:v>0.39836800000000006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1-44F9-B2B8-271347B61F64}"/>
            </c:ext>
          </c:extLst>
        </c:ser>
        <c:ser>
          <c:idx val="1"/>
          <c:order val="1"/>
          <c:tx>
            <c:strRef>
              <c:f>'T9'!$A$9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'T9'!$B$7:$G$7</c15:sqref>
                  </c15:fullRef>
                </c:ext>
              </c:extLst>
              <c:f>'T9'!$G$7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'T9'!$B$9:$G$9</c15:sqref>
                  </c15:fullRef>
                </c:ext>
              </c:extLst>
              <c:f>'T9'!$G$9</c:f>
              <c:numCache>
                <c:formatCode>General</c:formatCode>
                <c:ptCount val="1"/>
                <c:pt idx="0">
                  <c:v>0.51091500000000001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1-44F9-B2B8-271347B61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0.52"/>
          <c:min val="0.38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3200"/>
            </a:pPr>
            <a:endParaRPr lang="pt-BR"/>
          </a:p>
        </c:txPr>
        <c:crossAx val="653851432"/>
        <c:crosses val="autoZero"/>
        <c:crossBetween val="between"/>
        <c:majorUnit val="2.0000000000000004E-2"/>
      </c:valAx>
    </c:plotArea>
    <c:plotVisOnly val="1"/>
    <c:dispBlanksAs val="gap"/>
    <c:showDLblsOverMax val="0"/>
    <c:extLst/>
  </c:chart>
  <c:txPr>
    <a:bodyPr/>
    <a:lstStyle/>
    <a:p>
      <a:pPr>
        <a:defRPr sz="16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Normalized 𝑸𝟐-based aromaticity descriptor values (</a:t>
            </a:r>
            <a:r>
              <a:rPr lang="en-US" sz="1600" b="0" i="0" u="none" strike="noStrike" kern="1200" spc="0" baseline="0">
                <a:solidFill>
                  <a:sysClr val="windowText" lastClr="000000"/>
                </a:solidFill>
              </a:rPr>
              <a:t>𝑒𝑎</a:t>
            </a:r>
            <a:r>
              <a:rPr lang="en-US" sz="1600" b="0" i="0" u="none" strike="noStrike" kern="1200" spc="0" baseline="-25000">
                <a:solidFill>
                  <a:sysClr val="windowText" lastClr="000000"/>
                </a:solidFill>
              </a:rPr>
              <a:t>0</a:t>
            </a:r>
            <a:r>
              <a:rPr lang="en-US" sz="1600" b="0" i="0" u="none" strike="noStrike" kern="1200" spc="0" baseline="30000">
                <a:solidFill>
                  <a:sysClr val="windowText" lastClr="000000"/>
                </a:solidFill>
              </a:rPr>
              <a:t>2</a:t>
            </a:r>
            <a:r>
              <a:rPr lang="en-US" sz="1600"/>
              <a:t>) for Test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'T10'!$A$3</c:f>
              <c:strCache>
                <c:ptCount val="1"/>
                <c:pt idx="0">
                  <c:v>CH-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'T10'!$B$2:$G$2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'T10'!$B$3:$G$3</c:f>
              <c:numCache>
                <c:formatCode>0.000</c:formatCode>
                <c:ptCount val="6"/>
                <c:pt idx="0">
                  <c:v>0.77952859159432197</c:v>
                </c:pt>
                <c:pt idx="1">
                  <c:v>0.69317489447894498</c:v>
                </c:pt>
                <c:pt idx="2">
                  <c:v>0.47991970060877098</c:v>
                </c:pt>
                <c:pt idx="3">
                  <c:v>0.47991970060877098</c:v>
                </c:pt>
                <c:pt idx="4">
                  <c:v>1.1896049244982001</c:v>
                </c:pt>
                <c:pt idx="5">
                  <c:v>1.1896049244982001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6-4FD5-BECC-0AD35AB92702}"/>
            </c:ext>
          </c:extLst>
        </c:ser>
        <c:ser>
          <c:idx val="1"/>
          <c:order val="1"/>
          <c:tx>
            <c:strRef>
              <c:f>'T10'!$A$4</c:f>
              <c:strCache>
                <c:ptCount val="1"/>
                <c:pt idx="0">
                  <c:v>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'T10'!$B$2:$G$2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'T10'!$B$4:$G$4</c:f>
              <c:numCache>
                <c:formatCode>0.000</c:formatCode>
                <c:ptCount val="6"/>
                <c:pt idx="0">
                  <c:v>0.84790432300072205</c:v>
                </c:pt>
                <c:pt idx="1">
                  <c:v>0.65514631008812296</c:v>
                </c:pt>
                <c:pt idx="2">
                  <c:v>1.23893462704574</c:v>
                </c:pt>
                <c:pt idx="3">
                  <c:v>1.1965208153681901</c:v>
                </c:pt>
                <c:pt idx="4">
                  <c:v>1.18531066811504</c:v>
                </c:pt>
                <c:pt idx="5">
                  <c:v>1.1677578462170799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6-4FD5-BECC-0AD35AB92702}"/>
            </c:ext>
          </c:extLst>
        </c:ser>
        <c:ser>
          <c:idx val="2"/>
          <c:order val="2"/>
          <c:tx>
            <c:strRef>
              <c:f>'T10'!$A$5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'T10'!$B$2:$G$2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'T10'!$B$5:$G$5</c:f>
              <c:numCache>
                <c:formatCode>0.000</c:formatCode>
                <c:ptCount val="6"/>
                <c:pt idx="0">
                  <c:v>0.65225530722282798</c:v>
                </c:pt>
                <c:pt idx="1">
                  <c:v>0.47952268577829998</c:v>
                </c:pt>
                <c:pt idx="2">
                  <c:v>0.93743566927469302</c:v>
                </c:pt>
                <c:pt idx="3">
                  <c:v>0.80642792200426905</c:v>
                </c:pt>
                <c:pt idx="4">
                  <c:v>1.125241967842</c:v>
                </c:pt>
                <c:pt idx="5">
                  <c:v>1.07200806396367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26-4FD5-BECC-0AD35AB92702}"/>
            </c:ext>
          </c:extLst>
        </c:ser>
        <c:ser>
          <c:idx val="3"/>
          <c:order val="3"/>
          <c:tx>
            <c:strRef>
              <c:f>'T10'!$A$6</c:f>
              <c:strCache>
                <c:ptCount val="1"/>
                <c:pt idx="0">
                  <c:v>CH2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'T10'!$B$2:$G$2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'T10'!$B$6:$G$6</c:f>
              <c:numCache>
                <c:formatCode>0.000</c:formatCode>
                <c:ptCount val="6"/>
                <c:pt idx="0">
                  <c:v>0.82972276194141203</c:v>
                </c:pt>
                <c:pt idx="1">
                  <c:v>0.35797252378396399</c:v>
                </c:pt>
                <c:pt idx="2">
                  <c:v>0.73874382160594498</c:v>
                </c:pt>
                <c:pt idx="3">
                  <c:v>0.71574773844699502</c:v>
                </c:pt>
                <c:pt idx="4">
                  <c:v>1.09860348590274</c:v>
                </c:pt>
                <c:pt idx="5">
                  <c:v>1.07610463580047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6-4FD5-BECC-0AD35AB92702}"/>
            </c:ext>
          </c:extLst>
        </c:ser>
        <c:ser>
          <c:idx val="4"/>
          <c:order val="4"/>
          <c:tx>
            <c:strRef>
              <c:f>'T10'!$A$7</c:f>
              <c:strCache>
                <c:ptCount val="1"/>
                <c:pt idx="0">
                  <c:v>BH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'T10'!$B$2:$G$2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'T10'!$B$7:$G$7</c:f>
              <c:numCache>
                <c:formatCode>0.000</c:formatCode>
                <c:ptCount val="6"/>
                <c:pt idx="0">
                  <c:v>0.64805049714636798</c:v>
                </c:pt>
                <c:pt idx="1">
                  <c:v>0.42123390110643999</c:v>
                </c:pt>
                <c:pt idx="2">
                  <c:v>0.46605656661192801</c:v>
                </c:pt>
                <c:pt idx="3">
                  <c:v>0.46008618710194199</c:v>
                </c:pt>
                <c:pt idx="4">
                  <c:v>1.11425383870115</c:v>
                </c:pt>
                <c:pt idx="5">
                  <c:v>0.94160476791638503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6-4FD5-BECC-0AD35AB92702}"/>
            </c:ext>
          </c:extLst>
        </c:ser>
        <c:ser>
          <c:idx val="5"/>
          <c:order val="5"/>
          <c:tx>
            <c:strRef>
              <c:f>'T10'!$A$8</c:f>
              <c:strCache>
                <c:ptCount val="1"/>
                <c:pt idx="0">
                  <c:v>CH+</c:v>
                </c:pt>
              </c:strCache>
            </c:strRef>
          </c:tx>
          <c:spPr>
            <a:solidFill>
              <a:srgbClr val="B482DA"/>
            </a:solidFill>
            <a:ln>
              <a:noFill/>
            </a:ln>
            <a:effectLst/>
          </c:spPr>
          <c:invertIfNegative val="0"/>
          <c:cat>
            <c:strRef>
              <c:f>'T10'!$B$2:$G$2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'T10'!$B$8:$G$8</c:f>
              <c:numCache>
                <c:formatCode>0.000</c:formatCode>
                <c:ptCount val="6"/>
                <c:pt idx="0">
                  <c:v>0.56023951818670303</c:v>
                </c:pt>
                <c:pt idx="1">
                  <c:v>0.351509835576931</c:v>
                </c:pt>
                <c:pt idx="2">
                  <c:v>1.6550485003831501</c:v>
                </c:pt>
                <c:pt idx="3">
                  <c:v>1.55559370760274</c:v>
                </c:pt>
                <c:pt idx="4">
                  <c:v>1.0077645009443801</c:v>
                </c:pt>
                <c:pt idx="5">
                  <c:v>0.86335300392433101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6-4FD5-BECC-0AD35AB92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520624"/>
        <c:axId val="507521344"/>
      </c:barChart>
      <c:catAx>
        <c:axId val="50752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521344"/>
        <c:crosses val="autoZero"/>
        <c:auto val="1"/>
        <c:lblAlgn val="ctr"/>
        <c:lblOffset val="100"/>
        <c:noMultiLvlLbl val="0"/>
      </c:catAx>
      <c:valAx>
        <c:axId val="507521344"/>
        <c:scaling>
          <c:orientation val="minMax"/>
          <c:max val="3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</a:t>
                </a:r>
                <a:r>
                  <a:rPr lang="en-US" sz="1600" b="0" i="0" u="none" strike="noStrike" kern="1200" spc="0" baseline="0">
                    <a:solidFill>
                      <a:sysClr val="windowText" lastClr="000000"/>
                    </a:solidFill>
                  </a:rPr>
                  <a:t>𝑒𝑎</a:t>
                </a:r>
                <a:r>
                  <a:rPr lang="en-US" sz="1600" b="0" i="0" u="none" strike="noStrike" kern="1200" spc="0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1600" b="0" i="0" u="none" strike="noStrike" kern="1200" spc="0" baseline="30000">
                    <a:solidFill>
                      <a:sysClr val="windowText" lastClr="000000"/>
                    </a:solidFill>
                  </a:rPr>
                  <a:t>2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52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/>
                </a:solidFill>
              </a:rPr>
              <a:t>Non-normalized</a:t>
            </a:r>
            <a:r>
              <a:rPr lang="en-US" sz="1600"/>
              <a:t> 𝑸𝟐-based aromaticity descriptor values (</a:t>
            </a:r>
            <a:r>
              <a:rPr lang="en-US" sz="1600" b="0" i="0" u="none" strike="noStrike" kern="1200" spc="0" baseline="0">
                <a:solidFill>
                  <a:sysClr val="windowText" lastClr="000000"/>
                </a:solidFill>
              </a:rPr>
              <a:t>𝑒𝑎</a:t>
            </a:r>
            <a:r>
              <a:rPr lang="en-US" sz="1600" b="0" i="0" u="none" strike="noStrike" kern="1200" spc="0" baseline="-25000">
                <a:solidFill>
                  <a:sysClr val="windowText" lastClr="000000"/>
                </a:solidFill>
              </a:rPr>
              <a:t>0</a:t>
            </a:r>
            <a:r>
              <a:rPr lang="en-US" sz="1600" b="0" i="0" u="none" strike="noStrike" kern="1200" spc="0" baseline="30000">
                <a:solidFill>
                  <a:sysClr val="windowText" lastClr="000000"/>
                </a:solidFill>
              </a:rPr>
              <a:t>2</a:t>
            </a:r>
            <a:r>
              <a:rPr lang="en-US" sz="1600"/>
              <a:t>) for Test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'T10'!$A$12</c:f>
              <c:strCache>
                <c:ptCount val="1"/>
                <c:pt idx="0">
                  <c:v>CH-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'T10'!$B$11:$G$11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'T10'!$B$12:$G$12</c:f>
              <c:numCache>
                <c:formatCode>0.000</c:formatCode>
                <c:ptCount val="6"/>
                <c:pt idx="0">
                  <c:v>3.63808799999999</c:v>
                </c:pt>
                <c:pt idx="1">
                  <c:v>-2.6371519999999999</c:v>
                </c:pt>
                <c:pt idx="2">
                  <c:v>2.9491079999999998</c:v>
                </c:pt>
                <c:pt idx="3">
                  <c:v>-2.9491079999999998</c:v>
                </c:pt>
                <c:pt idx="4">
                  <c:v>0.60778699999999997</c:v>
                </c:pt>
                <c:pt idx="5">
                  <c:v>0.60778699999999997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D-48A7-AC10-DACF63722D60}"/>
            </c:ext>
          </c:extLst>
        </c:ser>
        <c:ser>
          <c:idx val="1"/>
          <c:order val="1"/>
          <c:tx>
            <c:strRef>
              <c:f>'T10'!$A$13</c:f>
              <c:strCache>
                <c:ptCount val="1"/>
                <c:pt idx="0">
                  <c:v>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'T10'!$B$11:$G$11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'T10'!$B$13:$G$13</c:f>
              <c:numCache>
                <c:formatCode>0.000</c:formatCode>
                <c:ptCount val="6"/>
                <c:pt idx="0">
                  <c:v>3.9571999999999998</c:v>
                </c:pt>
                <c:pt idx="1">
                  <c:v>-2.4924740000000001</c:v>
                </c:pt>
                <c:pt idx="2">
                  <c:v>7.6132569999999999</c:v>
                </c:pt>
                <c:pt idx="3">
                  <c:v>-7.3526239999999996</c:v>
                </c:pt>
                <c:pt idx="4">
                  <c:v>0.60559300000000005</c:v>
                </c:pt>
                <c:pt idx="5">
                  <c:v>0.59662499999999996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CD-48A7-AC10-DACF63722D60}"/>
            </c:ext>
          </c:extLst>
        </c:ser>
        <c:ser>
          <c:idx val="2"/>
          <c:order val="2"/>
          <c:tx>
            <c:strRef>
              <c:f>'T10'!$A$14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'T10'!$B$11:$G$11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'T10'!$B$14:$G$14</c:f>
              <c:numCache>
                <c:formatCode>0.000</c:formatCode>
                <c:ptCount val="6"/>
                <c:pt idx="0">
                  <c:v>3.0440990000000001</c:v>
                </c:pt>
                <c:pt idx="1">
                  <c:v>-1.824322</c:v>
                </c:pt>
                <c:pt idx="2">
                  <c:v>5.7605449999999996</c:v>
                </c:pt>
                <c:pt idx="3">
                  <c:v>-4.9555020000000001</c:v>
                </c:pt>
                <c:pt idx="4">
                  <c:v>0.57490300000000005</c:v>
                </c:pt>
                <c:pt idx="5">
                  <c:v>0.547705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CD-48A7-AC10-DACF63722D60}"/>
            </c:ext>
          </c:extLst>
        </c:ser>
        <c:ser>
          <c:idx val="3"/>
          <c:order val="3"/>
          <c:tx>
            <c:strRef>
              <c:f>'T10'!$A$15</c:f>
              <c:strCache>
                <c:ptCount val="1"/>
                <c:pt idx="0">
                  <c:v>CH2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'T10'!$B$11:$G$11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'T10'!$B$15:$G$15</c:f>
              <c:numCache>
                <c:formatCode>0.000</c:formatCode>
                <c:ptCount val="6"/>
                <c:pt idx="0">
                  <c:v>3.8723459999999998</c:v>
                </c:pt>
                <c:pt idx="1">
                  <c:v>-1.3618899999999901</c:v>
                </c:pt>
                <c:pt idx="2">
                  <c:v>4.5395830000000004</c:v>
                </c:pt>
                <c:pt idx="3">
                  <c:v>-4.3982720000000004</c:v>
                </c:pt>
                <c:pt idx="4">
                  <c:v>0.56129300000000004</c:v>
                </c:pt>
                <c:pt idx="5">
                  <c:v>0.54979800000000001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CD-48A7-AC10-DACF63722D60}"/>
            </c:ext>
          </c:extLst>
        </c:ser>
        <c:ser>
          <c:idx val="4"/>
          <c:order val="4"/>
          <c:tx>
            <c:strRef>
              <c:f>'T10'!$A$16</c:f>
              <c:strCache>
                <c:ptCount val="1"/>
                <c:pt idx="0">
                  <c:v>BH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'T10'!$B$11:$G$11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'T10'!$B$16:$G$16</c:f>
              <c:numCache>
                <c:formatCode>0.000</c:formatCode>
                <c:ptCount val="6"/>
                <c:pt idx="0">
                  <c:v>3.0244749999999998</c:v>
                </c:pt>
                <c:pt idx="1">
                  <c:v>-1.602565</c:v>
                </c:pt>
                <c:pt idx="2">
                  <c:v>2.8639190000000001</c:v>
                </c:pt>
                <c:pt idx="3">
                  <c:v>-2.8272309999999998</c:v>
                </c:pt>
                <c:pt idx="4">
                  <c:v>0.56928900000000004</c:v>
                </c:pt>
                <c:pt idx="5">
                  <c:v>0.48108000000000001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CD-48A7-AC10-DACF63722D60}"/>
            </c:ext>
          </c:extLst>
        </c:ser>
        <c:ser>
          <c:idx val="6"/>
          <c:order val="5"/>
          <c:tx>
            <c:strRef>
              <c:f>'T10'!$A$18</c:f>
              <c:strCache>
                <c:ptCount val="1"/>
                <c:pt idx="0">
                  <c:v>CH+</c:v>
                </c:pt>
              </c:strCache>
            </c:strRef>
          </c:tx>
          <c:spPr>
            <a:solidFill>
              <a:srgbClr val="B482DA"/>
            </a:solidFill>
            <a:ln>
              <a:noFill/>
            </a:ln>
            <a:effectLst/>
          </c:spPr>
          <c:invertIfNegative val="0"/>
          <c:cat>
            <c:strRef>
              <c:f>'T10'!$B$11:$G$11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'T10'!$B$18:$G$18</c:f>
              <c:numCache>
                <c:formatCode>0.000</c:formatCode>
                <c:ptCount val="6"/>
                <c:pt idx="0">
                  <c:v>2.6146579999999999</c:v>
                </c:pt>
                <c:pt idx="1">
                  <c:v>-1.3373029999999999</c:v>
                </c:pt>
                <c:pt idx="2">
                  <c:v>10.170278</c:v>
                </c:pt>
                <c:pt idx="3">
                  <c:v>-9.5591279999999994</c:v>
                </c:pt>
                <c:pt idx="4">
                  <c:v>0.51488199999999995</c:v>
                </c:pt>
                <c:pt idx="5">
                  <c:v>0.44109999999999999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CD-48A7-AC10-DACF63722D60}"/>
            </c:ext>
          </c:extLst>
        </c:ser>
        <c:ser>
          <c:idx val="5"/>
          <c:order val="6"/>
          <c:tx>
            <c:strRef>
              <c:f>'T10'!$A$17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'T10'!$B$11:$G$11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'T10'!$B$17:$G$17</c:f>
              <c:numCache>
                <c:formatCode>0.000</c:formatCode>
                <c:ptCount val="6"/>
                <c:pt idx="0">
                  <c:v>4.6670360000000004</c:v>
                </c:pt>
                <c:pt idx="1">
                  <c:v>-3.8044539999999998</c:v>
                </c:pt>
                <c:pt idx="2">
                  <c:v>6.145003</c:v>
                </c:pt>
                <c:pt idx="3">
                  <c:v>-6.145003</c:v>
                </c:pt>
                <c:pt idx="4">
                  <c:v>0.51091500000000001</c:v>
                </c:pt>
                <c:pt idx="5">
                  <c:v>0.51091500000000001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CD-48A7-AC10-DACF63722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111528"/>
        <c:axId val="657112968"/>
      </c:barChart>
      <c:catAx>
        <c:axId val="65711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7112968"/>
        <c:crosses val="autoZero"/>
        <c:auto val="1"/>
        <c:lblAlgn val="ctr"/>
        <c:lblOffset val="100"/>
        <c:noMultiLvlLbl val="0"/>
      </c:catAx>
      <c:valAx>
        <c:axId val="657112968"/>
        <c:scaling>
          <c:orientation val="minMax"/>
          <c:max val="11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kern="1200" baseline="0">
                    <a:solidFill>
                      <a:sysClr val="windowText" lastClr="000000"/>
                    </a:solidFill>
                  </a:rPr>
                  <a:t>Non-normalized</a:t>
                </a:r>
                <a:r>
                  <a:rPr lang="en-US"/>
                  <a:t> </a:t>
                </a:r>
                <a:r>
                  <a:rPr lang="en-US" sz="1600" b="0" i="0" u="none" strike="noStrike" kern="1200" spc="0" baseline="0">
                    <a:solidFill>
                      <a:sysClr val="windowText" lastClr="000000"/>
                    </a:solidFill>
                  </a:rPr>
                  <a:t>𝑒𝑎</a:t>
                </a:r>
                <a:r>
                  <a:rPr lang="en-US" sz="1600" b="0" i="0" u="none" strike="noStrike" kern="1200" spc="0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1600" b="0" i="0" u="none" strike="noStrike" kern="1200" spc="0" baseline="30000">
                    <a:solidFill>
                      <a:sysClr val="windowText" lastClr="000000"/>
                    </a:solidFill>
                  </a:rPr>
                  <a:t>2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711152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|Q2|_ring atoms</a:t>
            </a:r>
          </a:p>
        </c:rich>
      </c:tx>
      <c:layout>
        <c:manualLayout>
          <c:xMode val="edge"/>
          <c:yMode val="edge"/>
          <c:x val="0.26979757153070882"/>
          <c:y val="2.11092495080048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615954396115313"/>
          <c:y val="0.19560379102175415"/>
          <c:w val="0.73588630564791901"/>
          <c:h val="0.718085695796322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'T10'!$A$12</c:f>
              <c:strCache>
                <c:ptCount val="1"/>
                <c:pt idx="0">
                  <c:v>CH-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'T10'!$B$11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'T10'!$B$12:$G$12</c15:sqref>
                  </c15:fullRef>
                </c:ext>
              </c:extLst>
              <c:f>'T10'!$B$12</c:f>
              <c:numCache>
                <c:formatCode>0.000</c:formatCode>
                <c:ptCount val="1"/>
                <c:pt idx="0">
                  <c:v>3.63808799999999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D-48A7-AC10-DACF63722D60}"/>
            </c:ext>
          </c:extLst>
        </c:ser>
        <c:ser>
          <c:idx val="1"/>
          <c:order val="1"/>
          <c:tx>
            <c:strRef>
              <c:f>'T10'!$A$13</c:f>
              <c:strCache>
                <c:ptCount val="1"/>
                <c:pt idx="0">
                  <c:v>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'T10'!$B$11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'T10'!$B$13:$G$13</c15:sqref>
                  </c15:fullRef>
                </c:ext>
              </c:extLst>
              <c:f>'T10'!$B$13</c:f>
              <c:numCache>
                <c:formatCode>0.000</c:formatCode>
                <c:ptCount val="1"/>
                <c:pt idx="0">
                  <c:v>3.9571999999999998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CD-48A7-AC10-DACF63722D60}"/>
            </c:ext>
          </c:extLst>
        </c:ser>
        <c:ser>
          <c:idx val="2"/>
          <c:order val="2"/>
          <c:tx>
            <c:strRef>
              <c:f>'T10'!$A$14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'T10'!$B$11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'T10'!$B$14:$G$14</c15:sqref>
                  </c15:fullRef>
                </c:ext>
              </c:extLst>
              <c:f>'T10'!$B$14</c:f>
              <c:numCache>
                <c:formatCode>0.000</c:formatCode>
                <c:ptCount val="1"/>
                <c:pt idx="0">
                  <c:v>3.0440990000000001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CD-48A7-AC10-DACF63722D60}"/>
            </c:ext>
          </c:extLst>
        </c:ser>
        <c:ser>
          <c:idx val="3"/>
          <c:order val="3"/>
          <c:tx>
            <c:strRef>
              <c:f>'T10'!$A$15</c:f>
              <c:strCache>
                <c:ptCount val="1"/>
                <c:pt idx="0">
                  <c:v>CH2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'T10'!$B$11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'T10'!$B$15:$G$15</c15:sqref>
                  </c15:fullRef>
                </c:ext>
              </c:extLst>
              <c:f>'T10'!$B$15</c:f>
              <c:numCache>
                <c:formatCode>0.000</c:formatCode>
                <c:ptCount val="1"/>
                <c:pt idx="0">
                  <c:v>3.8723459999999998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CD-48A7-AC10-DACF63722D60}"/>
            </c:ext>
          </c:extLst>
        </c:ser>
        <c:ser>
          <c:idx val="4"/>
          <c:order val="4"/>
          <c:tx>
            <c:strRef>
              <c:f>'T10'!$A$16</c:f>
              <c:strCache>
                <c:ptCount val="1"/>
                <c:pt idx="0">
                  <c:v>BH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'T10'!$B$11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'T10'!$B$16:$G$16</c15:sqref>
                  </c15:fullRef>
                </c:ext>
              </c:extLst>
              <c:f>'T10'!$B$16</c:f>
              <c:numCache>
                <c:formatCode>0.000</c:formatCode>
                <c:ptCount val="1"/>
                <c:pt idx="0">
                  <c:v>3.0244749999999998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CD-48A7-AC10-DACF63722D60}"/>
            </c:ext>
          </c:extLst>
        </c:ser>
        <c:ser>
          <c:idx val="6"/>
          <c:order val="5"/>
          <c:tx>
            <c:strRef>
              <c:f>'T10'!$A$18</c:f>
              <c:strCache>
                <c:ptCount val="1"/>
                <c:pt idx="0">
                  <c:v>CH+</c:v>
                </c:pt>
              </c:strCache>
            </c:strRef>
          </c:tx>
          <c:spPr>
            <a:solidFill>
              <a:srgbClr val="B482DA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'T10'!$B$11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'T10'!$B$18:$G$18</c15:sqref>
                  </c15:fullRef>
                </c:ext>
              </c:extLst>
              <c:f>'T10'!$B$18</c:f>
              <c:numCache>
                <c:formatCode>0.000</c:formatCode>
                <c:ptCount val="1"/>
                <c:pt idx="0">
                  <c:v>2.6146579999999999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CD-48A7-AC10-DACF63722D60}"/>
            </c:ext>
          </c:extLst>
        </c:ser>
        <c:ser>
          <c:idx val="5"/>
          <c:order val="6"/>
          <c:tx>
            <c:strRef>
              <c:f>'T10'!$A$17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'T10'!$B$11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'T10'!$B$17:$G$17</c15:sqref>
                  </c15:fullRef>
                </c:ext>
              </c:extLst>
              <c:f>'T10'!$B$17</c:f>
              <c:numCache>
                <c:formatCode>0.000</c:formatCode>
                <c:ptCount val="1"/>
                <c:pt idx="0">
                  <c:v>4.6670360000000004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CD-48A7-AC10-DACF63722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111528"/>
        <c:axId val="657112968"/>
      </c:barChart>
      <c:catAx>
        <c:axId val="657111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657112968"/>
        <c:crosses val="autoZero"/>
        <c:auto val="1"/>
        <c:lblAlgn val="ctr"/>
        <c:lblOffset val="100"/>
        <c:noMultiLvlLbl val="0"/>
      </c:catAx>
      <c:valAx>
        <c:axId val="657112968"/>
        <c:scaling>
          <c:orientation val="minMax"/>
          <c:max val="5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711152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Q2_(zz,ring atoms)</a:t>
            </a:r>
          </a:p>
        </c:rich>
      </c:tx>
      <c:layout>
        <c:manualLayout>
          <c:xMode val="edge"/>
          <c:yMode val="edge"/>
          <c:x val="0.2650392203187259"/>
          <c:y val="2.11092495080048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900637888555134"/>
          <c:y val="0.19560379102175415"/>
          <c:w val="0.71325847291902011"/>
          <c:h val="0.718085695796322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'T10'!$A$12</c:f>
              <c:strCache>
                <c:ptCount val="1"/>
                <c:pt idx="0">
                  <c:v>CH-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'T10'!$C$11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'T10'!$B$12:$G$12</c15:sqref>
                  </c15:fullRef>
                </c:ext>
              </c:extLst>
              <c:f>'T10'!$C$12</c:f>
              <c:numCache>
                <c:formatCode>0.000</c:formatCode>
                <c:ptCount val="1"/>
                <c:pt idx="0">
                  <c:v>-2.6371519999999999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D-48A7-AC10-DACF63722D60}"/>
            </c:ext>
          </c:extLst>
        </c:ser>
        <c:ser>
          <c:idx val="1"/>
          <c:order val="1"/>
          <c:tx>
            <c:strRef>
              <c:f>'T10'!$A$13</c:f>
              <c:strCache>
                <c:ptCount val="1"/>
                <c:pt idx="0">
                  <c:v>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'T10'!$C$11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'T10'!$B$13:$G$13</c15:sqref>
                  </c15:fullRef>
                </c:ext>
              </c:extLst>
              <c:f>'T10'!$C$13</c:f>
              <c:numCache>
                <c:formatCode>0.000</c:formatCode>
                <c:ptCount val="1"/>
                <c:pt idx="0">
                  <c:v>-2.4924740000000001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CD-48A7-AC10-DACF63722D60}"/>
            </c:ext>
          </c:extLst>
        </c:ser>
        <c:ser>
          <c:idx val="2"/>
          <c:order val="2"/>
          <c:tx>
            <c:strRef>
              <c:f>'T10'!$A$14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'T10'!$C$11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'T10'!$B$14:$G$14</c15:sqref>
                  </c15:fullRef>
                </c:ext>
              </c:extLst>
              <c:f>'T10'!$C$14</c:f>
              <c:numCache>
                <c:formatCode>0.000</c:formatCode>
                <c:ptCount val="1"/>
                <c:pt idx="0">
                  <c:v>-1.824322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CD-48A7-AC10-DACF63722D60}"/>
            </c:ext>
          </c:extLst>
        </c:ser>
        <c:ser>
          <c:idx val="3"/>
          <c:order val="3"/>
          <c:tx>
            <c:strRef>
              <c:f>'T10'!$A$15</c:f>
              <c:strCache>
                <c:ptCount val="1"/>
                <c:pt idx="0">
                  <c:v>CH2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'T10'!$C$11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'T10'!$B$15:$G$15</c15:sqref>
                  </c15:fullRef>
                </c:ext>
              </c:extLst>
              <c:f>'T10'!$C$15</c:f>
              <c:numCache>
                <c:formatCode>0.000</c:formatCode>
                <c:ptCount val="1"/>
                <c:pt idx="0">
                  <c:v>-1.3618899999999901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CD-48A7-AC10-DACF63722D60}"/>
            </c:ext>
          </c:extLst>
        </c:ser>
        <c:ser>
          <c:idx val="4"/>
          <c:order val="4"/>
          <c:tx>
            <c:strRef>
              <c:f>'T10'!$A$16</c:f>
              <c:strCache>
                <c:ptCount val="1"/>
                <c:pt idx="0">
                  <c:v>BH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'T10'!$C$11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'T10'!$B$16:$G$16</c15:sqref>
                  </c15:fullRef>
                </c:ext>
              </c:extLst>
              <c:f>'T10'!$C$16</c:f>
              <c:numCache>
                <c:formatCode>0.000</c:formatCode>
                <c:ptCount val="1"/>
                <c:pt idx="0">
                  <c:v>-1.602565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CD-48A7-AC10-DACF63722D60}"/>
            </c:ext>
          </c:extLst>
        </c:ser>
        <c:ser>
          <c:idx val="6"/>
          <c:order val="5"/>
          <c:tx>
            <c:strRef>
              <c:f>'T10'!$A$18</c:f>
              <c:strCache>
                <c:ptCount val="1"/>
                <c:pt idx="0">
                  <c:v>CH+</c:v>
                </c:pt>
              </c:strCache>
            </c:strRef>
          </c:tx>
          <c:spPr>
            <a:solidFill>
              <a:srgbClr val="B482DA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'T10'!$C$11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'T10'!$B$18:$G$18</c15:sqref>
                  </c15:fullRef>
                </c:ext>
              </c:extLst>
              <c:f>'T10'!$C$18</c:f>
              <c:numCache>
                <c:formatCode>0.000</c:formatCode>
                <c:ptCount val="1"/>
                <c:pt idx="0">
                  <c:v>-1.3373029999999999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CD-48A7-AC10-DACF63722D60}"/>
            </c:ext>
          </c:extLst>
        </c:ser>
        <c:ser>
          <c:idx val="5"/>
          <c:order val="6"/>
          <c:tx>
            <c:strRef>
              <c:f>'T10'!$A$17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'T10'!$C$11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'T10'!$B$17:$G$17</c15:sqref>
                  </c15:fullRef>
                </c:ext>
              </c:extLst>
              <c:f>'T10'!$C$17</c:f>
              <c:numCache>
                <c:formatCode>0.000</c:formatCode>
                <c:ptCount val="1"/>
                <c:pt idx="0">
                  <c:v>-3.8044539999999998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CD-48A7-AC10-DACF63722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111528"/>
        <c:axId val="657112968"/>
      </c:barChart>
      <c:catAx>
        <c:axId val="657111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657112968"/>
        <c:crosses val="autoZero"/>
        <c:auto val="1"/>
        <c:lblAlgn val="ctr"/>
        <c:lblOffset val="100"/>
        <c:noMultiLvlLbl val="0"/>
      </c:catAx>
      <c:valAx>
        <c:axId val="657112968"/>
        <c:scaling>
          <c:orientation val="minMax"/>
          <c:max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711152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|Q2|_origin</a:t>
            </a:r>
          </a:p>
        </c:rich>
      </c:tx>
      <c:layout>
        <c:manualLayout>
          <c:xMode val="edge"/>
          <c:yMode val="edge"/>
          <c:x val="0.35123026881692032"/>
          <c:y val="2.46274577593390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117696437378136"/>
          <c:y val="0.18504916626775172"/>
          <c:w val="0.70149394465986237"/>
          <c:h val="0.728640320550325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'T10'!$A$12</c:f>
              <c:strCache>
                <c:ptCount val="1"/>
                <c:pt idx="0">
                  <c:v>CH-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'T10'!$D$11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'T10'!$B$12:$G$12</c15:sqref>
                  </c15:fullRef>
                </c:ext>
              </c:extLst>
              <c:f>'T10'!$D$12</c:f>
              <c:numCache>
                <c:formatCode>0.000</c:formatCode>
                <c:ptCount val="1"/>
                <c:pt idx="0">
                  <c:v>2.9491079999999998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D-48A7-AC10-DACF63722D60}"/>
            </c:ext>
          </c:extLst>
        </c:ser>
        <c:ser>
          <c:idx val="1"/>
          <c:order val="1"/>
          <c:tx>
            <c:strRef>
              <c:f>'T10'!$A$13</c:f>
              <c:strCache>
                <c:ptCount val="1"/>
                <c:pt idx="0">
                  <c:v>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'T10'!$D$11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'T10'!$B$13:$G$13</c15:sqref>
                  </c15:fullRef>
                </c:ext>
              </c:extLst>
              <c:f>'T10'!$D$13</c:f>
              <c:numCache>
                <c:formatCode>0.000</c:formatCode>
                <c:ptCount val="1"/>
                <c:pt idx="0">
                  <c:v>7.6132569999999999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CD-48A7-AC10-DACF63722D60}"/>
            </c:ext>
          </c:extLst>
        </c:ser>
        <c:ser>
          <c:idx val="2"/>
          <c:order val="2"/>
          <c:tx>
            <c:strRef>
              <c:f>'T10'!$A$14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'T10'!$D$11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'T10'!$B$14:$G$14</c15:sqref>
                  </c15:fullRef>
                </c:ext>
              </c:extLst>
              <c:f>'T10'!$D$14</c:f>
              <c:numCache>
                <c:formatCode>0.000</c:formatCode>
                <c:ptCount val="1"/>
                <c:pt idx="0">
                  <c:v>5.7605449999999996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CD-48A7-AC10-DACF63722D60}"/>
            </c:ext>
          </c:extLst>
        </c:ser>
        <c:ser>
          <c:idx val="3"/>
          <c:order val="3"/>
          <c:tx>
            <c:strRef>
              <c:f>'T10'!$A$15</c:f>
              <c:strCache>
                <c:ptCount val="1"/>
                <c:pt idx="0">
                  <c:v>CH2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'T10'!$D$11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'T10'!$B$15:$G$15</c15:sqref>
                  </c15:fullRef>
                </c:ext>
              </c:extLst>
              <c:f>'T10'!$D$15</c:f>
              <c:numCache>
                <c:formatCode>0.000</c:formatCode>
                <c:ptCount val="1"/>
                <c:pt idx="0">
                  <c:v>4.5395830000000004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CD-48A7-AC10-DACF63722D60}"/>
            </c:ext>
          </c:extLst>
        </c:ser>
        <c:ser>
          <c:idx val="4"/>
          <c:order val="4"/>
          <c:tx>
            <c:strRef>
              <c:f>'T10'!$A$16</c:f>
              <c:strCache>
                <c:ptCount val="1"/>
                <c:pt idx="0">
                  <c:v>BH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'T10'!$D$11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'T10'!$B$16:$G$16</c15:sqref>
                  </c15:fullRef>
                </c:ext>
              </c:extLst>
              <c:f>'T10'!$D$16</c:f>
              <c:numCache>
                <c:formatCode>0.000</c:formatCode>
                <c:ptCount val="1"/>
                <c:pt idx="0">
                  <c:v>2.8639190000000001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CD-48A7-AC10-DACF63722D60}"/>
            </c:ext>
          </c:extLst>
        </c:ser>
        <c:ser>
          <c:idx val="6"/>
          <c:order val="5"/>
          <c:tx>
            <c:strRef>
              <c:f>'T10'!$A$18</c:f>
              <c:strCache>
                <c:ptCount val="1"/>
                <c:pt idx="0">
                  <c:v>CH+</c:v>
                </c:pt>
              </c:strCache>
            </c:strRef>
          </c:tx>
          <c:spPr>
            <a:solidFill>
              <a:srgbClr val="B482DA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'T10'!$D$11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'T10'!$B$18:$G$18</c15:sqref>
                  </c15:fullRef>
                </c:ext>
              </c:extLst>
              <c:f>'T10'!$D$18</c:f>
              <c:numCache>
                <c:formatCode>0.000</c:formatCode>
                <c:ptCount val="1"/>
                <c:pt idx="0">
                  <c:v>10.170278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CD-48A7-AC10-DACF63722D60}"/>
            </c:ext>
          </c:extLst>
        </c:ser>
        <c:ser>
          <c:idx val="5"/>
          <c:order val="6"/>
          <c:tx>
            <c:strRef>
              <c:f>'T10'!$A$17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'T10'!$D$11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'T10'!$B$17:$G$17</c15:sqref>
                  </c15:fullRef>
                </c:ext>
              </c:extLst>
              <c:f>'T10'!$D$17</c:f>
              <c:numCache>
                <c:formatCode>0.000</c:formatCode>
                <c:ptCount val="1"/>
                <c:pt idx="0">
                  <c:v>6.145003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CD-48A7-AC10-DACF63722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111528"/>
        <c:axId val="657112968"/>
      </c:barChart>
      <c:catAx>
        <c:axId val="657111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657112968"/>
        <c:crosses val="autoZero"/>
        <c:auto val="1"/>
        <c:lblAlgn val="ctr"/>
        <c:lblOffset val="100"/>
        <c:noMultiLvlLbl val="0"/>
      </c:catAx>
      <c:valAx>
        <c:axId val="657112968"/>
        <c:scaling>
          <c:orientation val="minMax"/>
          <c:max val="10.5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71115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Q2_(zz,origin)</a:t>
            </a:r>
          </a:p>
        </c:rich>
      </c:tx>
      <c:layout>
        <c:manualLayout>
          <c:xMode val="edge"/>
          <c:yMode val="edge"/>
          <c:x val="0.32342511779462763"/>
          <c:y val="2.22853152056039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105154429172045"/>
          <c:y val="0.19164464456384539"/>
          <c:w val="0.71099430531735164"/>
          <c:h val="0.717236199774690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'T10'!$A$12</c:f>
              <c:strCache>
                <c:ptCount val="1"/>
                <c:pt idx="0">
                  <c:v>CH-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'T10'!$E$11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'T10'!$B$12:$G$12</c15:sqref>
                  </c15:fullRef>
                </c:ext>
              </c:extLst>
              <c:f>'T10'!$E$12</c:f>
              <c:numCache>
                <c:formatCode>0.000</c:formatCode>
                <c:ptCount val="1"/>
                <c:pt idx="0">
                  <c:v>-2.9491079999999998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D-48A7-AC10-DACF63722D60}"/>
            </c:ext>
          </c:extLst>
        </c:ser>
        <c:ser>
          <c:idx val="1"/>
          <c:order val="1"/>
          <c:tx>
            <c:strRef>
              <c:f>'T10'!$A$13</c:f>
              <c:strCache>
                <c:ptCount val="1"/>
                <c:pt idx="0">
                  <c:v>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'T10'!$E$11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'T10'!$B$13:$G$13</c15:sqref>
                  </c15:fullRef>
                </c:ext>
              </c:extLst>
              <c:f>'T10'!$E$13</c:f>
              <c:numCache>
                <c:formatCode>0.000</c:formatCode>
                <c:ptCount val="1"/>
                <c:pt idx="0">
                  <c:v>-7.3526239999999996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CD-48A7-AC10-DACF63722D60}"/>
            </c:ext>
          </c:extLst>
        </c:ser>
        <c:ser>
          <c:idx val="2"/>
          <c:order val="2"/>
          <c:tx>
            <c:strRef>
              <c:f>'T10'!$A$14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'T10'!$E$11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'T10'!$B$14:$G$14</c15:sqref>
                  </c15:fullRef>
                </c:ext>
              </c:extLst>
              <c:f>'T10'!$E$14</c:f>
              <c:numCache>
                <c:formatCode>0.000</c:formatCode>
                <c:ptCount val="1"/>
                <c:pt idx="0">
                  <c:v>-4.9555020000000001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CD-48A7-AC10-DACF63722D60}"/>
            </c:ext>
          </c:extLst>
        </c:ser>
        <c:ser>
          <c:idx val="3"/>
          <c:order val="3"/>
          <c:tx>
            <c:strRef>
              <c:f>'T10'!$A$15</c:f>
              <c:strCache>
                <c:ptCount val="1"/>
                <c:pt idx="0">
                  <c:v>CH2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'T10'!$E$11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'T10'!$B$15:$G$15</c15:sqref>
                  </c15:fullRef>
                </c:ext>
              </c:extLst>
              <c:f>'T10'!$E$15</c:f>
              <c:numCache>
                <c:formatCode>0.000</c:formatCode>
                <c:ptCount val="1"/>
                <c:pt idx="0">
                  <c:v>-4.3982720000000004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CD-48A7-AC10-DACF63722D60}"/>
            </c:ext>
          </c:extLst>
        </c:ser>
        <c:ser>
          <c:idx val="4"/>
          <c:order val="4"/>
          <c:tx>
            <c:strRef>
              <c:f>'T10'!$A$16</c:f>
              <c:strCache>
                <c:ptCount val="1"/>
                <c:pt idx="0">
                  <c:v>BH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'T10'!$E$11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'T10'!$B$16:$G$16</c15:sqref>
                  </c15:fullRef>
                </c:ext>
              </c:extLst>
              <c:f>'T10'!$E$16</c:f>
              <c:numCache>
                <c:formatCode>0.000</c:formatCode>
                <c:ptCount val="1"/>
                <c:pt idx="0">
                  <c:v>-2.8272309999999998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CD-48A7-AC10-DACF63722D60}"/>
            </c:ext>
          </c:extLst>
        </c:ser>
        <c:ser>
          <c:idx val="6"/>
          <c:order val="5"/>
          <c:tx>
            <c:strRef>
              <c:f>'T10'!$A$18</c:f>
              <c:strCache>
                <c:ptCount val="1"/>
                <c:pt idx="0">
                  <c:v>CH+</c:v>
                </c:pt>
              </c:strCache>
            </c:strRef>
          </c:tx>
          <c:spPr>
            <a:solidFill>
              <a:srgbClr val="B482DA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'T10'!$E$11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'T10'!$B$18:$G$18</c15:sqref>
                  </c15:fullRef>
                </c:ext>
              </c:extLst>
              <c:f>'T10'!$E$18</c:f>
              <c:numCache>
                <c:formatCode>0.000</c:formatCode>
                <c:ptCount val="1"/>
                <c:pt idx="0">
                  <c:v>-9.5591279999999994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CD-48A7-AC10-DACF63722D60}"/>
            </c:ext>
          </c:extLst>
        </c:ser>
        <c:ser>
          <c:idx val="5"/>
          <c:order val="6"/>
          <c:tx>
            <c:strRef>
              <c:f>'T10'!$A$17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'T10'!$E$11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'T10'!$B$17:$G$17</c15:sqref>
                  </c15:fullRef>
                </c:ext>
              </c:extLst>
              <c:f>'T10'!$E$17</c:f>
              <c:numCache>
                <c:formatCode>0.000</c:formatCode>
                <c:ptCount val="1"/>
                <c:pt idx="0">
                  <c:v>-6.145003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CD-48A7-AC10-DACF63722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111528"/>
        <c:axId val="657112968"/>
      </c:barChart>
      <c:catAx>
        <c:axId val="657111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657112968"/>
        <c:crosses val="autoZero"/>
        <c:auto val="1"/>
        <c:lblAlgn val="ctr"/>
        <c:lblOffset val="100"/>
        <c:noMultiLvlLbl val="0"/>
      </c:catAx>
      <c:valAx>
        <c:axId val="657112968"/>
        <c:scaling>
          <c:orientation val="minMax"/>
          <c:max val="-2.6"/>
          <c:min val="-9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71115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|Q2|(1)</a:t>
            </a:r>
          </a:p>
        </c:rich>
      </c:tx>
      <c:layout>
        <c:manualLayout>
          <c:xMode val="edge"/>
          <c:yMode val="edge"/>
          <c:x val="0.47119316726656912"/>
          <c:y val="2.22853152056039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30939083926122"/>
          <c:y val="0.19164464456384539"/>
          <c:w val="0.73795546096531017"/>
          <c:h val="0.717236199774690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'T10'!$A$12</c:f>
              <c:strCache>
                <c:ptCount val="1"/>
                <c:pt idx="0">
                  <c:v>CH-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'T10'!$F$11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'T10'!$B$12:$G$12</c15:sqref>
                  </c15:fullRef>
                </c:ext>
              </c:extLst>
              <c:f>'T10'!$F$12</c:f>
              <c:numCache>
                <c:formatCode>0.000</c:formatCode>
                <c:ptCount val="1"/>
                <c:pt idx="0">
                  <c:v>0.60778699999999997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D-48A7-AC10-DACF63722D60}"/>
            </c:ext>
          </c:extLst>
        </c:ser>
        <c:ser>
          <c:idx val="1"/>
          <c:order val="1"/>
          <c:tx>
            <c:strRef>
              <c:f>'T10'!$A$13</c:f>
              <c:strCache>
                <c:ptCount val="1"/>
                <c:pt idx="0">
                  <c:v>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'T10'!$F$11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'T10'!$B$13:$G$13</c15:sqref>
                  </c15:fullRef>
                </c:ext>
              </c:extLst>
              <c:f>'T10'!$F$13</c:f>
              <c:numCache>
                <c:formatCode>0.000</c:formatCode>
                <c:ptCount val="1"/>
                <c:pt idx="0">
                  <c:v>0.60559300000000005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CD-48A7-AC10-DACF63722D60}"/>
            </c:ext>
          </c:extLst>
        </c:ser>
        <c:ser>
          <c:idx val="2"/>
          <c:order val="2"/>
          <c:tx>
            <c:strRef>
              <c:f>'T10'!$A$14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'T10'!$F$11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'T10'!$B$14:$G$14</c15:sqref>
                  </c15:fullRef>
                </c:ext>
              </c:extLst>
              <c:f>'T10'!$F$14</c:f>
              <c:numCache>
                <c:formatCode>0.000</c:formatCode>
                <c:ptCount val="1"/>
                <c:pt idx="0">
                  <c:v>0.57490300000000005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CD-48A7-AC10-DACF63722D60}"/>
            </c:ext>
          </c:extLst>
        </c:ser>
        <c:ser>
          <c:idx val="3"/>
          <c:order val="3"/>
          <c:tx>
            <c:strRef>
              <c:f>'T10'!$A$15</c:f>
              <c:strCache>
                <c:ptCount val="1"/>
                <c:pt idx="0">
                  <c:v>CH2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'T10'!$F$11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'T10'!$B$15:$G$15</c15:sqref>
                  </c15:fullRef>
                </c:ext>
              </c:extLst>
              <c:f>'T10'!$F$15</c:f>
              <c:numCache>
                <c:formatCode>0.000</c:formatCode>
                <c:ptCount val="1"/>
                <c:pt idx="0">
                  <c:v>0.56129300000000004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CD-48A7-AC10-DACF63722D60}"/>
            </c:ext>
          </c:extLst>
        </c:ser>
        <c:ser>
          <c:idx val="4"/>
          <c:order val="4"/>
          <c:tx>
            <c:strRef>
              <c:f>'T10'!$A$16</c:f>
              <c:strCache>
                <c:ptCount val="1"/>
                <c:pt idx="0">
                  <c:v>BH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'T10'!$F$11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'T10'!$B$16:$G$16</c15:sqref>
                  </c15:fullRef>
                </c:ext>
              </c:extLst>
              <c:f>'T10'!$F$16</c:f>
              <c:numCache>
                <c:formatCode>0.000</c:formatCode>
                <c:ptCount val="1"/>
                <c:pt idx="0">
                  <c:v>0.56928900000000004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CD-48A7-AC10-DACF63722D60}"/>
            </c:ext>
          </c:extLst>
        </c:ser>
        <c:ser>
          <c:idx val="6"/>
          <c:order val="5"/>
          <c:tx>
            <c:strRef>
              <c:f>'T10'!$A$18</c:f>
              <c:strCache>
                <c:ptCount val="1"/>
                <c:pt idx="0">
                  <c:v>CH+</c:v>
                </c:pt>
              </c:strCache>
            </c:strRef>
          </c:tx>
          <c:spPr>
            <a:solidFill>
              <a:srgbClr val="B482DA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'T10'!$F$11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'T10'!$B$18:$G$18</c15:sqref>
                  </c15:fullRef>
                </c:ext>
              </c:extLst>
              <c:f>'T10'!$F$18</c:f>
              <c:numCache>
                <c:formatCode>0.000</c:formatCode>
                <c:ptCount val="1"/>
                <c:pt idx="0">
                  <c:v>0.51488199999999995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CD-48A7-AC10-DACF63722D60}"/>
            </c:ext>
          </c:extLst>
        </c:ser>
        <c:ser>
          <c:idx val="5"/>
          <c:order val="6"/>
          <c:tx>
            <c:strRef>
              <c:f>'T10'!$A$17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'T10'!$F$11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'T10'!$B$17:$G$17</c15:sqref>
                  </c15:fullRef>
                </c:ext>
              </c:extLst>
              <c:f>'T10'!$F$17</c:f>
              <c:numCache>
                <c:formatCode>0.000</c:formatCode>
                <c:ptCount val="1"/>
                <c:pt idx="0">
                  <c:v>0.51091500000000001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CD-48A7-AC10-DACF63722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111528"/>
        <c:axId val="657112968"/>
      </c:barChart>
      <c:catAx>
        <c:axId val="657111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657112968"/>
        <c:crosses val="autoZero"/>
        <c:auto val="1"/>
        <c:lblAlgn val="ctr"/>
        <c:lblOffset val="100"/>
        <c:noMultiLvlLbl val="0"/>
      </c:catAx>
      <c:valAx>
        <c:axId val="657112968"/>
        <c:scaling>
          <c:orientation val="minMax"/>
          <c:max val="0.610000000000000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711152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/>
              <a:t>Q2(1)zz</a:t>
            </a:r>
          </a:p>
        </c:rich>
      </c:tx>
      <c:layout>
        <c:manualLayout>
          <c:xMode val="edge"/>
          <c:yMode val="edge"/>
          <c:x val="0.42687913388253501"/>
          <c:y val="1.4430629294745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350149934089302"/>
          <c:y val="0.15381232796161678"/>
          <c:w val="0.71827375788498582"/>
          <c:h val="0.744175905962292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'T1'!$A$10</c:f>
              <c:strCache>
                <c:ptCount val="1"/>
                <c:pt idx="0">
                  <c:v>0.05 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'T1'!$G$9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'T1'!$B$10:$G$10</c15:sqref>
                  </c15:fullRef>
                </c:ext>
              </c:extLst>
              <c:f>'T1'!$G$10</c:f>
              <c:numCache>
                <c:formatCode>0.000</c:formatCode>
                <c:ptCount val="1"/>
                <c:pt idx="0">
                  <c:v>0.54579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6-4AAF-8368-EF536C2E0714}"/>
            </c:ext>
          </c:extLst>
        </c:ser>
        <c:ser>
          <c:idx val="1"/>
          <c:order val="1"/>
          <c:tx>
            <c:strRef>
              <c:f>'T1'!$A$11</c:f>
              <c:strCache>
                <c:ptCount val="1"/>
                <c:pt idx="0">
                  <c:v>0.10 Å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'T1'!$G$9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'T1'!$B$11:$G$11</c15:sqref>
                  </c15:fullRef>
                </c:ext>
              </c:extLst>
              <c:f>'T1'!$G$11</c:f>
              <c:numCache>
                <c:formatCode>0.000</c:formatCode>
                <c:ptCount val="1"/>
                <c:pt idx="0">
                  <c:v>0.54364999999999997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46-4AAF-8368-EF536C2E0714}"/>
            </c:ext>
          </c:extLst>
        </c:ser>
        <c:ser>
          <c:idx val="2"/>
          <c:order val="2"/>
          <c:tx>
            <c:strRef>
              <c:f>'T1'!$A$12</c:f>
              <c:strCache>
                <c:ptCount val="1"/>
                <c:pt idx="0">
                  <c:v>0.15 Å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'T1'!$G$9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'T1'!$B$12:$G$12</c15:sqref>
                  </c15:fullRef>
                </c:ext>
              </c:extLst>
              <c:f>'T1'!$G$12</c:f>
              <c:numCache>
                <c:formatCode>0.000</c:formatCode>
                <c:ptCount val="1"/>
                <c:pt idx="0">
                  <c:v>0.54037100000000005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46-4AAF-8368-EF536C2E0714}"/>
            </c:ext>
          </c:extLst>
        </c:ser>
        <c:ser>
          <c:idx val="3"/>
          <c:order val="3"/>
          <c:tx>
            <c:strRef>
              <c:f>'T1'!$A$13</c:f>
              <c:strCache>
                <c:ptCount val="1"/>
                <c:pt idx="0">
                  <c:v>0.20 Å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'T1'!$G$9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'T1'!$B$13:$G$13</c15:sqref>
                  </c15:fullRef>
                </c:ext>
              </c:extLst>
              <c:f>'T1'!$G$13</c:f>
              <c:numCache>
                <c:formatCode>0.000</c:formatCode>
                <c:ptCount val="1"/>
                <c:pt idx="0">
                  <c:v>0.53624499999999997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46-4AAF-8368-EF536C2E0714}"/>
            </c:ext>
          </c:extLst>
        </c:ser>
        <c:ser>
          <c:idx val="4"/>
          <c:order val="4"/>
          <c:tx>
            <c:strRef>
              <c:f>'T1'!$A$14</c:f>
              <c:strCache>
                <c:ptCount val="1"/>
                <c:pt idx="0">
                  <c:v>0.25 Å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'T1'!$G$9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'T1'!$B$14:$G$14</c15:sqref>
                  </c15:fullRef>
                </c:ext>
              </c:extLst>
              <c:f>'T1'!$G$14</c:f>
              <c:numCache>
                <c:formatCode>0.000</c:formatCode>
                <c:ptCount val="1"/>
                <c:pt idx="0">
                  <c:v>0.53154699999999999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46-4AAF-8368-EF536C2E0714}"/>
            </c:ext>
          </c:extLst>
        </c:ser>
        <c:ser>
          <c:idx val="5"/>
          <c:order val="5"/>
          <c:tx>
            <c:strRef>
              <c:f>'T1'!$A$15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'T1'!$B$9:$G$9</c15:sqref>
                  </c15:fullRef>
                </c:ext>
              </c:extLst>
              <c:f>'T1'!$G$9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'T1'!$B$15:$G$15</c15:sqref>
                  </c15:fullRef>
                </c:ext>
              </c:extLst>
              <c:f>'T1'!$G$15</c:f>
              <c:numCache>
                <c:formatCode>0.000</c:formatCode>
                <c:ptCount val="1"/>
                <c:pt idx="0">
                  <c:v>0.51091500000000001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46-4AAF-8368-EF536C2E0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5"/>
        <c:axId val="700979376"/>
        <c:axId val="700980816"/>
      </c:barChart>
      <c:catAx>
        <c:axId val="70097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700980816"/>
        <c:crossesAt val="0"/>
        <c:auto val="1"/>
        <c:lblAlgn val="ctr"/>
        <c:lblOffset val="100"/>
        <c:noMultiLvlLbl val="0"/>
      </c:catAx>
      <c:valAx>
        <c:axId val="700980816"/>
        <c:scaling>
          <c:orientation val="minMax"/>
          <c:max val="0.55000000000000004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9793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Q2(1)zz</a:t>
            </a:r>
          </a:p>
        </c:rich>
      </c:tx>
      <c:layout>
        <c:manualLayout>
          <c:xMode val="edge"/>
          <c:yMode val="edge"/>
          <c:x val="0.48409973142370094"/>
          <c:y val="2.22853152056039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087897751248149"/>
          <c:y val="0.15078823335357147"/>
          <c:w val="0.7417919315211623"/>
          <c:h val="0.758092610984964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'T10'!$A$12</c:f>
              <c:strCache>
                <c:ptCount val="1"/>
                <c:pt idx="0">
                  <c:v>CH-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'T10'!$G$11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'T10'!$B$12:$G$12</c15:sqref>
                  </c15:fullRef>
                </c:ext>
              </c:extLst>
              <c:f>'T10'!$G$12</c:f>
              <c:numCache>
                <c:formatCode>0.000</c:formatCode>
                <c:ptCount val="1"/>
                <c:pt idx="0">
                  <c:v>0.60778699999999997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D-48A7-AC10-DACF63722D60}"/>
            </c:ext>
          </c:extLst>
        </c:ser>
        <c:ser>
          <c:idx val="1"/>
          <c:order val="1"/>
          <c:tx>
            <c:strRef>
              <c:f>'T10'!$A$13</c:f>
              <c:strCache>
                <c:ptCount val="1"/>
                <c:pt idx="0">
                  <c:v>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'T10'!$G$11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'T10'!$B$13:$G$13</c15:sqref>
                  </c15:fullRef>
                </c:ext>
              </c:extLst>
              <c:f>'T10'!$G$13</c:f>
              <c:numCache>
                <c:formatCode>0.000</c:formatCode>
                <c:ptCount val="1"/>
                <c:pt idx="0">
                  <c:v>0.59662499999999996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CD-48A7-AC10-DACF63722D60}"/>
            </c:ext>
          </c:extLst>
        </c:ser>
        <c:ser>
          <c:idx val="2"/>
          <c:order val="2"/>
          <c:tx>
            <c:strRef>
              <c:f>'T10'!$A$14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'T10'!$G$11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'T10'!$B$14:$G$14</c15:sqref>
                  </c15:fullRef>
                </c:ext>
              </c:extLst>
              <c:f>'T10'!$G$14</c:f>
              <c:numCache>
                <c:formatCode>0.000</c:formatCode>
                <c:ptCount val="1"/>
                <c:pt idx="0">
                  <c:v>0.547705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CD-48A7-AC10-DACF63722D60}"/>
            </c:ext>
          </c:extLst>
        </c:ser>
        <c:ser>
          <c:idx val="3"/>
          <c:order val="3"/>
          <c:tx>
            <c:strRef>
              <c:f>'T10'!$A$15</c:f>
              <c:strCache>
                <c:ptCount val="1"/>
                <c:pt idx="0">
                  <c:v>CH2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'T10'!$G$11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'T10'!$B$15:$G$15</c15:sqref>
                  </c15:fullRef>
                </c:ext>
              </c:extLst>
              <c:f>'T10'!$G$15</c:f>
              <c:numCache>
                <c:formatCode>0.000</c:formatCode>
                <c:ptCount val="1"/>
                <c:pt idx="0">
                  <c:v>0.54979800000000001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CD-48A7-AC10-DACF63722D60}"/>
            </c:ext>
          </c:extLst>
        </c:ser>
        <c:ser>
          <c:idx val="4"/>
          <c:order val="4"/>
          <c:tx>
            <c:strRef>
              <c:f>'T10'!$A$16</c:f>
              <c:strCache>
                <c:ptCount val="1"/>
                <c:pt idx="0">
                  <c:v>BH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'T10'!$G$11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'T10'!$B$16:$G$16</c15:sqref>
                  </c15:fullRef>
                </c:ext>
              </c:extLst>
              <c:f>'T10'!$G$16</c:f>
              <c:numCache>
                <c:formatCode>0.000</c:formatCode>
                <c:ptCount val="1"/>
                <c:pt idx="0">
                  <c:v>0.48108000000000001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CD-48A7-AC10-DACF63722D60}"/>
            </c:ext>
          </c:extLst>
        </c:ser>
        <c:ser>
          <c:idx val="6"/>
          <c:order val="5"/>
          <c:tx>
            <c:strRef>
              <c:f>'T10'!$A$18</c:f>
              <c:strCache>
                <c:ptCount val="1"/>
                <c:pt idx="0">
                  <c:v>CH+</c:v>
                </c:pt>
              </c:strCache>
            </c:strRef>
          </c:tx>
          <c:spPr>
            <a:solidFill>
              <a:srgbClr val="B482DA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'T10'!$G$11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'T10'!$B$18:$G$18</c15:sqref>
                  </c15:fullRef>
                </c:ext>
              </c:extLst>
              <c:f>'T10'!$G$18</c:f>
              <c:numCache>
                <c:formatCode>0.000</c:formatCode>
                <c:ptCount val="1"/>
                <c:pt idx="0">
                  <c:v>0.44109999999999999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CD-48A7-AC10-DACF63722D60}"/>
            </c:ext>
          </c:extLst>
        </c:ser>
        <c:ser>
          <c:idx val="5"/>
          <c:order val="6"/>
          <c:tx>
            <c:strRef>
              <c:f>'T10'!$A$17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'T10'!$B$11:$G$11</c15:sqref>
                  </c15:fullRef>
                </c:ext>
              </c:extLst>
              <c:f>'T10'!$G$11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'T10'!$B$17:$G$17</c15:sqref>
                  </c15:fullRef>
                </c:ext>
              </c:extLst>
              <c:f>'T10'!$G$17</c:f>
              <c:numCache>
                <c:formatCode>0.000</c:formatCode>
                <c:ptCount val="1"/>
                <c:pt idx="0">
                  <c:v>0.51091500000000001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CD-48A7-AC10-DACF63722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111528"/>
        <c:axId val="657112968"/>
      </c:barChart>
      <c:catAx>
        <c:axId val="657111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657112968"/>
        <c:crosses val="autoZero"/>
        <c:auto val="1"/>
        <c:lblAlgn val="ctr"/>
        <c:lblOffset val="100"/>
        <c:noMultiLvlLbl val="0"/>
      </c:catAx>
      <c:valAx>
        <c:axId val="657112968"/>
        <c:scaling>
          <c:orientation val="minMax"/>
          <c:max val="0.65000000000000013"/>
          <c:min val="0.42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711152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/>
            </a:pPr>
            <a:r>
              <a:rPr lang="en-US" sz="1600"/>
              <a:t>Normalized 𝑸𝟐-based aromaticity descriptor values (𝑒𝑎02) for Test 11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'T11'!$O$3</c:f>
              <c:strCache>
                <c:ptCount val="1"/>
                <c:pt idx="0">
                  <c:v>Benzo[e]pyrene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'T11'!$P$2:$U$2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'T11'!$P$3:$U$3</c:f>
              <c:numCache>
                <c:formatCode>General</c:formatCode>
                <c:ptCount val="6"/>
                <c:pt idx="0">
                  <c:v>1.45693669386737</c:v>
                </c:pt>
                <c:pt idx="1">
                  <c:v>1.7313625030030499</c:v>
                </c:pt>
                <c:pt idx="2">
                  <c:v>3.3708035618534198</c:v>
                </c:pt>
                <c:pt idx="3">
                  <c:v>3.3707295179514101</c:v>
                </c:pt>
                <c:pt idx="4">
                  <c:v>0.74733370521515297</c:v>
                </c:pt>
                <c:pt idx="5">
                  <c:v>0.73307888787763098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0B-48CF-B9E8-486078CE37A2}"/>
            </c:ext>
          </c:extLst>
        </c:ser>
        <c:ser>
          <c:idx val="1"/>
          <c:order val="1"/>
          <c:tx>
            <c:strRef>
              <c:f>'T11'!$O$4</c:f>
              <c:strCache>
                <c:ptCount val="1"/>
                <c:pt idx="0">
                  <c:v>Phenanthrene</c:v>
                </c:pt>
              </c:strCache>
            </c:strRef>
          </c:tx>
          <c:invertIfNegative val="0"/>
          <c:cat>
            <c:strRef>
              <c:f>'T11'!$P$2:$U$2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'T11'!$P$4:$U$4</c:f>
              <c:numCache>
                <c:formatCode>General</c:formatCode>
                <c:ptCount val="6"/>
                <c:pt idx="0">
                  <c:v>1.4252082049506301</c:v>
                </c:pt>
                <c:pt idx="1">
                  <c:v>1.5933264011077499</c:v>
                </c:pt>
                <c:pt idx="2">
                  <c:v>2.42908343576073</c:v>
                </c:pt>
                <c:pt idx="3">
                  <c:v>2.42899442034446</c:v>
                </c:pt>
                <c:pt idx="4">
                  <c:v>0.94612606793693599</c:v>
                </c:pt>
                <c:pt idx="5">
                  <c:v>0.91118874959631202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0B-48CF-B9E8-486078CE37A2}"/>
            </c:ext>
          </c:extLst>
        </c:ser>
        <c:ser>
          <c:idx val="2"/>
          <c:order val="2"/>
          <c:tx>
            <c:strRef>
              <c:f>'T11'!$O$5</c:f>
              <c:strCache>
                <c:ptCount val="1"/>
                <c:pt idx="0">
                  <c:v>Pyrene</c:v>
                </c:pt>
              </c:strCache>
            </c:strRef>
          </c:tx>
          <c:invertIfNegative val="0"/>
          <c:cat>
            <c:strRef>
              <c:f>'T11'!$P$2:$U$2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'T11'!$P$5:$U$5</c:f>
              <c:numCache>
                <c:formatCode>General</c:formatCode>
                <c:ptCount val="6"/>
                <c:pt idx="0">
                  <c:v>1.4183130363682599</c:v>
                </c:pt>
                <c:pt idx="1">
                  <c:v>1.5465409753935699</c:v>
                </c:pt>
                <c:pt idx="2">
                  <c:v>2.6764042263282799</c:v>
                </c:pt>
                <c:pt idx="3">
                  <c:v>2.67640243625593</c:v>
                </c:pt>
                <c:pt idx="4">
                  <c:v>0.96622725893739603</c:v>
                </c:pt>
                <c:pt idx="5">
                  <c:v>0.94872141158509704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0B-48CF-B9E8-486078CE37A2}"/>
            </c:ext>
          </c:extLst>
        </c:ser>
        <c:ser>
          <c:idx val="3"/>
          <c:order val="3"/>
          <c:tx>
            <c:strRef>
              <c:f>'T11'!$O$6</c:f>
              <c:strCache>
                <c:ptCount val="1"/>
                <c:pt idx="0">
                  <c:v>Triphenylene</c:v>
                </c:pt>
              </c:strCache>
            </c:strRef>
          </c:tx>
          <c:invertIfNegative val="0"/>
          <c:cat>
            <c:strRef>
              <c:f>'T11'!$P$2:$U$2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'T11'!$P$6:$U$6</c:f>
              <c:numCache>
                <c:formatCode>General</c:formatCode>
                <c:ptCount val="6"/>
                <c:pt idx="0">
                  <c:v>1.53150393525998</c:v>
                </c:pt>
                <c:pt idx="1">
                  <c:v>1.83443852915556</c:v>
                </c:pt>
                <c:pt idx="2">
                  <c:v>3.1350476151110001</c:v>
                </c:pt>
                <c:pt idx="3">
                  <c:v>3.1350476151110001</c:v>
                </c:pt>
                <c:pt idx="4">
                  <c:v>0.76518598984175401</c:v>
                </c:pt>
                <c:pt idx="5">
                  <c:v>0.76518598984175401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0B-48CF-B9E8-486078CE3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vert="horz"/>
          <a:lstStyle/>
          <a:p>
            <a:pPr>
              <a:defRPr/>
            </a:pPr>
            <a:endParaRPr lang="pt-BR"/>
          </a:p>
        </c:txPr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𝑒𝑎02</a:t>
                </a: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653851432"/>
        <c:crosses val="autoZero"/>
        <c:crossBetween val="between"/>
        <c:majorUnit val="0.5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 sz="1600" b="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Non-normalized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  <a:effectLst/>
              </a:rPr>
              <a:t> 𝑸𝟐-based aromaticity descriptor values (𝑒𝑎</a:t>
            </a:r>
            <a:r>
              <a:rPr lang="en-US" sz="1400" b="0" i="0" u="none" strike="noStrike" kern="1200" spc="0" baseline="-25000">
                <a:solidFill>
                  <a:sysClr val="windowText" lastClr="000000"/>
                </a:solidFill>
                <a:effectLst/>
              </a:rPr>
              <a:t>0</a:t>
            </a:r>
            <a:r>
              <a:rPr lang="en-US" sz="1400" b="0" i="0" u="none" strike="noStrike" kern="1200" spc="0" baseline="30000">
                <a:solidFill>
                  <a:sysClr val="windowText" lastClr="000000"/>
                </a:solidFill>
                <a:effectLst/>
              </a:rPr>
              <a:t>2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  <a:effectLst/>
              </a:rPr>
              <a:t>) for Test 11</a:t>
            </a:r>
            <a:endParaRPr lang="en-US" sz="1400" b="0" i="0" u="none" strike="noStrike" kern="1200" spc="0" baseline="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'T11'!$O$13</c:f>
              <c:strCache>
                <c:ptCount val="1"/>
                <c:pt idx="0">
                  <c:v>Triphenylene</c:v>
                </c:pt>
              </c:strCache>
            </c:strRef>
          </c:tx>
          <c:invertIfNegative val="0"/>
          <c:cat>
            <c:strRef>
              <c:f>'T11'!$P$12:$U$12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'T11'!$P$13:$U$13</c:f>
              <c:numCache>
                <c:formatCode>General</c:formatCode>
                <c:ptCount val="6"/>
                <c:pt idx="0">
                  <c:v>7.1475840000000002</c:v>
                </c:pt>
                <c:pt idx="1">
                  <c:v>-6.9790369999999999</c:v>
                </c:pt>
                <c:pt idx="2">
                  <c:v>19.264876999999998</c:v>
                </c:pt>
                <c:pt idx="3">
                  <c:v>-19.264876999999998</c:v>
                </c:pt>
                <c:pt idx="4">
                  <c:v>0.39094499999999999</c:v>
                </c:pt>
                <c:pt idx="5">
                  <c:v>0.39094499999999999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CB-4084-9686-897C24547D22}"/>
            </c:ext>
          </c:extLst>
        </c:ser>
        <c:ser>
          <c:idx val="2"/>
          <c:order val="1"/>
          <c:tx>
            <c:strRef>
              <c:f>'T11'!$O$15</c:f>
              <c:strCache>
                <c:ptCount val="1"/>
                <c:pt idx="0">
                  <c:v>Phenanthrene</c:v>
                </c:pt>
              </c:strCache>
            </c:strRef>
          </c:tx>
          <c:invertIfNegative val="0"/>
          <c:cat>
            <c:strRef>
              <c:f>'T11'!$P$12:$U$12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'T11'!$P$15:$U$15</c:f>
              <c:numCache>
                <c:formatCode>General</c:formatCode>
                <c:ptCount val="6"/>
                <c:pt idx="0">
                  <c:v>6.6514980000000001</c:v>
                </c:pt>
                <c:pt idx="1">
                  <c:v>-6.0617369999999999</c:v>
                </c:pt>
                <c:pt idx="2">
                  <c:v>14.926724999999999</c:v>
                </c:pt>
                <c:pt idx="3">
                  <c:v>-14.926178</c:v>
                </c:pt>
                <c:pt idx="4">
                  <c:v>0.48338999999999999</c:v>
                </c:pt>
                <c:pt idx="5">
                  <c:v>0.46554000000000001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2CB-4084-9686-897C24547D22}"/>
            </c:ext>
          </c:extLst>
        </c:ser>
        <c:ser>
          <c:idx val="3"/>
          <c:order val="2"/>
          <c:tx>
            <c:strRef>
              <c:f>'T11'!$O$16</c:f>
              <c:strCache>
                <c:ptCount val="1"/>
                <c:pt idx="0">
                  <c:v>Pyrene</c:v>
                </c:pt>
              </c:strCache>
            </c:strRef>
          </c:tx>
          <c:invertIfNegative val="0"/>
          <c:cat>
            <c:strRef>
              <c:f>'T11'!$P$12:$U$12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'T11'!$P$16:$U$16</c:f>
              <c:numCache>
                <c:formatCode>General</c:formatCode>
                <c:ptCount val="6"/>
                <c:pt idx="0">
                  <c:v>6.6193179999999998</c:v>
                </c:pt>
                <c:pt idx="1">
                  <c:v>-5.8837440000000001</c:v>
                </c:pt>
                <c:pt idx="2">
                  <c:v>16.446511999999998</c:v>
                </c:pt>
                <c:pt idx="3">
                  <c:v>-16.446501000000001</c:v>
                </c:pt>
                <c:pt idx="4">
                  <c:v>0.49365999999999999</c:v>
                </c:pt>
                <c:pt idx="5">
                  <c:v>0.48471599999999998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CB-4084-9686-897C24547D22}"/>
            </c:ext>
          </c:extLst>
        </c:ser>
        <c:ser>
          <c:idx val="4"/>
          <c:order val="3"/>
          <c:tx>
            <c:strRef>
              <c:f>'T11'!$O$17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'T11'!$P$12:$U$12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'T11'!$P$17:$U$17</c:f>
              <c:numCache>
                <c:formatCode>General</c:formatCode>
                <c:ptCount val="6"/>
                <c:pt idx="0">
                  <c:v>4.6670360000000004</c:v>
                </c:pt>
                <c:pt idx="1">
                  <c:v>-3.8044539999999998</c:v>
                </c:pt>
                <c:pt idx="2">
                  <c:v>6.145003</c:v>
                </c:pt>
                <c:pt idx="3">
                  <c:v>-6.145003</c:v>
                </c:pt>
                <c:pt idx="4">
                  <c:v>0.51091500000000001</c:v>
                </c:pt>
                <c:pt idx="5">
                  <c:v>0.51091500000000001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2CB-4084-9686-897C24547D22}"/>
            </c:ext>
          </c:extLst>
        </c:ser>
        <c:ser>
          <c:idx val="1"/>
          <c:order val="4"/>
          <c:tx>
            <c:strRef>
              <c:f>'T11'!$O$14</c:f>
              <c:strCache>
                <c:ptCount val="1"/>
                <c:pt idx="0">
                  <c:v>Benzo[e]pyrene</c:v>
                </c:pt>
              </c:strCache>
            </c:strRef>
          </c:tx>
          <c:invertIfNegative val="0"/>
          <c:cat>
            <c:strRef>
              <c:f>'T11'!$P$12:$U$12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'T11'!$P$14:$U$14</c:f>
              <c:numCache>
                <c:formatCode>General</c:formatCode>
                <c:ptCount val="6"/>
                <c:pt idx="0">
                  <c:v>6.7995760000000001</c:v>
                </c:pt>
                <c:pt idx="1">
                  <c:v>-6.5868889999999896</c:v>
                </c:pt>
                <c:pt idx="2">
                  <c:v>20.713598000000001</c:v>
                </c:pt>
                <c:pt idx="3">
                  <c:v>-20.713142999999999</c:v>
                </c:pt>
                <c:pt idx="4">
                  <c:v>0.381824</c:v>
                </c:pt>
                <c:pt idx="5">
                  <c:v>0.37454100000000001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2CB-4084-9686-897C2454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20"/>
          <c:min val="-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0" i="0" u="none" strike="noStrike" kern="1200" baseline="0">
                    <a:solidFill>
                      <a:sysClr val="windowText" lastClr="000000"/>
                    </a:solidFill>
                  </a:rPr>
                  <a:t>Non-normalized </a:t>
                </a:r>
                <a:r>
                  <a:rPr lang="en-US" sz="1400" b="0" i="0" u="none" strike="noStrike" kern="1200" spc="0" baseline="0">
                    <a:solidFill>
                      <a:sysClr val="windowText" lastClr="000000"/>
                    </a:solidFill>
                    <a:effectLst/>
                  </a:rPr>
                  <a:t>𝑒𝑎</a:t>
                </a:r>
                <a:r>
                  <a:rPr lang="en-US" sz="1400" b="0" i="0" u="none" strike="noStrike" kern="1200" spc="0" baseline="-25000">
                    <a:solidFill>
                      <a:sysClr val="windowText" lastClr="000000"/>
                    </a:solidFill>
                    <a:effectLst/>
                  </a:rPr>
                  <a:t>0</a:t>
                </a:r>
                <a:r>
                  <a:rPr lang="en-US" sz="1400" b="0" i="0" u="none" strike="noStrike" kern="1200" spc="0" baseline="30000">
                    <a:solidFill>
                      <a:sysClr val="windowText" lastClr="000000"/>
                    </a:solidFill>
                    <a:effectLst/>
                  </a:rPr>
                  <a:t>2</a:t>
                </a:r>
                <a:endParaRPr lang="pt-BR" sz="1400" b="0" i="0" u="none" strike="noStrike" kern="1200" baseline="0">
                  <a:solidFill>
                    <a:sysClr val="windowText" lastClr="000000"/>
                  </a:solidFill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851432"/>
        <c:crosses val="autoZero"/>
        <c:crossBetween val="between"/>
        <c:majorUnit val="5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/>
            </a:pPr>
            <a:r>
              <a:rPr lang="en-US" sz="1600" b="0" i="0" u="none" strike="noStrike" kern="1200" baseline="0">
                <a:solidFill>
                  <a:sysClr val="windowText" lastClr="000000"/>
                </a:solidFill>
              </a:rPr>
              <a:t>Non-normalized</a:t>
            </a:r>
            <a:r>
              <a:rPr lang="en-US" sz="1600"/>
              <a:t> 𝑸𝟐-based aromaticity descriptor values (</a:t>
            </a:r>
            <a:r>
              <a:rPr lang="en-US" sz="1600" b="0" i="0" u="none" strike="noStrike" kern="1200" baseline="0">
                <a:solidFill>
                  <a:sysClr val="windowText" lastClr="000000"/>
                </a:solidFill>
              </a:rPr>
              <a:t>𝑒𝑎</a:t>
            </a:r>
            <a:r>
              <a:rPr lang="en-US" sz="1600" b="0" i="0" u="none" strike="noStrike" kern="1200" baseline="-25000">
                <a:solidFill>
                  <a:sysClr val="windowText" lastClr="000000"/>
                </a:solidFill>
              </a:rPr>
              <a:t>0</a:t>
            </a:r>
            <a:r>
              <a:rPr lang="en-US" sz="1600" b="0" i="0" u="none" strike="noStrike" kern="1200" baseline="30000">
                <a:solidFill>
                  <a:sysClr val="windowText" lastClr="000000"/>
                </a:solidFill>
              </a:rPr>
              <a:t>2</a:t>
            </a:r>
            <a:r>
              <a:rPr lang="en-US" sz="1600"/>
              <a:t>) for Test 12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962462228549353"/>
          <c:y val="0.13983129618736709"/>
          <c:w val="0.82477389949802093"/>
          <c:h val="0.45743991239547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'T12'!$A$20</c:f>
              <c:strCache>
                <c:ptCount val="1"/>
                <c:pt idx="0">
                  <c:v>Penta-BH2-</c:v>
                </c:pt>
              </c:strCache>
            </c:strRef>
          </c:tx>
          <c:invertIfNegative val="0"/>
          <c:cat>
            <c:strRef>
              <c:f>'T12'!$B$19:$G$19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'T12'!$B$20:$G$20</c:f>
              <c:numCache>
                <c:formatCode>0.000</c:formatCode>
                <c:ptCount val="6"/>
                <c:pt idx="0">
                  <c:v>3.8924500000000002</c:v>
                </c:pt>
                <c:pt idx="1">
                  <c:v>-2.1426020000000001</c:v>
                </c:pt>
                <c:pt idx="2">
                  <c:v>7.7837019999999999</c:v>
                </c:pt>
                <c:pt idx="3">
                  <c:v>2.4149259999999999</c:v>
                </c:pt>
                <c:pt idx="4">
                  <c:v>0.61824599999999996</c:v>
                </c:pt>
                <c:pt idx="5">
                  <c:v>0.601912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D8-4452-8592-0D84AEC2E095}"/>
            </c:ext>
          </c:extLst>
        </c:ser>
        <c:ser>
          <c:idx val="2"/>
          <c:order val="1"/>
          <c:tx>
            <c:strRef>
              <c:f>'T12'!$A$21</c:f>
              <c:strCache>
                <c:ptCount val="1"/>
                <c:pt idx="0">
                  <c:v>Penta-CH2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'T12'!$B$19:$G$19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'T12'!$B$21:$G$21</c:f>
              <c:numCache>
                <c:formatCode>0.000</c:formatCode>
                <c:ptCount val="6"/>
                <c:pt idx="0">
                  <c:v>3.4024009999999998</c:v>
                </c:pt>
                <c:pt idx="1">
                  <c:v>-1.5594809999999999</c:v>
                </c:pt>
                <c:pt idx="2">
                  <c:v>7.5344090000000001</c:v>
                </c:pt>
                <c:pt idx="3">
                  <c:v>-7.3420360000000002</c:v>
                </c:pt>
                <c:pt idx="4">
                  <c:v>0.60105699999999995</c:v>
                </c:pt>
                <c:pt idx="5">
                  <c:v>0.59058200000000005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D8-4452-8592-0D84AEC2E095}"/>
            </c:ext>
          </c:extLst>
        </c:ser>
        <c:ser>
          <c:idx val="3"/>
          <c:order val="2"/>
          <c:tx>
            <c:strRef>
              <c:f>'T12'!$A$22</c:f>
              <c:strCache>
                <c:ptCount val="1"/>
                <c:pt idx="0">
                  <c:v>Penta-NH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'T12'!$B$19:$G$19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'T12'!$B$22:$G$22</c:f>
              <c:numCache>
                <c:formatCode>0.000</c:formatCode>
                <c:ptCount val="6"/>
                <c:pt idx="0">
                  <c:v>3.333494</c:v>
                </c:pt>
                <c:pt idx="1">
                  <c:v>-1.3964270000000001</c:v>
                </c:pt>
                <c:pt idx="2">
                  <c:v>7.4034190000000004</c:v>
                </c:pt>
                <c:pt idx="3">
                  <c:v>-4.3395219999999997</c:v>
                </c:pt>
                <c:pt idx="4">
                  <c:v>0.55410000000000004</c:v>
                </c:pt>
                <c:pt idx="5">
                  <c:v>0.54335299999999997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D8-4452-8592-0D84AEC2E095}"/>
            </c:ext>
          </c:extLst>
        </c:ser>
        <c:ser>
          <c:idx val="4"/>
          <c:order val="3"/>
          <c:tx>
            <c:strRef>
              <c:f>'T12'!$A$23</c:f>
              <c:strCache>
                <c:ptCount val="1"/>
                <c:pt idx="0">
                  <c:v>Penta-O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'T12'!$B$19:$G$19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'T12'!$B$23:$G$23</c:f>
              <c:numCache>
                <c:formatCode>0.000</c:formatCode>
                <c:ptCount val="6"/>
                <c:pt idx="0">
                  <c:v>3.3363499999999999</c:v>
                </c:pt>
                <c:pt idx="1">
                  <c:v>-1.319007</c:v>
                </c:pt>
                <c:pt idx="2">
                  <c:v>5.3829099999999999</c:v>
                </c:pt>
                <c:pt idx="3">
                  <c:v>-2.0540039999999999</c:v>
                </c:pt>
                <c:pt idx="4">
                  <c:v>0.52493999999999996</c:v>
                </c:pt>
                <c:pt idx="5">
                  <c:v>0.497006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BD8-4452-8592-0D84AEC2E095}"/>
            </c:ext>
          </c:extLst>
        </c:ser>
        <c:ser>
          <c:idx val="1"/>
          <c:order val="4"/>
          <c:tx>
            <c:strRef>
              <c:f>'T12'!$A$24</c:f>
              <c:strCache>
                <c:ptCount val="1"/>
                <c:pt idx="0">
                  <c:v>Penta-NH2+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'T12'!$B$19:$G$19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'T12'!$B$24:$G$24</c:f>
              <c:numCache>
                <c:formatCode>0.000</c:formatCode>
                <c:ptCount val="6"/>
                <c:pt idx="0">
                  <c:v>3.2209120000000002</c:v>
                </c:pt>
                <c:pt idx="1">
                  <c:v>-1.051803</c:v>
                </c:pt>
                <c:pt idx="2">
                  <c:v>17.257871999999999</c:v>
                </c:pt>
                <c:pt idx="3">
                  <c:v>-14.769729999999999</c:v>
                </c:pt>
                <c:pt idx="4">
                  <c:v>0.559226</c:v>
                </c:pt>
                <c:pt idx="5">
                  <c:v>0.52932299999999999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D8-4452-8592-0D84AEC2E095}"/>
            </c:ext>
          </c:extLst>
        </c:ser>
        <c:ser>
          <c:idx val="6"/>
          <c:order val="5"/>
          <c:tx>
            <c:strRef>
              <c:f>'T12'!$A$26</c:f>
              <c:strCache>
                <c:ptCount val="1"/>
                <c:pt idx="0">
                  <c:v>Hepta-NH2+</c:v>
                </c:pt>
              </c:strCache>
            </c:strRef>
          </c:tx>
          <c:spPr>
            <a:solidFill>
              <a:srgbClr val="B482DA"/>
            </a:solidFill>
          </c:spPr>
          <c:invertIfNegative val="0"/>
          <c:cat>
            <c:strRef>
              <c:f>'T12'!$B$19:$G$19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'T12'!$B$26:$G$26</c:f>
              <c:numCache>
                <c:formatCode>0.000</c:formatCode>
                <c:ptCount val="6"/>
                <c:pt idx="0">
                  <c:v>4.5435860000000003</c:v>
                </c:pt>
                <c:pt idx="1">
                  <c:v>-4.1109749999999998</c:v>
                </c:pt>
                <c:pt idx="2">
                  <c:v>21.172373</c:v>
                </c:pt>
                <c:pt idx="3">
                  <c:v>-20.050246999999999</c:v>
                </c:pt>
                <c:pt idx="4">
                  <c:v>0.48740299999999998</c:v>
                </c:pt>
                <c:pt idx="5">
                  <c:v>0.47021000000000002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BD8-4452-8592-0D84AEC2E095}"/>
            </c:ext>
          </c:extLst>
        </c:ser>
        <c:ser>
          <c:idx val="7"/>
          <c:order val="6"/>
          <c:tx>
            <c:strRef>
              <c:f>'T12'!$A$27</c:f>
              <c:strCache>
                <c:ptCount val="1"/>
                <c:pt idx="0">
                  <c:v>Hepta-O</c:v>
                </c:pt>
              </c:strCache>
            </c:strRef>
          </c:tx>
          <c:invertIfNegative val="0"/>
          <c:cat>
            <c:strRef>
              <c:f>'T12'!$B$19:$G$19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'T12'!$B$27:$G$27</c:f>
              <c:numCache>
                <c:formatCode>0.000</c:formatCode>
                <c:ptCount val="6"/>
                <c:pt idx="0">
                  <c:v>5.2751409999999996</c:v>
                </c:pt>
                <c:pt idx="1">
                  <c:v>-4.7782710000000002</c:v>
                </c:pt>
                <c:pt idx="2">
                  <c:v>10.97052</c:v>
                </c:pt>
                <c:pt idx="3">
                  <c:v>-3.0153110000000001</c:v>
                </c:pt>
                <c:pt idx="4">
                  <c:v>0.50025799999999998</c:v>
                </c:pt>
                <c:pt idx="5">
                  <c:v>0.47247400000000001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D8-4452-8592-0D84AEC2E095}"/>
            </c:ext>
          </c:extLst>
        </c:ser>
        <c:ser>
          <c:idx val="8"/>
          <c:order val="7"/>
          <c:tx>
            <c:strRef>
              <c:f>'T12'!$A$28</c:f>
              <c:strCache>
                <c:ptCount val="1"/>
                <c:pt idx="0">
                  <c:v>Penta-NH</c:v>
                </c:pt>
              </c:strCache>
            </c:strRef>
          </c:tx>
          <c:invertIfNegative val="0"/>
          <c:cat>
            <c:strRef>
              <c:f>'T12'!$B$19:$G$19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'T12'!$B$28:$G$28</c:f>
              <c:numCache>
                <c:formatCode>0.000</c:formatCode>
                <c:ptCount val="6"/>
                <c:pt idx="0">
                  <c:v>3.333494</c:v>
                </c:pt>
                <c:pt idx="1">
                  <c:v>-1.3964270000000001</c:v>
                </c:pt>
                <c:pt idx="2">
                  <c:v>7.4034190000000004</c:v>
                </c:pt>
                <c:pt idx="3">
                  <c:v>-4.3395219999999997</c:v>
                </c:pt>
                <c:pt idx="4">
                  <c:v>0.55410000000000004</c:v>
                </c:pt>
                <c:pt idx="5">
                  <c:v>0.54335299999999997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D8-4452-8592-0D84AEC2E095}"/>
            </c:ext>
          </c:extLst>
        </c:ser>
        <c:ser>
          <c:idx val="9"/>
          <c:order val="8"/>
          <c:tx>
            <c:strRef>
              <c:f>'T12'!$A$29</c:f>
              <c:strCache>
                <c:ptCount val="1"/>
                <c:pt idx="0">
                  <c:v>Hepta-CH2</c:v>
                </c:pt>
              </c:strCache>
            </c:strRef>
          </c:tx>
          <c:invertIfNegative val="0"/>
          <c:cat>
            <c:strRef>
              <c:f>'T12'!$B$19:$G$19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'T12'!$B$29:$G$29</c:f>
              <c:numCache>
                <c:formatCode>0.000</c:formatCode>
                <c:ptCount val="6"/>
                <c:pt idx="0">
                  <c:v>5.8508019999999901</c:v>
                </c:pt>
                <c:pt idx="1">
                  <c:v>-5.5282539999999996</c:v>
                </c:pt>
                <c:pt idx="2">
                  <c:v>8.8566269999999996</c:v>
                </c:pt>
                <c:pt idx="3">
                  <c:v>-8.7797959999999993</c:v>
                </c:pt>
                <c:pt idx="4">
                  <c:v>0.50698900000000002</c:v>
                </c:pt>
                <c:pt idx="5">
                  <c:v>0.495062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D8-4452-8592-0D84AEC2E095}"/>
            </c:ext>
          </c:extLst>
        </c:ser>
        <c:ser>
          <c:idx val="10"/>
          <c:order val="9"/>
          <c:tx>
            <c:strRef>
              <c:f>'T12'!$A$30</c:f>
              <c:strCache>
                <c:ptCount val="1"/>
                <c:pt idx="0">
                  <c:v>Hepta-BH2-</c:v>
                </c:pt>
              </c:strCache>
            </c:strRef>
          </c:tx>
          <c:invertIfNegative val="0"/>
          <c:cat>
            <c:strRef>
              <c:f>'T12'!$B$19:$G$19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'T12'!$B$30:$G$30</c:f>
              <c:numCache>
                <c:formatCode>0.000</c:formatCode>
                <c:ptCount val="6"/>
                <c:pt idx="0">
                  <c:v>7.3435069999999998</c:v>
                </c:pt>
                <c:pt idx="1">
                  <c:v>-7.0685529999999996</c:v>
                </c:pt>
                <c:pt idx="2">
                  <c:v>13.947906</c:v>
                </c:pt>
                <c:pt idx="3">
                  <c:v>5.2538960000000001</c:v>
                </c:pt>
                <c:pt idx="4">
                  <c:v>0.50946599999999997</c:v>
                </c:pt>
                <c:pt idx="5">
                  <c:v>0.50097700000000001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D8-4452-8592-0D84AEC2E095}"/>
            </c:ext>
          </c:extLst>
        </c:ser>
        <c:ser>
          <c:idx val="5"/>
          <c:order val="10"/>
          <c:tx>
            <c:strRef>
              <c:f>'T12'!$A$25</c:f>
              <c:strCache>
                <c:ptCount val="1"/>
                <c:pt idx="0">
                  <c:v>Benzene</c:v>
                </c:pt>
              </c:strCache>
            </c:strRef>
          </c:tx>
          <c:invertIfNegative val="0"/>
          <c:cat>
            <c:strRef>
              <c:f>'T12'!$B$19:$G$19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'T12'!$B$25:$G$25</c:f>
              <c:numCache>
                <c:formatCode>0.000</c:formatCode>
                <c:ptCount val="6"/>
                <c:pt idx="0">
                  <c:v>4.6670360000000004</c:v>
                </c:pt>
                <c:pt idx="1">
                  <c:v>-3.8044539999999998</c:v>
                </c:pt>
                <c:pt idx="2">
                  <c:v>6.145003</c:v>
                </c:pt>
                <c:pt idx="3">
                  <c:v>-6.145003</c:v>
                </c:pt>
                <c:pt idx="4">
                  <c:v>0.51091500000000001</c:v>
                </c:pt>
                <c:pt idx="5">
                  <c:v>0.51091500000000001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D8-4452-8592-0D84AEC2E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vert="horz"/>
          <a:lstStyle/>
          <a:p>
            <a:pPr>
              <a:defRPr/>
            </a:pPr>
            <a:endParaRPr lang="pt-BR"/>
          </a:p>
        </c:txPr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24"/>
          <c:min val="-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0" i="0" u="none" strike="noStrike" kern="1200" baseline="0">
                    <a:solidFill>
                      <a:sysClr val="windowText" lastClr="000000"/>
                    </a:solidFill>
                  </a:rPr>
                  <a:t>Non-normalized</a:t>
                </a:r>
                <a:r>
                  <a:rPr lang="en-US"/>
                  <a:t> </a:t>
                </a:r>
                <a:r>
                  <a:rPr lang="en-US" sz="1600" b="0" i="0" u="none" strike="noStrike" kern="1200" spc="0" baseline="0">
                    <a:solidFill>
                      <a:sysClr val="windowText" lastClr="000000"/>
                    </a:solidFill>
                  </a:rPr>
                  <a:t>𝑒𝑎</a:t>
                </a:r>
                <a:r>
                  <a:rPr lang="en-US" sz="1600" b="0" i="0" u="none" strike="noStrike" kern="1200" spc="0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1600" b="0" i="0" u="none" strike="noStrike" kern="1200" spc="0" baseline="30000">
                    <a:solidFill>
                      <a:sysClr val="windowText" lastClr="000000"/>
                    </a:solidFill>
                  </a:rPr>
                  <a:t>2</a:t>
                </a:r>
                <a:endParaRPr lang="pt-BR"/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653851432"/>
        <c:crosses val="autoZero"/>
        <c:crossBetween val="between"/>
        <c:majorUnit val="5"/>
      </c:valAx>
    </c:plotArea>
    <c:legend>
      <c:legendPos val="b"/>
      <c:layout>
        <c:manualLayout>
          <c:xMode val="edge"/>
          <c:yMode val="edge"/>
          <c:x val="4.314328636473826E-3"/>
          <c:y val="0.79489941679210485"/>
          <c:w val="0.98800839855621514"/>
          <c:h val="0.18572220200461978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 sz="1600" b="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/>
            </a:pPr>
            <a:r>
              <a:rPr lang="en-US" sz="1600"/>
              <a:t>Normalized 𝑸𝟐-based aromaticity descriptor values (</a:t>
            </a:r>
            <a:r>
              <a:rPr lang="en-US" sz="1600" b="0" i="0" u="none" strike="noStrike" kern="1200" baseline="0">
                <a:solidFill>
                  <a:sysClr val="windowText" lastClr="000000"/>
                </a:solidFill>
              </a:rPr>
              <a:t>𝑒𝑎</a:t>
            </a:r>
            <a:r>
              <a:rPr lang="en-US" sz="1600" b="0" i="0" u="none" strike="noStrike" kern="1200" baseline="-25000">
                <a:solidFill>
                  <a:sysClr val="windowText" lastClr="000000"/>
                </a:solidFill>
              </a:rPr>
              <a:t>0</a:t>
            </a:r>
            <a:r>
              <a:rPr lang="en-US" sz="1600" b="0" i="0" u="none" strike="noStrike" kern="1200" baseline="30000">
                <a:solidFill>
                  <a:sysClr val="windowText" lastClr="000000"/>
                </a:solidFill>
              </a:rPr>
              <a:t>2</a:t>
            </a:r>
            <a:r>
              <a:rPr lang="en-US" sz="1600"/>
              <a:t>) for Test 12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'T12'!$A$3</c:f>
              <c:strCache>
                <c:ptCount val="1"/>
                <c:pt idx="0">
                  <c:v>Penta-BH2-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'T12'!$B$2:$G$2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'T12'!$B$3:$G$3</c:f>
              <c:numCache>
                <c:formatCode>0.000</c:formatCode>
                <c:ptCount val="6"/>
                <c:pt idx="0">
                  <c:v>0.83403042102096403</c:v>
                </c:pt>
                <c:pt idx="1">
                  <c:v>0.56318252238034605</c:v>
                </c:pt>
                <c:pt idx="2">
                  <c:v>1.26667179820742</c:v>
                </c:pt>
                <c:pt idx="3">
                  <c:v>-0.392990206839606</c:v>
                </c:pt>
                <c:pt idx="4">
                  <c:v>1.2100760400457999</c:v>
                </c:pt>
                <c:pt idx="5">
                  <c:v>1.1781059471732001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79-44C8-B3FD-C623E94818D4}"/>
            </c:ext>
          </c:extLst>
        </c:ser>
        <c:ser>
          <c:idx val="1"/>
          <c:order val="1"/>
          <c:tx>
            <c:strRef>
              <c:f>'T12'!$A$4</c:f>
              <c:strCache>
                <c:ptCount val="1"/>
                <c:pt idx="0">
                  <c:v>Penta-CH2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'T12'!$B$2:$G$2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'T12'!$B$4:$G$4</c:f>
              <c:numCache>
                <c:formatCode>0.000</c:formatCode>
                <c:ptCount val="6"/>
                <c:pt idx="0">
                  <c:v>0.72902823119427396</c:v>
                </c:pt>
                <c:pt idx="1">
                  <c:v>0.40990928001757898</c:v>
                </c:pt>
                <c:pt idx="2">
                  <c:v>1.22610338839541</c:v>
                </c:pt>
                <c:pt idx="3">
                  <c:v>1.19479778935828</c:v>
                </c:pt>
                <c:pt idx="4">
                  <c:v>1.1764324789837799</c:v>
                </c:pt>
                <c:pt idx="5">
                  <c:v>1.1559300470724001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79-44C8-B3FD-C623E94818D4}"/>
            </c:ext>
          </c:extLst>
        </c:ser>
        <c:ser>
          <c:idx val="2"/>
          <c:order val="2"/>
          <c:tx>
            <c:strRef>
              <c:f>'T12'!$A$5</c:f>
              <c:strCache>
                <c:ptCount val="1"/>
                <c:pt idx="0">
                  <c:v>Penta-NH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'T12'!$B$2:$G$2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'T12'!$B$5:$G$5</c:f>
              <c:numCache>
                <c:formatCode>0.000</c:formatCode>
                <c:ptCount val="6"/>
                <c:pt idx="0">
                  <c:v>0.71426361399397797</c:v>
                </c:pt>
                <c:pt idx="1">
                  <c:v>0.36705056757158799</c:v>
                </c:pt>
                <c:pt idx="2">
                  <c:v>1.2047868813082701</c:v>
                </c:pt>
                <c:pt idx="3">
                  <c:v>0.70618712472556899</c:v>
                </c:pt>
                <c:pt idx="4">
                  <c:v>1.0845248231114699</c:v>
                </c:pt>
                <c:pt idx="5">
                  <c:v>1.06349001301586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779-44C8-B3FD-C623E94818D4}"/>
            </c:ext>
          </c:extLst>
        </c:ser>
        <c:ser>
          <c:idx val="3"/>
          <c:order val="3"/>
          <c:tx>
            <c:strRef>
              <c:f>'T12'!$A$6</c:f>
              <c:strCache>
                <c:ptCount val="1"/>
                <c:pt idx="0">
                  <c:v>Penta-O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'T12'!$B$2:$G$2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'T12'!$B$6:$G$6</c:f>
              <c:numCache>
                <c:formatCode>0.000</c:formatCode>
                <c:ptCount val="6"/>
                <c:pt idx="0">
                  <c:v>0.71487556556238196</c:v>
                </c:pt>
                <c:pt idx="1">
                  <c:v>0.34670073550633002</c:v>
                </c:pt>
                <c:pt idx="2">
                  <c:v>0.87598167161187701</c:v>
                </c:pt>
                <c:pt idx="3">
                  <c:v>0.33425598002148998</c:v>
                </c:pt>
                <c:pt idx="4">
                  <c:v>1.0274507501247701</c:v>
                </c:pt>
                <c:pt idx="5">
                  <c:v>0.97277629351261896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779-44C8-B3FD-C623E94818D4}"/>
            </c:ext>
          </c:extLst>
        </c:ser>
        <c:ser>
          <c:idx val="4"/>
          <c:order val="4"/>
          <c:tx>
            <c:strRef>
              <c:f>'T12'!$A$7</c:f>
              <c:strCache>
                <c:ptCount val="1"/>
                <c:pt idx="0">
                  <c:v>Penta-NH2+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'T12'!$B$2:$G$2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'T12'!$B$7:$G$7</c:f>
              <c:numCache>
                <c:formatCode>0.000</c:formatCode>
                <c:ptCount val="6"/>
                <c:pt idx="0">
                  <c:v>0.69014080885598394</c:v>
                </c:pt>
                <c:pt idx="1">
                  <c:v>0.27646621565144402</c:v>
                </c:pt>
                <c:pt idx="2">
                  <c:v>2.8084399633328001</c:v>
                </c:pt>
                <c:pt idx="3">
                  <c:v>2.4035350348893201</c:v>
                </c:pt>
                <c:pt idx="4">
                  <c:v>1.09455780315708</c:v>
                </c:pt>
                <c:pt idx="5">
                  <c:v>1.0360294765274001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779-44C8-B3FD-C623E94818D4}"/>
            </c:ext>
          </c:extLst>
        </c:ser>
        <c:ser>
          <c:idx val="6"/>
          <c:order val="5"/>
          <c:tx>
            <c:strRef>
              <c:f>'T12'!$A$9</c:f>
              <c:strCache>
                <c:ptCount val="1"/>
                <c:pt idx="0">
                  <c:v>Hepta-NH2+</c:v>
                </c:pt>
              </c:strCache>
            </c:strRef>
          </c:tx>
          <c:spPr>
            <a:solidFill>
              <a:srgbClr val="B482DA"/>
            </a:solidFill>
          </c:spPr>
          <c:invertIfNegative val="0"/>
          <c:cat>
            <c:strRef>
              <c:f>'T12'!$B$2:$G$2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'T12'!$B$9:$G$9</c:f>
              <c:numCache>
                <c:formatCode>0.000</c:formatCode>
                <c:ptCount val="6"/>
                <c:pt idx="0">
                  <c:v>0.97354852201697095</c:v>
                </c:pt>
                <c:pt idx="1">
                  <c:v>1.0805689857204199</c:v>
                </c:pt>
                <c:pt idx="2">
                  <c:v>3.4454617841520898</c:v>
                </c:pt>
                <c:pt idx="3">
                  <c:v>3.2628538993390199</c:v>
                </c:pt>
                <c:pt idx="4">
                  <c:v>0.95398060342718405</c:v>
                </c:pt>
                <c:pt idx="5">
                  <c:v>0.92032921327422301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779-44C8-B3FD-C623E94818D4}"/>
            </c:ext>
          </c:extLst>
        </c:ser>
        <c:ser>
          <c:idx val="7"/>
          <c:order val="6"/>
          <c:tx>
            <c:strRef>
              <c:f>'T12'!$A$10</c:f>
              <c:strCache>
                <c:ptCount val="1"/>
                <c:pt idx="0">
                  <c:v>Hepta-O</c:v>
                </c:pt>
              </c:strCache>
            </c:strRef>
          </c:tx>
          <c:invertIfNegative val="0"/>
          <c:cat>
            <c:strRef>
              <c:f>'T12'!$B$2:$G$2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'T12'!$B$10:$G$10</c:f>
              <c:numCache>
                <c:formatCode>0.000</c:formatCode>
                <c:ptCount val="6"/>
                <c:pt idx="0">
                  <c:v>1.13029790213745</c:v>
                </c:pt>
                <c:pt idx="1">
                  <c:v>1.2559676105953701</c:v>
                </c:pt>
                <c:pt idx="2">
                  <c:v>1.7852749624369499</c:v>
                </c:pt>
                <c:pt idx="3">
                  <c:v>0.49069316971854998</c:v>
                </c:pt>
                <c:pt idx="4">
                  <c:v>0.97914134445064205</c:v>
                </c:pt>
                <c:pt idx="5">
                  <c:v>0.92476047874891099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779-44C8-B3FD-C623E94818D4}"/>
            </c:ext>
          </c:extLst>
        </c:ser>
        <c:ser>
          <c:idx val="8"/>
          <c:order val="7"/>
          <c:tx>
            <c:strRef>
              <c:f>'T12'!$A$11</c:f>
              <c:strCache>
                <c:ptCount val="1"/>
                <c:pt idx="0">
                  <c:v>Hepta-NH</c:v>
                </c:pt>
              </c:strCache>
            </c:strRef>
          </c:tx>
          <c:invertIfNegative val="0"/>
          <c:cat>
            <c:strRef>
              <c:f>'T12'!$B$2:$G$2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'T12'!$B$11:$G$11</c:f>
              <c:numCache>
                <c:formatCode>0.000</c:formatCode>
                <c:ptCount val="6"/>
                <c:pt idx="0">
                  <c:v>1.1847465929125001</c:v>
                </c:pt>
                <c:pt idx="1">
                  <c:v>1.3487491240530101</c:v>
                </c:pt>
                <c:pt idx="2">
                  <c:v>1.75470085205816</c:v>
                </c:pt>
                <c:pt idx="3">
                  <c:v>0.88588142267790504</c:v>
                </c:pt>
                <c:pt idx="4">
                  <c:v>0.98515017175068198</c:v>
                </c:pt>
                <c:pt idx="5">
                  <c:v>0.94452501883874995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779-44C8-B3FD-C623E94818D4}"/>
            </c:ext>
          </c:extLst>
        </c:ser>
        <c:ser>
          <c:idx val="9"/>
          <c:order val="8"/>
          <c:tx>
            <c:strRef>
              <c:f>'T12'!$A$12</c:f>
              <c:strCache>
                <c:ptCount val="1"/>
                <c:pt idx="0">
                  <c:v>Hepta-CH2</c:v>
                </c:pt>
              </c:strCache>
            </c:strRef>
          </c:tx>
          <c:invertIfNegative val="0"/>
          <c:cat>
            <c:strRef>
              <c:f>'T12'!$B$2:$G$2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'T12'!$B$12:$G$12</c:f>
              <c:numCache>
                <c:formatCode>0.000</c:formatCode>
                <c:ptCount val="6"/>
                <c:pt idx="0">
                  <c:v>1.2536440687408399</c:v>
                </c:pt>
                <c:pt idx="1">
                  <c:v>1.4531004974695401</c:v>
                </c:pt>
                <c:pt idx="2">
                  <c:v>1.44127301483823</c:v>
                </c:pt>
                <c:pt idx="3">
                  <c:v>1.42877001036451</c:v>
                </c:pt>
                <c:pt idx="4">
                  <c:v>0.99231574723779803</c:v>
                </c:pt>
                <c:pt idx="5">
                  <c:v>0.96897135531350598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779-44C8-B3FD-C623E94818D4}"/>
            </c:ext>
          </c:extLst>
        </c:ser>
        <c:ser>
          <c:idx val="10"/>
          <c:order val="9"/>
          <c:tx>
            <c:strRef>
              <c:f>'T12'!$A$13</c:f>
              <c:strCache>
                <c:ptCount val="1"/>
                <c:pt idx="0">
                  <c:v>Hepta-BH2-</c:v>
                </c:pt>
              </c:strCache>
            </c:strRef>
          </c:tx>
          <c:invertIfNegative val="0"/>
          <c:cat>
            <c:strRef>
              <c:f>'T12'!$B$2:$G$2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'T12'!$B$13:$G$13</c:f>
              <c:numCache>
                <c:formatCode>0.000</c:formatCode>
                <c:ptCount val="6"/>
                <c:pt idx="0">
                  <c:v>1.57348411282878</c:v>
                </c:pt>
                <c:pt idx="1">
                  <c:v>1.85796779248743</c:v>
                </c:pt>
                <c:pt idx="2">
                  <c:v>2.26979645087235</c:v>
                </c:pt>
                <c:pt idx="3">
                  <c:v>-0.85498672661347697</c:v>
                </c:pt>
                <c:pt idx="4">
                  <c:v>0.99716391180528996</c:v>
                </c:pt>
                <c:pt idx="5">
                  <c:v>0.98054862354794803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779-44C8-B3FD-C623E9481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vert="horz"/>
          <a:lstStyle/>
          <a:p>
            <a:pPr>
              <a:defRPr sz="1600"/>
            </a:pPr>
            <a:endParaRPr lang="pt-BR"/>
          </a:p>
        </c:txPr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3.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Normalized </a:t>
                </a:r>
                <a:r>
                  <a:rPr lang="en-US" sz="1600" b="0" i="0" u="none" strike="noStrike" kern="1200" spc="0" baseline="0">
                    <a:solidFill>
                      <a:sysClr val="windowText" lastClr="000000"/>
                    </a:solidFill>
                  </a:rPr>
                  <a:t>𝑒𝑎</a:t>
                </a:r>
                <a:r>
                  <a:rPr lang="en-US" sz="1600" b="0" i="0" u="none" strike="noStrike" kern="1200" spc="0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1600" b="0" i="0" u="none" strike="noStrike" kern="1200" spc="0" baseline="30000">
                    <a:solidFill>
                      <a:sysClr val="windowText" lastClr="000000"/>
                    </a:solidFill>
                  </a:rPr>
                  <a:t>2</a:t>
                </a:r>
                <a:endParaRPr lang="pt-BR" sz="1600"/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600"/>
            </a:pPr>
            <a:endParaRPr lang="pt-BR"/>
          </a:p>
        </c:txPr>
        <c:crossAx val="653851432"/>
        <c:crosses val="autoZero"/>
        <c:crossBetween val="between"/>
        <c:majorUnit val="0.5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sz="1600"/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 sz="1400" b="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3200"/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|Q2|_ring atoms</a:t>
            </a:r>
          </a:p>
        </c:rich>
      </c:tx>
      <c:layout>
        <c:manualLayout>
          <c:xMode val="edge"/>
          <c:yMode val="edge"/>
          <c:x val="0.33538841716910689"/>
          <c:y val="1.751484969638628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8598794617835832"/>
          <c:y val="0.17135811799492207"/>
          <c:w val="0.68389331008155774"/>
          <c:h val="0.759656540167230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'T12'!$A$20</c:f>
              <c:strCache>
                <c:ptCount val="1"/>
                <c:pt idx="0">
                  <c:v>Penta-BH2-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'T12'!$B$19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'T12'!$B$20:$G$20</c15:sqref>
                  </c15:fullRef>
                </c:ext>
              </c:extLst>
              <c:f>'T12'!$B$20</c:f>
              <c:numCache>
                <c:formatCode>0.000</c:formatCode>
                <c:ptCount val="1"/>
                <c:pt idx="0">
                  <c:v>3.8924500000000002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D8-4452-8592-0D84AEC2E095}"/>
            </c:ext>
          </c:extLst>
        </c:ser>
        <c:ser>
          <c:idx val="2"/>
          <c:order val="1"/>
          <c:tx>
            <c:strRef>
              <c:f>'T12'!$A$21</c:f>
              <c:strCache>
                <c:ptCount val="1"/>
                <c:pt idx="0">
                  <c:v>Penta-CH2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'T12'!$B$19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'T12'!$B$21:$G$21</c15:sqref>
                  </c15:fullRef>
                </c:ext>
              </c:extLst>
              <c:f>'T12'!$B$21</c:f>
              <c:numCache>
                <c:formatCode>0.000</c:formatCode>
                <c:ptCount val="1"/>
                <c:pt idx="0">
                  <c:v>3.4024009999999998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D8-4452-8592-0D84AEC2E095}"/>
            </c:ext>
          </c:extLst>
        </c:ser>
        <c:ser>
          <c:idx val="3"/>
          <c:order val="2"/>
          <c:tx>
            <c:strRef>
              <c:f>'T12'!$A$22</c:f>
              <c:strCache>
                <c:ptCount val="1"/>
                <c:pt idx="0">
                  <c:v>Penta-NH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'T12'!$B$19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'T12'!$B$22:$G$22</c15:sqref>
                  </c15:fullRef>
                </c:ext>
              </c:extLst>
              <c:f>'T12'!$B$22</c:f>
              <c:numCache>
                <c:formatCode>0.000</c:formatCode>
                <c:ptCount val="1"/>
                <c:pt idx="0">
                  <c:v>3.333494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D8-4452-8592-0D84AEC2E095}"/>
            </c:ext>
          </c:extLst>
        </c:ser>
        <c:ser>
          <c:idx val="4"/>
          <c:order val="3"/>
          <c:tx>
            <c:strRef>
              <c:f>'T12'!$A$23</c:f>
              <c:strCache>
                <c:ptCount val="1"/>
                <c:pt idx="0">
                  <c:v>Penta-O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'T12'!$B$19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'T12'!$B$23:$G$23</c15:sqref>
                  </c15:fullRef>
                </c:ext>
              </c:extLst>
              <c:f>'T12'!$B$23</c:f>
              <c:numCache>
                <c:formatCode>0.000</c:formatCode>
                <c:ptCount val="1"/>
                <c:pt idx="0">
                  <c:v>3.3363499999999999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BD8-4452-8592-0D84AEC2E095}"/>
            </c:ext>
          </c:extLst>
        </c:ser>
        <c:ser>
          <c:idx val="1"/>
          <c:order val="4"/>
          <c:tx>
            <c:strRef>
              <c:f>'T12'!$A$24</c:f>
              <c:strCache>
                <c:ptCount val="1"/>
                <c:pt idx="0">
                  <c:v>Penta-NH2+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'T12'!$B$19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'T12'!$B$24:$G$24</c15:sqref>
                  </c15:fullRef>
                </c:ext>
              </c:extLst>
              <c:f>'T12'!$B$24</c:f>
              <c:numCache>
                <c:formatCode>0.000</c:formatCode>
                <c:ptCount val="1"/>
                <c:pt idx="0">
                  <c:v>3.2209120000000002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D8-4452-8592-0D84AEC2E095}"/>
            </c:ext>
          </c:extLst>
        </c:ser>
        <c:ser>
          <c:idx val="6"/>
          <c:order val="5"/>
          <c:tx>
            <c:strRef>
              <c:f>'T12'!$A$26</c:f>
              <c:strCache>
                <c:ptCount val="1"/>
                <c:pt idx="0">
                  <c:v>Hepta-NH2+</c:v>
                </c:pt>
              </c:strCache>
            </c:strRef>
          </c:tx>
          <c:spPr>
            <a:solidFill>
              <a:srgbClr val="B482DA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'T12'!$B$19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'T12'!$B$26:$G$26</c15:sqref>
                  </c15:fullRef>
                </c:ext>
              </c:extLst>
              <c:f>'T12'!$B$26</c:f>
              <c:numCache>
                <c:formatCode>0.000</c:formatCode>
                <c:ptCount val="1"/>
                <c:pt idx="0">
                  <c:v>4.5435860000000003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BD8-4452-8592-0D84AEC2E095}"/>
            </c:ext>
          </c:extLst>
        </c:ser>
        <c:ser>
          <c:idx val="7"/>
          <c:order val="6"/>
          <c:tx>
            <c:strRef>
              <c:f>'T12'!$A$27</c:f>
              <c:strCache>
                <c:ptCount val="1"/>
                <c:pt idx="0">
                  <c:v>Hepta-O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'T12'!$B$19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'T12'!$B$27:$G$27</c15:sqref>
                  </c15:fullRef>
                </c:ext>
              </c:extLst>
              <c:f>'T12'!$B$27</c:f>
              <c:numCache>
                <c:formatCode>0.000</c:formatCode>
                <c:ptCount val="1"/>
                <c:pt idx="0">
                  <c:v>5.2751409999999996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D8-4452-8592-0D84AEC2E095}"/>
            </c:ext>
          </c:extLst>
        </c:ser>
        <c:ser>
          <c:idx val="8"/>
          <c:order val="7"/>
          <c:tx>
            <c:strRef>
              <c:f>'T12'!$A$28</c:f>
              <c:strCache>
                <c:ptCount val="1"/>
                <c:pt idx="0">
                  <c:v>Penta-NH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'T12'!$B$19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'T12'!$B$28:$G$28</c15:sqref>
                  </c15:fullRef>
                </c:ext>
              </c:extLst>
              <c:f>'T12'!$B$28</c:f>
              <c:numCache>
                <c:formatCode>0.000</c:formatCode>
                <c:ptCount val="1"/>
                <c:pt idx="0">
                  <c:v>3.333494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D8-4452-8592-0D84AEC2E095}"/>
            </c:ext>
          </c:extLst>
        </c:ser>
        <c:ser>
          <c:idx val="9"/>
          <c:order val="8"/>
          <c:tx>
            <c:strRef>
              <c:f>'T12'!$A$29</c:f>
              <c:strCache>
                <c:ptCount val="1"/>
                <c:pt idx="0">
                  <c:v>Hepta-CH2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'T12'!$B$19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'T12'!$B$29:$G$29</c15:sqref>
                  </c15:fullRef>
                </c:ext>
              </c:extLst>
              <c:f>'T12'!$B$29</c:f>
              <c:numCache>
                <c:formatCode>0.000</c:formatCode>
                <c:ptCount val="1"/>
                <c:pt idx="0">
                  <c:v>5.8508019999999901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D8-4452-8592-0D84AEC2E095}"/>
            </c:ext>
          </c:extLst>
        </c:ser>
        <c:ser>
          <c:idx val="10"/>
          <c:order val="9"/>
          <c:tx>
            <c:strRef>
              <c:f>'T12'!$A$30</c:f>
              <c:strCache>
                <c:ptCount val="1"/>
                <c:pt idx="0">
                  <c:v>Hepta-BH2-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'T12'!$B$19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'T12'!$B$30:$G$30</c15:sqref>
                  </c15:fullRef>
                </c:ext>
              </c:extLst>
              <c:f>'T12'!$B$30</c:f>
              <c:numCache>
                <c:formatCode>0.000</c:formatCode>
                <c:ptCount val="1"/>
                <c:pt idx="0">
                  <c:v>7.3435069999999998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D8-4452-8592-0D84AEC2E095}"/>
            </c:ext>
          </c:extLst>
        </c:ser>
        <c:ser>
          <c:idx val="5"/>
          <c:order val="10"/>
          <c:tx>
            <c:strRef>
              <c:f>'T12'!$A$25</c:f>
              <c:strCache>
                <c:ptCount val="1"/>
                <c:pt idx="0">
                  <c:v>Benzene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'T12'!$B$19</c:f>
              <c:strCache>
                <c:ptCount val="1"/>
                <c:pt idx="0">
                  <c:v>|Q2|_ring atoms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'T12'!$B$25:$G$25</c15:sqref>
                  </c15:fullRef>
                </c:ext>
              </c:extLst>
              <c:f>'T12'!$B$25</c:f>
              <c:numCache>
                <c:formatCode>0.000</c:formatCode>
                <c:ptCount val="1"/>
                <c:pt idx="0">
                  <c:v>4.6670360000000004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D8-4452-8592-0D84AEC2E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7.5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3200"/>
            </a:pPr>
            <a:endParaRPr lang="pt-BR"/>
          </a:p>
        </c:txPr>
        <c:crossAx val="653851432"/>
        <c:crosses val="autoZero"/>
        <c:crossBetween val="between"/>
        <c:majorUnit val="0.5"/>
      </c:valAx>
    </c:plotArea>
    <c:plotVisOnly val="1"/>
    <c:dispBlanksAs val="gap"/>
    <c:showDLblsOverMax val="0"/>
    <c:extLst/>
  </c:chart>
  <c:txPr>
    <a:bodyPr/>
    <a:lstStyle/>
    <a:p>
      <a:pPr>
        <a:defRPr sz="1600" b="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3200"/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Q2_(zz,ring atoms)</a:t>
            </a:r>
          </a:p>
        </c:rich>
      </c:tx>
      <c:layout>
        <c:manualLayout>
          <c:xMode val="edge"/>
          <c:yMode val="edge"/>
          <c:x val="0.33538841716910689"/>
          <c:y val="1.751484969638628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8598794617835832"/>
          <c:y val="0.17135811799492207"/>
          <c:w val="0.68389331008155774"/>
          <c:h val="0.740216439410342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'T12'!$A$20</c:f>
              <c:strCache>
                <c:ptCount val="1"/>
                <c:pt idx="0">
                  <c:v>Penta-BH2-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'T12'!$C$19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'T12'!$B$20:$G$20</c15:sqref>
                  </c15:fullRef>
                </c:ext>
              </c:extLst>
              <c:f>'T12'!$C$20</c:f>
              <c:numCache>
                <c:formatCode>0.000</c:formatCode>
                <c:ptCount val="1"/>
                <c:pt idx="0">
                  <c:v>-2.1426020000000001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D8-4452-8592-0D84AEC2E095}"/>
            </c:ext>
          </c:extLst>
        </c:ser>
        <c:ser>
          <c:idx val="2"/>
          <c:order val="1"/>
          <c:tx>
            <c:strRef>
              <c:f>'T12'!$A$21</c:f>
              <c:strCache>
                <c:ptCount val="1"/>
                <c:pt idx="0">
                  <c:v>Penta-CH2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'T12'!$C$19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'T12'!$B$21:$G$21</c15:sqref>
                  </c15:fullRef>
                </c:ext>
              </c:extLst>
              <c:f>'T12'!$C$21</c:f>
              <c:numCache>
                <c:formatCode>0.000</c:formatCode>
                <c:ptCount val="1"/>
                <c:pt idx="0">
                  <c:v>-1.5594809999999999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D8-4452-8592-0D84AEC2E095}"/>
            </c:ext>
          </c:extLst>
        </c:ser>
        <c:ser>
          <c:idx val="3"/>
          <c:order val="2"/>
          <c:tx>
            <c:strRef>
              <c:f>'T12'!$A$22</c:f>
              <c:strCache>
                <c:ptCount val="1"/>
                <c:pt idx="0">
                  <c:v>Penta-NH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'T12'!$C$19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'T12'!$B$22:$G$22</c15:sqref>
                  </c15:fullRef>
                </c:ext>
              </c:extLst>
              <c:f>'T12'!$C$22</c:f>
              <c:numCache>
                <c:formatCode>0.000</c:formatCode>
                <c:ptCount val="1"/>
                <c:pt idx="0">
                  <c:v>-1.3964270000000001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D8-4452-8592-0D84AEC2E095}"/>
            </c:ext>
          </c:extLst>
        </c:ser>
        <c:ser>
          <c:idx val="4"/>
          <c:order val="3"/>
          <c:tx>
            <c:strRef>
              <c:f>'T12'!$A$23</c:f>
              <c:strCache>
                <c:ptCount val="1"/>
                <c:pt idx="0">
                  <c:v>Penta-O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'T12'!$C$19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'T12'!$B$23:$G$23</c15:sqref>
                  </c15:fullRef>
                </c:ext>
              </c:extLst>
              <c:f>'T12'!$C$23</c:f>
              <c:numCache>
                <c:formatCode>0.000</c:formatCode>
                <c:ptCount val="1"/>
                <c:pt idx="0">
                  <c:v>-1.319007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BD8-4452-8592-0D84AEC2E095}"/>
            </c:ext>
          </c:extLst>
        </c:ser>
        <c:ser>
          <c:idx val="1"/>
          <c:order val="4"/>
          <c:tx>
            <c:strRef>
              <c:f>'T12'!$A$24</c:f>
              <c:strCache>
                <c:ptCount val="1"/>
                <c:pt idx="0">
                  <c:v>Penta-NH2+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'T12'!$C$19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'T12'!$B$24:$G$24</c15:sqref>
                  </c15:fullRef>
                </c:ext>
              </c:extLst>
              <c:f>'T12'!$C$24</c:f>
              <c:numCache>
                <c:formatCode>0.000</c:formatCode>
                <c:ptCount val="1"/>
                <c:pt idx="0">
                  <c:v>-1.051803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D8-4452-8592-0D84AEC2E095}"/>
            </c:ext>
          </c:extLst>
        </c:ser>
        <c:ser>
          <c:idx val="6"/>
          <c:order val="5"/>
          <c:tx>
            <c:strRef>
              <c:f>'T12'!$A$26</c:f>
              <c:strCache>
                <c:ptCount val="1"/>
                <c:pt idx="0">
                  <c:v>Hepta-NH2+</c:v>
                </c:pt>
              </c:strCache>
            </c:strRef>
          </c:tx>
          <c:spPr>
            <a:solidFill>
              <a:srgbClr val="B482DA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'T12'!$C$19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'T12'!$B$26:$G$26</c15:sqref>
                  </c15:fullRef>
                </c:ext>
              </c:extLst>
              <c:f>'T12'!$C$26</c:f>
              <c:numCache>
                <c:formatCode>0.000</c:formatCode>
                <c:ptCount val="1"/>
                <c:pt idx="0">
                  <c:v>-4.1109749999999998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BD8-4452-8592-0D84AEC2E095}"/>
            </c:ext>
          </c:extLst>
        </c:ser>
        <c:ser>
          <c:idx val="7"/>
          <c:order val="6"/>
          <c:tx>
            <c:strRef>
              <c:f>'T12'!$A$27</c:f>
              <c:strCache>
                <c:ptCount val="1"/>
                <c:pt idx="0">
                  <c:v>Hepta-O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'T12'!$C$19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'T12'!$B$27:$G$27</c15:sqref>
                  </c15:fullRef>
                </c:ext>
              </c:extLst>
              <c:f>'T12'!$C$27</c:f>
              <c:numCache>
                <c:formatCode>0.000</c:formatCode>
                <c:ptCount val="1"/>
                <c:pt idx="0">
                  <c:v>-4.7782710000000002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D8-4452-8592-0D84AEC2E095}"/>
            </c:ext>
          </c:extLst>
        </c:ser>
        <c:ser>
          <c:idx val="8"/>
          <c:order val="7"/>
          <c:tx>
            <c:strRef>
              <c:f>'T12'!$A$28</c:f>
              <c:strCache>
                <c:ptCount val="1"/>
                <c:pt idx="0">
                  <c:v>Penta-NH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'T12'!$C$19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'T12'!$B$28:$G$28</c15:sqref>
                  </c15:fullRef>
                </c:ext>
              </c:extLst>
              <c:f>'T12'!$C$28</c:f>
              <c:numCache>
                <c:formatCode>0.000</c:formatCode>
                <c:ptCount val="1"/>
                <c:pt idx="0">
                  <c:v>-1.3964270000000001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D8-4452-8592-0D84AEC2E095}"/>
            </c:ext>
          </c:extLst>
        </c:ser>
        <c:ser>
          <c:idx val="9"/>
          <c:order val="8"/>
          <c:tx>
            <c:strRef>
              <c:f>'T12'!$A$29</c:f>
              <c:strCache>
                <c:ptCount val="1"/>
                <c:pt idx="0">
                  <c:v>Hepta-CH2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'T12'!$C$19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'T12'!$B$29:$G$29</c15:sqref>
                  </c15:fullRef>
                </c:ext>
              </c:extLst>
              <c:f>'T12'!$C$29</c:f>
              <c:numCache>
                <c:formatCode>0.000</c:formatCode>
                <c:ptCount val="1"/>
                <c:pt idx="0">
                  <c:v>-5.5282539999999996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D8-4452-8592-0D84AEC2E095}"/>
            </c:ext>
          </c:extLst>
        </c:ser>
        <c:ser>
          <c:idx val="10"/>
          <c:order val="9"/>
          <c:tx>
            <c:strRef>
              <c:f>'T12'!$A$30</c:f>
              <c:strCache>
                <c:ptCount val="1"/>
                <c:pt idx="0">
                  <c:v>Hepta-BH2-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'T12'!$C$19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'T12'!$B$30:$G$30</c15:sqref>
                  </c15:fullRef>
                </c:ext>
              </c:extLst>
              <c:f>'T12'!$C$30</c:f>
              <c:numCache>
                <c:formatCode>0.000</c:formatCode>
                <c:ptCount val="1"/>
                <c:pt idx="0">
                  <c:v>-7.0685529999999996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D8-4452-8592-0D84AEC2E095}"/>
            </c:ext>
          </c:extLst>
        </c:ser>
        <c:ser>
          <c:idx val="5"/>
          <c:order val="10"/>
          <c:tx>
            <c:strRef>
              <c:f>'T12'!$A$25</c:f>
              <c:strCache>
                <c:ptCount val="1"/>
                <c:pt idx="0">
                  <c:v>Benzene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'T12'!$C$19</c:f>
              <c:strCache>
                <c:ptCount val="1"/>
                <c:pt idx="0">
                  <c:v>Q2_(zz,ring atoms)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'T12'!$B$25:$G$25</c15:sqref>
                  </c15:fullRef>
                </c:ext>
              </c:extLst>
              <c:f>'T12'!$C$25</c:f>
              <c:numCache>
                <c:formatCode>0.000</c:formatCode>
                <c:ptCount val="1"/>
                <c:pt idx="0">
                  <c:v>-3.8044539999999998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D8-4452-8592-0D84AEC2E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-0.5"/>
          <c:min val="-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3200"/>
            </a:pPr>
            <a:endParaRPr lang="pt-BR"/>
          </a:p>
        </c:txPr>
        <c:crossAx val="653851432"/>
        <c:crosses val="autoZero"/>
        <c:crossBetween val="between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 sz="1600" b="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3200"/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|Q2|_origin</a:t>
            </a:r>
          </a:p>
        </c:rich>
      </c:tx>
      <c:layout>
        <c:manualLayout>
          <c:xMode val="edge"/>
          <c:yMode val="edge"/>
          <c:x val="0.40730282916881533"/>
          <c:y val="2.6410868418542603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8598794617835832"/>
          <c:y val="0.17135811799492207"/>
          <c:w val="0.68389331008155774"/>
          <c:h val="0.740216439410342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'T12'!$A$20</c:f>
              <c:strCache>
                <c:ptCount val="1"/>
                <c:pt idx="0">
                  <c:v>Penta-BH2-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'T12'!$D$19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'T12'!$B$20:$G$20</c15:sqref>
                  </c15:fullRef>
                </c:ext>
              </c:extLst>
              <c:f>'T12'!$D$20</c:f>
              <c:numCache>
                <c:formatCode>0.000</c:formatCode>
                <c:ptCount val="1"/>
                <c:pt idx="0">
                  <c:v>7.7837019999999999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D8-4452-8592-0D84AEC2E095}"/>
            </c:ext>
          </c:extLst>
        </c:ser>
        <c:ser>
          <c:idx val="2"/>
          <c:order val="1"/>
          <c:tx>
            <c:strRef>
              <c:f>'T12'!$A$21</c:f>
              <c:strCache>
                <c:ptCount val="1"/>
                <c:pt idx="0">
                  <c:v>Penta-CH2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'T12'!$D$19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'T12'!$B$21:$G$21</c15:sqref>
                  </c15:fullRef>
                </c:ext>
              </c:extLst>
              <c:f>'T12'!$D$21</c:f>
              <c:numCache>
                <c:formatCode>0.000</c:formatCode>
                <c:ptCount val="1"/>
                <c:pt idx="0">
                  <c:v>7.5344090000000001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D8-4452-8592-0D84AEC2E095}"/>
            </c:ext>
          </c:extLst>
        </c:ser>
        <c:ser>
          <c:idx val="3"/>
          <c:order val="2"/>
          <c:tx>
            <c:strRef>
              <c:f>'T12'!$A$22</c:f>
              <c:strCache>
                <c:ptCount val="1"/>
                <c:pt idx="0">
                  <c:v>Penta-NH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'T12'!$D$19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'T12'!$B$22:$G$22</c15:sqref>
                  </c15:fullRef>
                </c:ext>
              </c:extLst>
              <c:f>'T12'!$D$22</c:f>
              <c:numCache>
                <c:formatCode>0.000</c:formatCode>
                <c:ptCount val="1"/>
                <c:pt idx="0">
                  <c:v>7.4034190000000004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D8-4452-8592-0D84AEC2E095}"/>
            </c:ext>
          </c:extLst>
        </c:ser>
        <c:ser>
          <c:idx val="4"/>
          <c:order val="3"/>
          <c:tx>
            <c:strRef>
              <c:f>'T12'!$A$23</c:f>
              <c:strCache>
                <c:ptCount val="1"/>
                <c:pt idx="0">
                  <c:v>Penta-O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'T12'!$D$19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'T12'!$B$23:$G$23</c15:sqref>
                  </c15:fullRef>
                </c:ext>
              </c:extLst>
              <c:f>'T12'!$D$23</c:f>
              <c:numCache>
                <c:formatCode>0.000</c:formatCode>
                <c:ptCount val="1"/>
                <c:pt idx="0">
                  <c:v>5.3829099999999999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BD8-4452-8592-0D84AEC2E095}"/>
            </c:ext>
          </c:extLst>
        </c:ser>
        <c:ser>
          <c:idx val="1"/>
          <c:order val="4"/>
          <c:tx>
            <c:strRef>
              <c:f>'T12'!$A$24</c:f>
              <c:strCache>
                <c:ptCount val="1"/>
                <c:pt idx="0">
                  <c:v>Penta-NH2+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'T12'!$D$19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'T12'!$B$24:$G$24</c15:sqref>
                  </c15:fullRef>
                </c:ext>
              </c:extLst>
              <c:f>'T12'!$D$24</c:f>
              <c:numCache>
                <c:formatCode>0.000</c:formatCode>
                <c:ptCount val="1"/>
                <c:pt idx="0">
                  <c:v>17.257871999999999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D8-4452-8592-0D84AEC2E095}"/>
            </c:ext>
          </c:extLst>
        </c:ser>
        <c:ser>
          <c:idx val="6"/>
          <c:order val="5"/>
          <c:tx>
            <c:strRef>
              <c:f>'T12'!$A$26</c:f>
              <c:strCache>
                <c:ptCount val="1"/>
                <c:pt idx="0">
                  <c:v>Hepta-NH2+</c:v>
                </c:pt>
              </c:strCache>
            </c:strRef>
          </c:tx>
          <c:spPr>
            <a:solidFill>
              <a:srgbClr val="B482DA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'T12'!$D$19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'T12'!$B$26:$G$26</c15:sqref>
                  </c15:fullRef>
                </c:ext>
              </c:extLst>
              <c:f>'T12'!$D$26</c:f>
              <c:numCache>
                <c:formatCode>0.000</c:formatCode>
                <c:ptCount val="1"/>
                <c:pt idx="0">
                  <c:v>21.172373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BD8-4452-8592-0D84AEC2E095}"/>
            </c:ext>
          </c:extLst>
        </c:ser>
        <c:ser>
          <c:idx val="7"/>
          <c:order val="6"/>
          <c:tx>
            <c:strRef>
              <c:f>'T12'!$A$27</c:f>
              <c:strCache>
                <c:ptCount val="1"/>
                <c:pt idx="0">
                  <c:v>Hepta-O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'T12'!$D$19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'T12'!$B$27:$G$27</c15:sqref>
                  </c15:fullRef>
                </c:ext>
              </c:extLst>
              <c:f>'T12'!$D$27</c:f>
              <c:numCache>
                <c:formatCode>0.000</c:formatCode>
                <c:ptCount val="1"/>
                <c:pt idx="0">
                  <c:v>10.97052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D8-4452-8592-0D84AEC2E095}"/>
            </c:ext>
          </c:extLst>
        </c:ser>
        <c:ser>
          <c:idx val="8"/>
          <c:order val="7"/>
          <c:tx>
            <c:strRef>
              <c:f>'T12'!$A$28</c:f>
              <c:strCache>
                <c:ptCount val="1"/>
                <c:pt idx="0">
                  <c:v>Penta-NH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'T12'!$D$19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'T12'!$B$28:$G$28</c15:sqref>
                  </c15:fullRef>
                </c:ext>
              </c:extLst>
              <c:f>'T12'!$D$28</c:f>
              <c:numCache>
                <c:formatCode>0.000</c:formatCode>
                <c:ptCount val="1"/>
                <c:pt idx="0">
                  <c:v>7.4034190000000004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D8-4452-8592-0D84AEC2E095}"/>
            </c:ext>
          </c:extLst>
        </c:ser>
        <c:ser>
          <c:idx val="9"/>
          <c:order val="8"/>
          <c:tx>
            <c:strRef>
              <c:f>'T12'!$A$29</c:f>
              <c:strCache>
                <c:ptCount val="1"/>
                <c:pt idx="0">
                  <c:v>Hepta-CH2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'T12'!$D$19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'T12'!$B$29:$G$29</c15:sqref>
                  </c15:fullRef>
                </c:ext>
              </c:extLst>
              <c:f>'T12'!$D$29</c:f>
              <c:numCache>
                <c:formatCode>0.000</c:formatCode>
                <c:ptCount val="1"/>
                <c:pt idx="0">
                  <c:v>8.8566269999999996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D8-4452-8592-0D84AEC2E095}"/>
            </c:ext>
          </c:extLst>
        </c:ser>
        <c:ser>
          <c:idx val="10"/>
          <c:order val="9"/>
          <c:tx>
            <c:strRef>
              <c:f>'T12'!$A$30</c:f>
              <c:strCache>
                <c:ptCount val="1"/>
                <c:pt idx="0">
                  <c:v>Hepta-BH2-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'T12'!$D$19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'T12'!$B$30:$G$30</c15:sqref>
                  </c15:fullRef>
                </c:ext>
              </c:extLst>
              <c:f>'T12'!$D$30</c:f>
              <c:numCache>
                <c:formatCode>0.000</c:formatCode>
                <c:ptCount val="1"/>
                <c:pt idx="0">
                  <c:v>13.947906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D8-4452-8592-0D84AEC2E095}"/>
            </c:ext>
          </c:extLst>
        </c:ser>
        <c:ser>
          <c:idx val="5"/>
          <c:order val="10"/>
          <c:tx>
            <c:strRef>
              <c:f>'T12'!$A$25</c:f>
              <c:strCache>
                <c:ptCount val="1"/>
                <c:pt idx="0">
                  <c:v>Benzene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'T12'!$D$19</c:f>
              <c:strCache>
                <c:ptCount val="1"/>
                <c:pt idx="0">
                  <c:v>|Q2|_origin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'T12'!$B$25:$G$25</c15:sqref>
                  </c15:fullRef>
                </c:ext>
              </c:extLst>
              <c:f>'T12'!$D$25</c:f>
              <c:numCache>
                <c:formatCode>0.000</c:formatCode>
                <c:ptCount val="1"/>
                <c:pt idx="0">
                  <c:v>6.145003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D8-4452-8592-0D84AEC2E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22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3200"/>
            </a:pPr>
            <a:endParaRPr lang="pt-BR"/>
          </a:p>
        </c:txPr>
        <c:crossAx val="653851432"/>
        <c:crosses val="autoZero"/>
        <c:crossBetween val="between"/>
        <c:majorUnit val="2"/>
      </c:valAx>
    </c:plotArea>
    <c:plotVisOnly val="1"/>
    <c:dispBlanksAs val="gap"/>
    <c:showDLblsOverMax val="0"/>
    <c:extLst/>
  </c:chart>
  <c:txPr>
    <a:bodyPr/>
    <a:lstStyle/>
    <a:p>
      <a:pPr>
        <a:defRPr sz="1600" b="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3200"/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Q2_(zz,origin)</a:t>
            </a:r>
          </a:p>
        </c:rich>
      </c:tx>
      <c:layout>
        <c:manualLayout>
          <c:xMode val="edge"/>
          <c:yMode val="edge"/>
          <c:x val="0.37989635082314227"/>
          <c:y val="1.751483295046719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8598794617835832"/>
          <c:y val="0.17135811799492207"/>
          <c:w val="0.68389331008155774"/>
          <c:h val="0.740216439410342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'T12'!$A$20</c:f>
              <c:strCache>
                <c:ptCount val="1"/>
                <c:pt idx="0">
                  <c:v>Penta-BH2-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'T12'!$E$19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'T12'!$B$20:$G$20</c15:sqref>
                  </c15:fullRef>
                </c:ext>
              </c:extLst>
              <c:f>'T12'!$E$20</c:f>
              <c:numCache>
                <c:formatCode>0.000</c:formatCode>
                <c:ptCount val="1"/>
                <c:pt idx="0">
                  <c:v>2.4149259999999999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D8-4452-8592-0D84AEC2E095}"/>
            </c:ext>
          </c:extLst>
        </c:ser>
        <c:ser>
          <c:idx val="2"/>
          <c:order val="1"/>
          <c:tx>
            <c:strRef>
              <c:f>'T12'!$A$21</c:f>
              <c:strCache>
                <c:ptCount val="1"/>
                <c:pt idx="0">
                  <c:v>Penta-CH2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'T12'!$E$19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'T12'!$B$21:$G$21</c15:sqref>
                  </c15:fullRef>
                </c:ext>
              </c:extLst>
              <c:f>'T12'!$E$21</c:f>
              <c:numCache>
                <c:formatCode>0.000</c:formatCode>
                <c:ptCount val="1"/>
                <c:pt idx="0">
                  <c:v>-7.3420360000000002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D8-4452-8592-0D84AEC2E095}"/>
            </c:ext>
          </c:extLst>
        </c:ser>
        <c:ser>
          <c:idx val="3"/>
          <c:order val="2"/>
          <c:tx>
            <c:strRef>
              <c:f>'T12'!$A$22</c:f>
              <c:strCache>
                <c:ptCount val="1"/>
                <c:pt idx="0">
                  <c:v>Penta-NH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'T12'!$E$19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'T12'!$B$22:$G$22</c15:sqref>
                  </c15:fullRef>
                </c:ext>
              </c:extLst>
              <c:f>'T12'!$E$22</c:f>
              <c:numCache>
                <c:formatCode>0.000</c:formatCode>
                <c:ptCount val="1"/>
                <c:pt idx="0">
                  <c:v>-4.3395219999999997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D8-4452-8592-0D84AEC2E095}"/>
            </c:ext>
          </c:extLst>
        </c:ser>
        <c:ser>
          <c:idx val="4"/>
          <c:order val="3"/>
          <c:tx>
            <c:strRef>
              <c:f>'T12'!$A$23</c:f>
              <c:strCache>
                <c:ptCount val="1"/>
                <c:pt idx="0">
                  <c:v>Penta-O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'T12'!$E$19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'T12'!$B$23:$G$23</c15:sqref>
                  </c15:fullRef>
                </c:ext>
              </c:extLst>
              <c:f>'T12'!$E$23</c:f>
              <c:numCache>
                <c:formatCode>0.000</c:formatCode>
                <c:ptCount val="1"/>
                <c:pt idx="0">
                  <c:v>-2.0540039999999999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BD8-4452-8592-0D84AEC2E095}"/>
            </c:ext>
          </c:extLst>
        </c:ser>
        <c:ser>
          <c:idx val="1"/>
          <c:order val="4"/>
          <c:tx>
            <c:strRef>
              <c:f>'T12'!$A$24</c:f>
              <c:strCache>
                <c:ptCount val="1"/>
                <c:pt idx="0">
                  <c:v>Penta-NH2+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'T12'!$E$19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'T12'!$B$24:$G$24</c15:sqref>
                  </c15:fullRef>
                </c:ext>
              </c:extLst>
              <c:f>'T12'!$E$24</c:f>
              <c:numCache>
                <c:formatCode>0.000</c:formatCode>
                <c:ptCount val="1"/>
                <c:pt idx="0">
                  <c:v>-14.769729999999999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D8-4452-8592-0D84AEC2E095}"/>
            </c:ext>
          </c:extLst>
        </c:ser>
        <c:ser>
          <c:idx val="6"/>
          <c:order val="5"/>
          <c:tx>
            <c:strRef>
              <c:f>'T12'!$A$26</c:f>
              <c:strCache>
                <c:ptCount val="1"/>
                <c:pt idx="0">
                  <c:v>Hepta-NH2+</c:v>
                </c:pt>
              </c:strCache>
            </c:strRef>
          </c:tx>
          <c:spPr>
            <a:solidFill>
              <a:srgbClr val="B482DA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'T12'!$E$19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'T12'!$B$26:$G$26</c15:sqref>
                  </c15:fullRef>
                </c:ext>
              </c:extLst>
              <c:f>'T12'!$E$26</c:f>
              <c:numCache>
                <c:formatCode>0.000</c:formatCode>
                <c:ptCount val="1"/>
                <c:pt idx="0">
                  <c:v>-20.050246999999999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BD8-4452-8592-0D84AEC2E095}"/>
            </c:ext>
          </c:extLst>
        </c:ser>
        <c:ser>
          <c:idx val="7"/>
          <c:order val="6"/>
          <c:tx>
            <c:strRef>
              <c:f>'T12'!$A$27</c:f>
              <c:strCache>
                <c:ptCount val="1"/>
                <c:pt idx="0">
                  <c:v>Hepta-O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'T12'!$E$19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'T12'!$B$27:$G$27</c15:sqref>
                  </c15:fullRef>
                </c:ext>
              </c:extLst>
              <c:f>'T12'!$E$27</c:f>
              <c:numCache>
                <c:formatCode>0.000</c:formatCode>
                <c:ptCount val="1"/>
                <c:pt idx="0">
                  <c:v>-3.0153110000000001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D8-4452-8592-0D84AEC2E095}"/>
            </c:ext>
          </c:extLst>
        </c:ser>
        <c:ser>
          <c:idx val="8"/>
          <c:order val="7"/>
          <c:tx>
            <c:strRef>
              <c:f>'T12'!$A$28</c:f>
              <c:strCache>
                <c:ptCount val="1"/>
                <c:pt idx="0">
                  <c:v>Penta-NH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'T12'!$E$19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'T12'!$B$28:$G$28</c15:sqref>
                  </c15:fullRef>
                </c:ext>
              </c:extLst>
              <c:f>'T12'!$E$28</c:f>
              <c:numCache>
                <c:formatCode>0.000</c:formatCode>
                <c:ptCount val="1"/>
                <c:pt idx="0">
                  <c:v>-4.3395219999999997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D8-4452-8592-0D84AEC2E095}"/>
            </c:ext>
          </c:extLst>
        </c:ser>
        <c:ser>
          <c:idx val="9"/>
          <c:order val="8"/>
          <c:tx>
            <c:strRef>
              <c:f>'T12'!$A$29</c:f>
              <c:strCache>
                <c:ptCount val="1"/>
                <c:pt idx="0">
                  <c:v>Hepta-CH2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'T12'!$E$19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'T12'!$B$29:$G$29</c15:sqref>
                  </c15:fullRef>
                </c:ext>
              </c:extLst>
              <c:f>'T12'!$E$29</c:f>
              <c:numCache>
                <c:formatCode>0.000</c:formatCode>
                <c:ptCount val="1"/>
                <c:pt idx="0">
                  <c:v>-8.7797959999999993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D8-4452-8592-0D84AEC2E095}"/>
            </c:ext>
          </c:extLst>
        </c:ser>
        <c:ser>
          <c:idx val="10"/>
          <c:order val="9"/>
          <c:tx>
            <c:strRef>
              <c:f>'T12'!$A$30</c:f>
              <c:strCache>
                <c:ptCount val="1"/>
                <c:pt idx="0">
                  <c:v>Hepta-BH2-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'T12'!$E$19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'T12'!$B$30:$G$30</c15:sqref>
                  </c15:fullRef>
                </c:ext>
              </c:extLst>
              <c:f>'T12'!$E$30</c:f>
              <c:numCache>
                <c:formatCode>0.000</c:formatCode>
                <c:ptCount val="1"/>
                <c:pt idx="0">
                  <c:v>5.2538960000000001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D8-4452-8592-0D84AEC2E095}"/>
            </c:ext>
          </c:extLst>
        </c:ser>
        <c:ser>
          <c:idx val="5"/>
          <c:order val="10"/>
          <c:tx>
            <c:strRef>
              <c:f>'T12'!$A$25</c:f>
              <c:strCache>
                <c:ptCount val="1"/>
                <c:pt idx="0">
                  <c:v>Benzene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'T12'!$E$19</c:f>
              <c:strCache>
                <c:ptCount val="1"/>
                <c:pt idx="0">
                  <c:v>Q2_(zz,origin)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'T12'!$B$25:$G$25</c15:sqref>
                  </c15:fullRef>
                </c:ext>
              </c:extLst>
              <c:f>'T12'!$E$25</c:f>
              <c:numCache>
                <c:formatCode>0.000</c:formatCode>
                <c:ptCount val="1"/>
                <c:pt idx="0">
                  <c:v>-6.145003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D8-4452-8592-0D84AEC2E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6"/>
          <c:min val="-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3200"/>
            </a:pPr>
            <a:endParaRPr lang="pt-BR"/>
          </a:p>
        </c:txPr>
        <c:crossAx val="653851432"/>
        <c:crosses val="autoZero"/>
        <c:crossBetween val="between"/>
        <c:majorUnit val="3"/>
      </c:valAx>
    </c:plotArea>
    <c:plotVisOnly val="1"/>
    <c:dispBlanksAs val="gap"/>
    <c:showDLblsOverMax val="0"/>
    <c:extLst/>
  </c:chart>
  <c:txPr>
    <a:bodyPr/>
    <a:lstStyle/>
    <a:p>
      <a:pPr>
        <a:defRPr sz="1600" b="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3200"/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|Q2|(1)</a:t>
            </a:r>
          </a:p>
        </c:rich>
      </c:tx>
      <c:layout>
        <c:manualLayout>
          <c:xMode val="edge"/>
          <c:yMode val="edge"/>
          <c:x val="0.47990805664381414"/>
          <c:y val="1.751483295046719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8598794617835832"/>
          <c:y val="0.17135811799492207"/>
          <c:w val="0.68389331008155774"/>
          <c:h val="0.740216439410342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'T12'!$A$20</c:f>
              <c:strCache>
                <c:ptCount val="1"/>
                <c:pt idx="0">
                  <c:v>Penta-BH2-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'T12'!$F$19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'T12'!$B$20:$G$20</c15:sqref>
                  </c15:fullRef>
                </c:ext>
              </c:extLst>
              <c:f>'T12'!$F$20</c:f>
              <c:numCache>
                <c:formatCode>0.000</c:formatCode>
                <c:ptCount val="1"/>
                <c:pt idx="0">
                  <c:v>0.61824599999999996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D8-4452-8592-0D84AEC2E095}"/>
            </c:ext>
          </c:extLst>
        </c:ser>
        <c:ser>
          <c:idx val="2"/>
          <c:order val="1"/>
          <c:tx>
            <c:strRef>
              <c:f>'T12'!$A$21</c:f>
              <c:strCache>
                <c:ptCount val="1"/>
                <c:pt idx="0">
                  <c:v>Penta-CH2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'T12'!$F$19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'T12'!$B$21:$G$21</c15:sqref>
                  </c15:fullRef>
                </c:ext>
              </c:extLst>
              <c:f>'T12'!$F$21</c:f>
              <c:numCache>
                <c:formatCode>0.000</c:formatCode>
                <c:ptCount val="1"/>
                <c:pt idx="0">
                  <c:v>0.60105699999999995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D8-4452-8592-0D84AEC2E095}"/>
            </c:ext>
          </c:extLst>
        </c:ser>
        <c:ser>
          <c:idx val="3"/>
          <c:order val="2"/>
          <c:tx>
            <c:strRef>
              <c:f>'T12'!$A$22</c:f>
              <c:strCache>
                <c:ptCount val="1"/>
                <c:pt idx="0">
                  <c:v>Penta-NH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'T12'!$F$19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'T12'!$B$22:$G$22</c15:sqref>
                  </c15:fullRef>
                </c:ext>
              </c:extLst>
              <c:f>'T12'!$F$22</c:f>
              <c:numCache>
                <c:formatCode>0.000</c:formatCode>
                <c:ptCount val="1"/>
                <c:pt idx="0">
                  <c:v>0.55410000000000004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D8-4452-8592-0D84AEC2E095}"/>
            </c:ext>
          </c:extLst>
        </c:ser>
        <c:ser>
          <c:idx val="4"/>
          <c:order val="3"/>
          <c:tx>
            <c:strRef>
              <c:f>'T12'!$A$23</c:f>
              <c:strCache>
                <c:ptCount val="1"/>
                <c:pt idx="0">
                  <c:v>Penta-O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'T12'!$F$19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'T12'!$B$23:$G$23</c15:sqref>
                  </c15:fullRef>
                </c:ext>
              </c:extLst>
              <c:f>'T12'!$F$23</c:f>
              <c:numCache>
                <c:formatCode>0.000</c:formatCode>
                <c:ptCount val="1"/>
                <c:pt idx="0">
                  <c:v>0.52493999999999996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BD8-4452-8592-0D84AEC2E095}"/>
            </c:ext>
          </c:extLst>
        </c:ser>
        <c:ser>
          <c:idx val="1"/>
          <c:order val="4"/>
          <c:tx>
            <c:strRef>
              <c:f>'T12'!$A$24</c:f>
              <c:strCache>
                <c:ptCount val="1"/>
                <c:pt idx="0">
                  <c:v>Penta-NH2+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'T12'!$F$19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'T12'!$B$24:$G$24</c15:sqref>
                  </c15:fullRef>
                </c:ext>
              </c:extLst>
              <c:f>'T12'!$F$24</c:f>
              <c:numCache>
                <c:formatCode>0.000</c:formatCode>
                <c:ptCount val="1"/>
                <c:pt idx="0">
                  <c:v>0.559226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D8-4452-8592-0D84AEC2E095}"/>
            </c:ext>
          </c:extLst>
        </c:ser>
        <c:ser>
          <c:idx val="6"/>
          <c:order val="5"/>
          <c:tx>
            <c:strRef>
              <c:f>'T12'!$A$26</c:f>
              <c:strCache>
                <c:ptCount val="1"/>
                <c:pt idx="0">
                  <c:v>Hepta-NH2+</c:v>
                </c:pt>
              </c:strCache>
            </c:strRef>
          </c:tx>
          <c:spPr>
            <a:solidFill>
              <a:srgbClr val="B482DA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'T12'!$F$19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'T12'!$B$26:$G$26</c15:sqref>
                  </c15:fullRef>
                </c:ext>
              </c:extLst>
              <c:f>'T12'!$F$26</c:f>
              <c:numCache>
                <c:formatCode>0.000</c:formatCode>
                <c:ptCount val="1"/>
                <c:pt idx="0">
                  <c:v>0.48740299999999998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BD8-4452-8592-0D84AEC2E095}"/>
            </c:ext>
          </c:extLst>
        </c:ser>
        <c:ser>
          <c:idx val="7"/>
          <c:order val="6"/>
          <c:tx>
            <c:strRef>
              <c:f>'T12'!$A$27</c:f>
              <c:strCache>
                <c:ptCount val="1"/>
                <c:pt idx="0">
                  <c:v>Hepta-O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'T12'!$F$19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'T12'!$B$27:$G$27</c15:sqref>
                  </c15:fullRef>
                </c:ext>
              </c:extLst>
              <c:f>'T12'!$F$27</c:f>
              <c:numCache>
                <c:formatCode>0.000</c:formatCode>
                <c:ptCount val="1"/>
                <c:pt idx="0">
                  <c:v>0.50025799999999998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D8-4452-8592-0D84AEC2E095}"/>
            </c:ext>
          </c:extLst>
        </c:ser>
        <c:ser>
          <c:idx val="8"/>
          <c:order val="7"/>
          <c:tx>
            <c:strRef>
              <c:f>'T12'!$A$28</c:f>
              <c:strCache>
                <c:ptCount val="1"/>
                <c:pt idx="0">
                  <c:v>Penta-NH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'T12'!$F$19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'T12'!$B$28:$G$28</c15:sqref>
                  </c15:fullRef>
                </c:ext>
              </c:extLst>
              <c:f>'T12'!$F$28</c:f>
              <c:numCache>
                <c:formatCode>0.000</c:formatCode>
                <c:ptCount val="1"/>
                <c:pt idx="0">
                  <c:v>0.55410000000000004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D8-4452-8592-0D84AEC2E095}"/>
            </c:ext>
          </c:extLst>
        </c:ser>
        <c:ser>
          <c:idx val="9"/>
          <c:order val="8"/>
          <c:tx>
            <c:strRef>
              <c:f>'T12'!$A$29</c:f>
              <c:strCache>
                <c:ptCount val="1"/>
                <c:pt idx="0">
                  <c:v>Hepta-CH2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'T12'!$F$19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'T12'!$B$29:$G$29</c15:sqref>
                  </c15:fullRef>
                </c:ext>
              </c:extLst>
              <c:f>'T12'!$F$29</c:f>
              <c:numCache>
                <c:formatCode>0.000</c:formatCode>
                <c:ptCount val="1"/>
                <c:pt idx="0">
                  <c:v>0.50698900000000002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D8-4452-8592-0D84AEC2E095}"/>
            </c:ext>
          </c:extLst>
        </c:ser>
        <c:ser>
          <c:idx val="10"/>
          <c:order val="9"/>
          <c:tx>
            <c:strRef>
              <c:f>'T12'!$A$30</c:f>
              <c:strCache>
                <c:ptCount val="1"/>
                <c:pt idx="0">
                  <c:v>Hepta-BH2-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'T12'!$F$19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'T12'!$B$30:$G$30</c15:sqref>
                  </c15:fullRef>
                </c:ext>
              </c:extLst>
              <c:f>'T12'!$F$30</c:f>
              <c:numCache>
                <c:formatCode>0.000</c:formatCode>
                <c:ptCount val="1"/>
                <c:pt idx="0">
                  <c:v>0.50946599999999997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D8-4452-8592-0D84AEC2E095}"/>
            </c:ext>
          </c:extLst>
        </c:ser>
        <c:ser>
          <c:idx val="5"/>
          <c:order val="10"/>
          <c:tx>
            <c:strRef>
              <c:f>'T12'!$A$25</c:f>
              <c:strCache>
                <c:ptCount val="1"/>
                <c:pt idx="0">
                  <c:v>Benzene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'T12'!$F$19</c:f>
              <c:strCache>
                <c:ptCount val="1"/>
                <c:pt idx="0">
                  <c:v>|Q2|(1)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'T12'!$B$25:$G$25</c15:sqref>
                  </c15:fullRef>
                </c:ext>
              </c:extLst>
              <c:f>'T12'!$F$25</c:f>
              <c:numCache>
                <c:formatCode>0.000</c:formatCode>
                <c:ptCount val="1"/>
                <c:pt idx="0">
                  <c:v>0.51091500000000001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D8-4452-8592-0D84AEC2E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0.62000000000000011"/>
          <c:min val="0.48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3200"/>
            </a:pPr>
            <a:endParaRPr lang="pt-BR"/>
          </a:p>
        </c:txPr>
        <c:crossAx val="653851432"/>
        <c:crosses val="autoZero"/>
        <c:crossBetween val="between"/>
        <c:majorUnit val="2.0000000000000004E-2"/>
      </c:valAx>
    </c:plotArea>
    <c:plotVisOnly val="1"/>
    <c:dispBlanksAs val="gap"/>
    <c:showDLblsOverMax val="0"/>
    <c:extLst/>
  </c:chart>
  <c:txPr>
    <a:bodyPr/>
    <a:lstStyle/>
    <a:p>
      <a:pPr>
        <a:defRPr sz="1600" b="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Normalized 𝑸𝟐-based aromaticity descriptor values (</a:t>
            </a: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𝑒𝑎</a:t>
            </a:r>
            <a:r>
              <a:rPr lang="en-US" sz="1400" b="0" i="0" u="none" strike="noStrike" kern="1200" spc="0" baseline="-25000">
                <a:solidFill>
                  <a:sysClr val="windowText" lastClr="000000"/>
                </a:solidFill>
              </a:rPr>
              <a:t>0</a:t>
            </a:r>
            <a:r>
              <a:rPr lang="en-US" sz="1400" b="0" i="0" u="none" strike="noStrike" kern="1200" spc="0" baseline="30000">
                <a:solidFill>
                  <a:sysClr val="windowText" lastClr="000000"/>
                </a:solidFill>
              </a:rPr>
              <a:t>2</a:t>
            </a:r>
            <a:r>
              <a:rPr lang="en-US" sz="1400"/>
              <a:t>) for Test 2</a:t>
            </a:r>
            <a:endParaRPr lang="pt-B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'T2'!$A$3</c:f>
              <c:strCache>
                <c:ptCount val="1"/>
                <c:pt idx="0">
                  <c:v>5°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'T2'!$B$2:$G$2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'T2'!$B$3:$G$3</c:f>
              <c:numCache>
                <c:formatCode>0.000</c:formatCode>
                <c:ptCount val="6"/>
                <c:pt idx="0">
                  <c:v>1.0276188141681299</c:v>
                </c:pt>
                <c:pt idx="1">
                  <c:v>1.0353790583353</c:v>
                </c:pt>
                <c:pt idx="2">
                  <c:v>1.13586795645177</c:v>
                </c:pt>
                <c:pt idx="3">
                  <c:v>1.13586795645177</c:v>
                </c:pt>
                <c:pt idx="4">
                  <c:v>1.06930898486049</c:v>
                </c:pt>
                <c:pt idx="5">
                  <c:v>1.06930898486049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F-4AE3-BD5F-D184F622344E}"/>
            </c:ext>
          </c:extLst>
        </c:ser>
        <c:ser>
          <c:idx val="1"/>
          <c:order val="1"/>
          <c:tx>
            <c:strRef>
              <c:f>'T2'!$A$4</c:f>
              <c:strCache>
                <c:ptCount val="1"/>
                <c:pt idx="0">
                  <c:v>10°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'T2'!$B$2:$G$2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'T2'!$B$4:$G$4</c:f>
              <c:numCache>
                <c:formatCode>0.000</c:formatCode>
                <c:ptCount val="6"/>
                <c:pt idx="0">
                  <c:v>1.0329078241522001</c:v>
                </c:pt>
                <c:pt idx="1">
                  <c:v>1.0372042873957701</c:v>
                </c:pt>
                <c:pt idx="2">
                  <c:v>1.1231394028611501</c:v>
                </c:pt>
                <c:pt idx="3">
                  <c:v>1.1231394028611501</c:v>
                </c:pt>
                <c:pt idx="4">
                  <c:v>1.0680915612185899</c:v>
                </c:pt>
                <c:pt idx="5">
                  <c:v>1.0680915612185899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4F-4AE3-BD5F-D184F622344E}"/>
            </c:ext>
          </c:extLst>
        </c:ser>
        <c:ser>
          <c:idx val="2"/>
          <c:order val="2"/>
          <c:tx>
            <c:strRef>
              <c:f>'T2'!$A$5</c:f>
              <c:strCache>
                <c:ptCount val="1"/>
                <c:pt idx="0">
                  <c:v>15°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'T2'!$B$2:$G$2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'T2'!$B$5:$G$5</c:f>
              <c:numCache>
                <c:formatCode>0.000</c:formatCode>
                <c:ptCount val="6"/>
                <c:pt idx="0">
                  <c:v>1.0418162619701199</c:v>
                </c:pt>
                <c:pt idx="1">
                  <c:v>1.0392282309104</c:v>
                </c:pt>
                <c:pt idx="2">
                  <c:v>1.1020225702086699</c:v>
                </c:pt>
                <c:pt idx="3">
                  <c:v>1.1020225702086699</c:v>
                </c:pt>
                <c:pt idx="4">
                  <c:v>1.0661499466643101</c:v>
                </c:pt>
                <c:pt idx="5">
                  <c:v>1.0661499466643101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4F-4AE3-BD5F-D184F622344E}"/>
            </c:ext>
          </c:extLst>
        </c:ser>
        <c:ser>
          <c:idx val="3"/>
          <c:order val="3"/>
          <c:tx>
            <c:strRef>
              <c:f>'T2'!$A$6</c:f>
              <c:strCache>
                <c:ptCount val="1"/>
                <c:pt idx="0">
                  <c:v>20°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'T2'!$B$2:$G$2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'T2'!$B$6:$G$6</c:f>
              <c:numCache>
                <c:formatCode>0.000</c:formatCode>
                <c:ptCount val="6"/>
                <c:pt idx="0">
                  <c:v>1.0547778075849401</c:v>
                </c:pt>
                <c:pt idx="1">
                  <c:v>1.04088786459239</c:v>
                </c:pt>
                <c:pt idx="2">
                  <c:v>1.07302486264042</c:v>
                </c:pt>
                <c:pt idx="3">
                  <c:v>1.07302486264042</c:v>
                </c:pt>
                <c:pt idx="4">
                  <c:v>1.06355851756162</c:v>
                </c:pt>
                <c:pt idx="5">
                  <c:v>1.06355851756162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4F-4AE3-BD5F-D184F622344E}"/>
            </c:ext>
          </c:extLst>
        </c:ser>
        <c:ser>
          <c:idx val="4"/>
          <c:order val="4"/>
          <c:tx>
            <c:strRef>
              <c:f>'T2'!$A$7</c:f>
              <c:strCache>
                <c:ptCount val="1"/>
                <c:pt idx="0">
                  <c:v>25°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'T2'!$B$2:$G$2</c:f>
              <c:strCache>
                <c:ptCount val="6"/>
                <c:pt idx="0">
                  <c:v>|Q2|_ring atoms</c:v>
                </c:pt>
                <c:pt idx="1">
                  <c:v>Q2_(zz,ring atoms)</c:v>
                </c:pt>
                <c:pt idx="2">
                  <c:v>|Q2|_origin</c:v>
                </c:pt>
                <c:pt idx="3">
                  <c:v>Q2_(zz,origin)</c:v>
                </c:pt>
                <c:pt idx="4">
                  <c:v>|Q2|(1)</c:v>
                </c:pt>
                <c:pt idx="5">
                  <c:v>Q2(1)zz</c:v>
                </c:pt>
              </c:strCache>
            </c:strRef>
          </c:cat>
          <c:val>
            <c:numRef>
              <c:f>'T2'!$B$7:$G$7</c:f>
              <c:numCache>
                <c:formatCode>0.000</c:formatCode>
                <c:ptCount val="6"/>
                <c:pt idx="0">
                  <c:v>1.07308535867304</c:v>
                </c:pt>
                <c:pt idx="1">
                  <c:v>1.04275094402508</c:v>
                </c:pt>
                <c:pt idx="2">
                  <c:v>1.0374268328266001</c:v>
                </c:pt>
                <c:pt idx="3">
                  <c:v>1.0374268328266001</c:v>
                </c:pt>
                <c:pt idx="4">
                  <c:v>1.06029378663769</c:v>
                </c:pt>
                <c:pt idx="5">
                  <c:v>1.06029378663769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4F-4AE3-BD5F-D184F6223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614248"/>
        <c:axId val="662047400"/>
      </c:barChart>
      <c:catAx>
        <c:axId val="61361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047400"/>
        <c:crossesAt val="0"/>
        <c:auto val="1"/>
        <c:lblAlgn val="ctr"/>
        <c:lblOffset val="100"/>
        <c:noMultiLvlLbl val="0"/>
      </c:catAx>
      <c:valAx>
        <c:axId val="66204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</a:t>
                </a:r>
                <a:r>
                  <a:rPr lang="en-US" sz="1400" b="0" i="0" u="none" strike="noStrike" kern="1200" spc="0" baseline="0">
                    <a:solidFill>
                      <a:sysClr val="windowText" lastClr="000000"/>
                    </a:solidFill>
                  </a:rPr>
                  <a:t>𝑒𝑎</a:t>
                </a:r>
                <a:r>
                  <a:rPr lang="en-US" sz="1400" b="0" i="0" u="none" strike="noStrike" kern="1200" spc="0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1400" b="0" i="0" u="none" strike="noStrike" kern="1200" spc="0" baseline="30000">
                    <a:solidFill>
                      <a:sysClr val="windowText" lastClr="000000"/>
                    </a:solidFill>
                  </a:rPr>
                  <a:t>2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361424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3200"/>
            </a:pPr>
            <a:r>
              <a:rPr lang="pt-BR" sz="3200" b="0" i="0" u="none" strike="noStrike" kern="1200" spc="0" baseline="0">
                <a:solidFill>
                  <a:sysClr val="windowText" lastClr="000000"/>
                </a:solidFill>
              </a:rPr>
              <a:t>Q2(1)zz</a:t>
            </a:r>
          </a:p>
        </c:rich>
      </c:tx>
      <c:layout>
        <c:manualLayout>
          <c:xMode val="edge"/>
          <c:yMode val="edge"/>
          <c:x val="0.4666162368925641"/>
          <c:y val="1.751483295046719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8598794617835832"/>
          <c:y val="0.17135811799492207"/>
          <c:w val="0.68389331008155774"/>
          <c:h val="0.740216439410342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'T12'!$A$20</c:f>
              <c:strCache>
                <c:ptCount val="1"/>
                <c:pt idx="0">
                  <c:v>Penta-BH2-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'T12'!$G$19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'T12'!$B$20:$G$20</c15:sqref>
                  </c15:fullRef>
                </c:ext>
              </c:extLst>
              <c:f>'T12'!$G$20</c:f>
              <c:numCache>
                <c:formatCode>0.000</c:formatCode>
                <c:ptCount val="1"/>
                <c:pt idx="0">
                  <c:v>0.601912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D8-4452-8592-0D84AEC2E095}"/>
            </c:ext>
          </c:extLst>
        </c:ser>
        <c:ser>
          <c:idx val="2"/>
          <c:order val="1"/>
          <c:tx>
            <c:strRef>
              <c:f>'T12'!$A$21</c:f>
              <c:strCache>
                <c:ptCount val="1"/>
                <c:pt idx="0">
                  <c:v>Penta-CH2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'T12'!$G$19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'T12'!$B$21:$G$21</c15:sqref>
                  </c15:fullRef>
                </c:ext>
              </c:extLst>
              <c:f>'T12'!$G$21</c:f>
              <c:numCache>
                <c:formatCode>0.000</c:formatCode>
                <c:ptCount val="1"/>
                <c:pt idx="0">
                  <c:v>0.59058200000000005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D8-4452-8592-0D84AEC2E095}"/>
            </c:ext>
          </c:extLst>
        </c:ser>
        <c:ser>
          <c:idx val="3"/>
          <c:order val="2"/>
          <c:tx>
            <c:strRef>
              <c:f>'T12'!$A$22</c:f>
              <c:strCache>
                <c:ptCount val="1"/>
                <c:pt idx="0">
                  <c:v>Penta-NH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'T12'!$G$19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'T12'!$B$22:$G$22</c15:sqref>
                  </c15:fullRef>
                </c:ext>
              </c:extLst>
              <c:f>'T12'!$G$22</c:f>
              <c:numCache>
                <c:formatCode>0.000</c:formatCode>
                <c:ptCount val="1"/>
                <c:pt idx="0">
                  <c:v>0.54335299999999997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D8-4452-8592-0D84AEC2E095}"/>
            </c:ext>
          </c:extLst>
        </c:ser>
        <c:ser>
          <c:idx val="4"/>
          <c:order val="3"/>
          <c:tx>
            <c:strRef>
              <c:f>'T12'!$A$23</c:f>
              <c:strCache>
                <c:ptCount val="1"/>
                <c:pt idx="0">
                  <c:v>Penta-O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'T12'!$G$19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'T12'!$B$23:$G$23</c15:sqref>
                  </c15:fullRef>
                </c:ext>
              </c:extLst>
              <c:f>'T12'!$G$23</c:f>
              <c:numCache>
                <c:formatCode>0.000</c:formatCode>
                <c:ptCount val="1"/>
                <c:pt idx="0">
                  <c:v>0.497006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BD8-4452-8592-0D84AEC2E095}"/>
            </c:ext>
          </c:extLst>
        </c:ser>
        <c:ser>
          <c:idx val="1"/>
          <c:order val="4"/>
          <c:tx>
            <c:strRef>
              <c:f>'T12'!$A$24</c:f>
              <c:strCache>
                <c:ptCount val="1"/>
                <c:pt idx="0">
                  <c:v>Penta-NH2+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'T12'!$G$19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'T12'!$B$24:$G$24</c15:sqref>
                  </c15:fullRef>
                </c:ext>
              </c:extLst>
              <c:f>'T12'!$G$24</c:f>
              <c:numCache>
                <c:formatCode>0.000</c:formatCode>
                <c:ptCount val="1"/>
                <c:pt idx="0">
                  <c:v>0.52932299999999999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D8-4452-8592-0D84AEC2E095}"/>
            </c:ext>
          </c:extLst>
        </c:ser>
        <c:ser>
          <c:idx val="6"/>
          <c:order val="5"/>
          <c:tx>
            <c:strRef>
              <c:f>'T12'!$A$26</c:f>
              <c:strCache>
                <c:ptCount val="1"/>
                <c:pt idx="0">
                  <c:v>Hepta-NH2+</c:v>
                </c:pt>
              </c:strCache>
            </c:strRef>
          </c:tx>
          <c:spPr>
            <a:solidFill>
              <a:srgbClr val="B482DA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'T12'!$G$19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'T12'!$B$26:$G$26</c15:sqref>
                  </c15:fullRef>
                </c:ext>
              </c:extLst>
              <c:f>'T12'!$G$26</c:f>
              <c:numCache>
                <c:formatCode>0.000</c:formatCode>
                <c:ptCount val="1"/>
                <c:pt idx="0">
                  <c:v>0.47021000000000002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BD8-4452-8592-0D84AEC2E095}"/>
            </c:ext>
          </c:extLst>
        </c:ser>
        <c:ser>
          <c:idx val="7"/>
          <c:order val="6"/>
          <c:tx>
            <c:strRef>
              <c:f>'T12'!$A$27</c:f>
              <c:strCache>
                <c:ptCount val="1"/>
                <c:pt idx="0">
                  <c:v>Hepta-O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'T12'!$G$19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'T12'!$B$27:$G$27</c15:sqref>
                  </c15:fullRef>
                </c:ext>
              </c:extLst>
              <c:f>'T12'!$G$27</c:f>
              <c:numCache>
                <c:formatCode>0.000</c:formatCode>
                <c:ptCount val="1"/>
                <c:pt idx="0">
                  <c:v>0.47247400000000001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D8-4452-8592-0D84AEC2E095}"/>
            </c:ext>
          </c:extLst>
        </c:ser>
        <c:ser>
          <c:idx val="8"/>
          <c:order val="7"/>
          <c:tx>
            <c:strRef>
              <c:f>'T12'!$A$28</c:f>
              <c:strCache>
                <c:ptCount val="1"/>
                <c:pt idx="0">
                  <c:v>Penta-NH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'T12'!$G$19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'T12'!$B$28:$G$28</c15:sqref>
                  </c15:fullRef>
                </c:ext>
              </c:extLst>
              <c:f>'T12'!$G$28</c:f>
              <c:numCache>
                <c:formatCode>0.000</c:formatCode>
                <c:ptCount val="1"/>
                <c:pt idx="0">
                  <c:v>0.54335299999999997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D8-4452-8592-0D84AEC2E095}"/>
            </c:ext>
          </c:extLst>
        </c:ser>
        <c:ser>
          <c:idx val="9"/>
          <c:order val="8"/>
          <c:tx>
            <c:strRef>
              <c:f>'T12'!$A$29</c:f>
              <c:strCache>
                <c:ptCount val="1"/>
                <c:pt idx="0">
                  <c:v>Hepta-CH2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'T12'!$G$19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'T12'!$B$29:$G$29</c15:sqref>
                  </c15:fullRef>
                </c:ext>
              </c:extLst>
              <c:f>'T12'!$G$29</c:f>
              <c:numCache>
                <c:formatCode>0.000</c:formatCode>
                <c:ptCount val="1"/>
                <c:pt idx="0">
                  <c:v>0.495062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D8-4452-8592-0D84AEC2E095}"/>
            </c:ext>
          </c:extLst>
        </c:ser>
        <c:ser>
          <c:idx val="10"/>
          <c:order val="9"/>
          <c:tx>
            <c:strRef>
              <c:f>'T12'!$A$30</c:f>
              <c:strCache>
                <c:ptCount val="1"/>
                <c:pt idx="0">
                  <c:v>Hepta-BH2-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'T12'!$G$19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'T12'!$B$30:$G$30</c15:sqref>
                  </c15:fullRef>
                </c:ext>
              </c:extLst>
              <c:f>'T12'!$G$30</c:f>
              <c:numCache>
                <c:formatCode>0.000</c:formatCode>
                <c:ptCount val="1"/>
                <c:pt idx="0">
                  <c:v>0.50097700000000001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D8-4452-8592-0D84AEC2E095}"/>
            </c:ext>
          </c:extLst>
        </c:ser>
        <c:ser>
          <c:idx val="5"/>
          <c:order val="10"/>
          <c:tx>
            <c:strRef>
              <c:f>'T12'!$A$25</c:f>
              <c:strCache>
                <c:ptCount val="1"/>
                <c:pt idx="0">
                  <c:v>Benzene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'T12'!$B$19:$G$19</c15:sqref>
                  </c15:fullRef>
                </c:ext>
              </c:extLst>
              <c:f>'T12'!$G$19</c:f>
              <c:strCache>
                <c:ptCount val="1"/>
                <c:pt idx="0">
                  <c:v>Q2(1)zz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'T12'!$B$25:$G$25</c15:sqref>
                  </c15:fullRef>
                </c:ext>
              </c:extLst>
              <c:f>'T12'!$G$25</c:f>
              <c:numCache>
                <c:formatCode>0.000</c:formatCode>
                <c:ptCount val="1"/>
                <c:pt idx="0">
                  <c:v>0.51091500000000001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D8-4452-8592-0D84AEC2E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851432"/>
        <c:axId val="653853232"/>
      </c:barChart>
      <c:catAx>
        <c:axId val="653851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653853232"/>
        <c:crosses val="autoZero"/>
        <c:auto val="1"/>
        <c:lblAlgn val="ctr"/>
        <c:lblOffset val="100"/>
        <c:noMultiLvlLbl val="0"/>
      </c:catAx>
      <c:valAx>
        <c:axId val="653853232"/>
        <c:scaling>
          <c:orientation val="minMax"/>
          <c:max val="0.6200000000000001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3200"/>
            </a:pPr>
            <a:endParaRPr lang="pt-BR"/>
          </a:p>
        </c:txPr>
        <c:crossAx val="653851432"/>
        <c:crosses val="autoZero"/>
        <c:crossBetween val="between"/>
        <c:majorUnit val="2.0000000000000004E-2"/>
      </c:valAx>
    </c:plotArea>
    <c:plotVisOnly val="1"/>
    <c:dispBlanksAs val="gap"/>
    <c:showDLblsOverMax val="0"/>
    <c:extLst/>
  </c:chart>
  <c:txPr>
    <a:bodyPr/>
    <a:lstStyle/>
    <a:p>
      <a:pPr>
        <a:defRPr sz="1600" b="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image" Target="../media/image9.emf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9.xml"/><Relationship Id="rId3" Type="http://schemas.openxmlformats.org/officeDocument/2006/relationships/image" Target="../media/image16.emf"/><Relationship Id="rId7" Type="http://schemas.openxmlformats.org/officeDocument/2006/relationships/chart" Target="../charts/chart78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7.xml"/><Relationship Id="rId5" Type="http://schemas.openxmlformats.org/officeDocument/2006/relationships/chart" Target="../charts/chart76.xml"/><Relationship Id="rId4" Type="http://schemas.openxmlformats.org/officeDocument/2006/relationships/chart" Target="../charts/chart75.xml"/><Relationship Id="rId9" Type="http://schemas.openxmlformats.org/officeDocument/2006/relationships/chart" Target="../charts/chart8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chart" Target="../charts/chart82.xml"/><Relationship Id="rId1" Type="http://schemas.openxmlformats.org/officeDocument/2006/relationships/chart" Target="../charts/chart81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9.xml"/><Relationship Id="rId3" Type="http://schemas.openxmlformats.org/officeDocument/2006/relationships/image" Target="../media/image18.emf"/><Relationship Id="rId7" Type="http://schemas.openxmlformats.org/officeDocument/2006/relationships/chart" Target="../charts/chart88.xml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6" Type="http://schemas.openxmlformats.org/officeDocument/2006/relationships/chart" Target="../charts/chart87.xml"/><Relationship Id="rId5" Type="http://schemas.openxmlformats.org/officeDocument/2006/relationships/chart" Target="../charts/chart86.xml"/><Relationship Id="rId4" Type="http://schemas.openxmlformats.org/officeDocument/2006/relationships/chart" Target="../charts/chart85.xml"/><Relationship Id="rId9" Type="http://schemas.openxmlformats.org/officeDocument/2006/relationships/chart" Target="../charts/chart9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image" Target="../media/image10.emf"/><Relationship Id="rId7" Type="http://schemas.openxmlformats.org/officeDocument/2006/relationships/chart" Target="../charts/chart14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image" Target="../media/image11.emf"/><Relationship Id="rId7" Type="http://schemas.openxmlformats.org/officeDocument/2006/relationships/chart" Target="../charts/chart22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image" Target="../media/image11.emf"/><Relationship Id="rId7" Type="http://schemas.openxmlformats.org/officeDocument/2006/relationships/chart" Target="../charts/chart30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image" Target="../media/image12.emf"/><Relationship Id="rId7" Type="http://schemas.openxmlformats.org/officeDocument/2006/relationships/chart" Target="../charts/chart38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image" Target="../media/image13.emf"/><Relationship Id="rId7" Type="http://schemas.openxmlformats.org/officeDocument/2006/relationships/chart" Target="../charts/chart46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image" Target="../media/image12.emf"/><Relationship Id="rId7" Type="http://schemas.openxmlformats.org/officeDocument/2006/relationships/chart" Target="../charts/chart54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3.xml"/><Relationship Id="rId3" Type="http://schemas.openxmlformats.org/officeDocument/2006/relationships/image" Target="../media/image14.emf"/><Relationship Id="rId7" Type="http://schemas.openxmlformats.org/officeDocument/2006/relationships/chart" Target="../charts/chart62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1.xml"/><Relationship Id="rId5" Type="http://schemas.openxmlformats.org/officeDocument/2006/relationships/chart" Target="../charts/chart60.xml"/><Relationship Id="rId4" Type="http://schemas.openxmlformats.org/officeDocument/2006/relationships/chart" Target="../charts/chart59.xml"/><Relationship Id="rId9" Type="http://schemas.openxmlformats.org/officeDocument/2006/relationships/chart" Target="../charts/chart6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1.xml"/><Relationship Id="rId3" Type="http://schemas.openxmlformats.org/officeDocument/2006/relationships/image" Target="../media/image15.emf"/><Relationship Id="rId7" Type="http://schemas.openxmlformats.org/officeDocument/2006/relationships/chart" Target="../charts/chart70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6" Type="http://schemas.openxmlformats.org/officeDocument/2006/relationships/chart" Target="../charts/chart69.xml"/><Relationship Id="rId5" Type="http://schemas.openxmlformats.org/officeDocument/2006/relationships/chart" Target="../charts/chart68.xml"/><Relationship Id="rId4" Type="http://schemas.openxmlformats.org/officeDocument/2006/relationships/chart" Target="../charts/chart67.xml"/><Relationship Id="rId9" Type="http://schemas.openxmlformats.org/officeDocument/2006/relationships/chart" Target="../charts/chart7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440440</xdr:colOff>
      <xdr:row>0</xdr:row>
      <xdr:rowOff>61032</xdr:rowOff>
    </xdr:from>
    <xdr:to>
      <xdr:col>18</xdr:col>
      <xdr:colOff>518947</xdr:colOff>
      <xdr:row>18</xdr:row>
      <xdr:rowOff>47304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E402CAD-0B55-1126-7FB5-F9390C97B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438978</xdr:colOff>
      <xdr:row>18</xdr:row>
      <xdr:rowOff>55228</xdr:rowOff>
    </xdr:from>
    <xdr:to>
      <xdr:col>18</xdr:col>
      <xdr:colOff>515470</xdr:colOff>
      <xdr:row>36</xdr:row>
      <xdr:rowOff>146518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4C68FED-1CAC-C701-B040-A37599505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249638</xdr:colOff>
      <xdr:row>38</xdr:row>
      <xdr:rowOff>47827</xdr:rowOff>
    </xdr:from>
    <xdr:to>
      <xdr:col>15</xdr:col>
      <xdr:colOff>282185</xdr:colOff>
      <xdr:row>57</xdr:row>
      <xdr:rowOff>47624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B4EA968-B5AE-D9CE-1C2D-CF7E59472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5701" y="7286827"/>
          <a:ext cx="3128172" cy="36192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627315</xdr:colOff>
      <xdr:row>20</xdr:row>
      <xdr:rowOff>63887</xdr:rowOff>
    </xdr:from>
    <xdr:to>
      <xdr:col>24</xdr:col>
      <xdr:colOff>84428</xdr:colOff>
      <xdr:row>38</xdr:row>
      <xdr:rowOff>155177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B571E84-2739-3D6D-6B5A-D7753E7AB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79628</xdr:colOff>
      <xdr:row>20</xdr:row>
      <xdr:rowOff>68650</xdr:rowOff>
    </xdr:from>
    <xdr:to>
      <xdr:col>32</xdr:col>
      <xdr:colOff>108240</xdr:colOff>
      <xdr:row>38</xdr:row>
      <xdr:rowOff>159940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23EA0EE-C2DA-0873-D2F3-38EBA05FE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98678</xdr:colOff>
      <xdr:row>20</xdr:row>
      <xdr:rowOff>68650</xdr:rowOff>
    </xdr:from>
    <xdr:to>
      <xdr:col>36</xdr:col>
      <xdr:colOff>794041</xdr:colOff>
      <xdr:row>38</xdr:row>
      <xdr:rowOff>159940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CDD9E17-2165-0684-3412-C6891A2AF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633057</xdr:colOff>
      <xdr:row>38</xdr:row>
      <xdr:rowOff>156972</xdr:rowOff>
    </xdr:from>
    <xdr:to>
      <xdr:col>24</xdr:col>
      <xdr:colOff>90170</xdr:colOff>
      <xdr:row>57</xdr:row>
      <xdr:rowOff>57762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39B84B5-7573-5A4E-F7D9-DF49B05CC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82691</xdr:colOff>
      <xdr:row>38</xdr:row>
      <xdr:rowOff>155958</xdr:rowOff>
    </xdr:from>
    <xdr:to>
      <xdr:col>32</xdr:col>
      <xdr:colOff>111303</xdr:colOff>
      <xdr:row>57</xdr:row>
      <xdr:rowOff>56748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347F08C-5D34-43D9-8F64-DCBAA13A8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101964</xdr:colOff>
      <xdr:row>38</xdr:row>
      <xdr:rowOff>155958</xdr:rowOff>
    </xdr:from>
    <xdr:to>
      <xdr:col>36</xdr:col>
      <xdr:colOff>797327</xdr:colOff>
      <xdr:row>57</xdr:row>
      <xdr:rowOff>56748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863A4DCE-EA80-4286-B6B6-4118A59E3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451818</xdr:colOff>
      <xdr:row>4</xdr:row>
      <xdr:rowOff>54430</xdr:rowOff>
    </xdr:from>
    <xdr:to>
      <xdr:col>20</xdr:col>
      <xdr:colOff>347598</xdr:colOff>
      <xdr:row>24</xdr:row>
      <xdr:rowOff>81643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A5A8617-AC8A-BE62-7736-42ED1F9AA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444026</xdr:colOff>
      <xdr:row>24</xdr:row>
      <xdr:rowOff>9708</xdr:rowOff>
    </xdr:from>
    <xdr:to>
      <xdr:col>20</xdr:col>
      <xdr:colOff>346364</xdr:colOff>
      <xdr:row>45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7CA0A0A-A4CB-FB42-CA2D-746F24A35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370114</xdr:colOff>
      <xdr:row>47</xdr:row>
      <xdr:rowOff>679</xdr:rowOff>
    </xdr:from>
    <xdr:to>
      <xdr:col>17</xdr:col>
      <xdr:colOff>238125</xdr:colOff>
      <xdr:row>68</xdr:row>
      <xdr:rowOff>40678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71318D5-5802-6C19-16D9-00D333AAE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1364" y="8954179"/>
          <a:ext cx="4201886" cy="4040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</xdr:col>
      <xdr:colOff>77314</xdr:colOff>
      <xdr:row>19</xdr:row>
      <xdr:rowOff>90671</xdr:rowOff>
    </xdr:from>
    <xdr:to>
      <xdr:col>32</xdr:col>
      <xdr:colOff>947737</xdr:colOff>
      <xdr:row>37</xdr:row>
      <xdr:rowOff>80963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04A4BB0-64BF-FBDC-DE39-F6B872A41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1114</xdr:colOff>
      <xdr:row>19</xdr:row>
      <xdr:rowOff>90671</xdr:rowOff>
    </xdr:from>
    <xdr:to>
      <xdr:col>40</xdr:col>
      <xdr:colOff>261937</xdr:colOff>
      <xdr:row>37</xdr:row>
      <xdr:rowOff>80963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82B2BE0-14CC-E5DD-EBE7-A265AF543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277339</xdr:colOff>
      <xdr:row>19</xdr:row>
      <xdr:rowOff>90671</xdr:rowOff>
    </xdr:from>
    <xdr:to>
      <xdr:col>48</xdr:col>
      <xdr:colOff>490537</xdr:colOff>
      <xdr:row>37</xdr:row>
      <xdr:rowOff>80963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9C530EA-5493-F652-B2A2-85AECDCCB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77314</xdr:colOff>
      <xdr:row>37</xdr:row>
      <xdr:rowOff>90671</xdr:rowOff>
    </xdr:from>
    <xdr:to>
      <xdr:col>32</xdr:col>
      <xdr:colOff>947737</xdr:colOff>
      <xdr:row>55</xdr:row>
      <xdr:rowOff>80963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D7AD16A6-0BC9-45C0-6D63-F8369541B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1114</xdr:colOff>
      <xdr:row>37</xdr:row>
      <xdr:rowOff>90671</xdr:rowOff>
    </xdr:from>
    <xdr:to>
      <xdr:col>40</xdr:col>
      <xdr:colOff>261937</xdr:colOff>
      <xdr:row>55</xdr:row>
      <xdr:rowOff>80963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C21263DA-CBFD-DEF2-AB9A-67F36BC6F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277339</xdr:colOff>
      <xdr:row>37</xdr:row>
      <xdr:rowOff>90671</xdr:rowOff>
    </xdr:from>
    <xdr:to>
      <xdr:col>48</xdr:col>
      <xdr:colOff>490537</xdr:colOff>
      <xdr:row>55</xdr:row>
      <xdr:rowOff>80963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1909411B-9A9B-4AFB-59D3-55CC95D84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269412</xdr:colOff>
      <xdr:row>1</xdr:row>
      <xdr:rowOff>4762</xdr:rowOff>
    </xdr:from>
    <xdr:to>
      <xdr:col>34</xdr:col>
      <xdr:colOff>469437</xdr:colOff>
      <xdr:row>22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BC6F212-1FF4-DBDB-8A27-1DD9E693D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231313</xdr:colOff>
      <xdr:row>21</xdr:row>
      <xdr:rowOff>176213</xdr:rowOff>
    </xdr:from>
    <xdr:to>
      <xdr:col>34</xdr:col>
      <xdr:colOff>445626</xdr:colOff>
      <xdr:row>42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D164B43-83A9-62E8-A3D5-F6438469B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176213</xdr:colOff>
      <xdr:row>21</xdr:row>
      <xdr:rowOff>14287</xdr:rowOff>
    </xdr:from>
    <xdr:to>
      <xdr:col>21</xdr:col>
      <xdr:colOff>1942326</xdr:colOff>
      <xdr:row>54</xdr:row>
      <xdr:rowOff>38100</xdr:rowOff>
    </xdr:to>
    <xdr:pic>
      <xdr:nvPicPr>
        <xdr:cNvPr id="8" name="Imagem 7" descr="Diagrama&#10;&#10;O conteúdo gerado por IA pode estar incorreto.">
          <a:extLst>
            <a:ext uri="{FF2B5EF4-FFF2-40B4-BE49-F238E27FC236}">
              <a16:creationId xmlns:a16="http://schemas.microsoft.com/office/drawing/2014/main" id="{DF58415B-FD17-2D7E-7228-73F3F5424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63213" y="4738687"/>
          <a:ext cx="16244113" cy="631031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578828</xdr:colOff>
      <xdr:row>19</xdr:row>
      <xdr:rowOff>187227</xdr:rowOff>
    </xdr:from>
    <xdr:to>
      <xdr:col>21</xdr:col>
      <xdr:colOff>190500</xdr:colOff>
      <xdr:row>39</xdr:row>
      <xdr:rowOff>159766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9F3A4D5-3C43-C882-37E9-86A4E7245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580158</xdr:colOff>
      <xdr:row>0</xdr:row>
      <xdr:rowOff>31170</xdr:rowOff>
    </xdr:from>
    <xdr:to>
      <xdr:col>21</xdr:col>
      <xdr:colOff>190500</xdr:colOff>
      <xdr:row>19</xdr:row>
      <xdr:rowOff>190499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8B5A32C-4080-5E0D-C751-BB707B7B6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245919</xdr:colOff>
      <xdr:row>46</xdr:row>
      <xdr:rowOff>83127</xdr:rowOff>
    </xdr:from>
    <xdr:to>
      <xdr:col>26</xdr:col>
      <xdr:colOff>396240</xdr:colOff>
      <xdr:row>91</xdr:row>
      <xdr:rowOff>152401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EF2DE52-AE44-F312-DFFD-DA0822364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42419" y="8846127"/>
          <a:ext cx="8379921" cy="86417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</xdr:col>
      <xdr:colOff>274028</xdr:colOff>
      <xdr:row>12</xdr:row>
      <xdr:rowOff>130077</xdr:rowOff>
    </xdr:from>
    <xdr:to>
      <xdr:col>35</xdr:col>
      <xdr:colOff>762000</xdr:colOff>
      <xdr:row>30</xdr:row>
      <xdr:rowOff>95250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76061E1-CB4F-0F4D-6DD8-2BF636B9E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758936</xdr:colOff>
      <xdr:row>12</xdr:row>
      <xdr:rowOff>130078</xdr:rowOff>
    </xdr:from>
    <xdr:to>
      <xdr:col>43</xdr:col>
      <xdr:colOff>377536</xdr:colOff>
      <xdr:row>30</xdr:row>
      <xdr:rowOff>95251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CD3B532F-A1C5-12FC-2222-1AFBE403B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374473</xdr:colOff>
      <xdr:row>12</xdr:row>
      <xdr:rowOff>130078</xdr:rowOff>
    </xdr:from>
    <xdr:to>
      <xdr:col>52</xdr:col>
      <xdr:colOff>10391</xdr:colOff>
      <xdr:row>30</xdr:row>
      <xdr:rowOff>95251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5D9AA964-D2F7-8EE2-7114-A3288FA7E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274028</xdr:colOff>
      <xdr:row>30</xdr:row>
      <xdr:rowOff>78122</xdr:rowOff>
    </xdr:from>
    <xdr:to>
      <xdr:col>35</xdr:col>
      <xdr:colOff>762000</xdr:colOff>
      <xdr:row>48</xdr:row>
      <xdr:rowOff>129886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3C52A404-D05F-7F17-70F1-8BD3A6BA3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758936</xdr:colOff>
      <xdr:row>30</xdr:row>
      <xdr:rowOff>78123</xdr:rowOff>
    </xdr:from>
    <xdr:to>
      <xdr:col>43</xdr:col>
      <xdr:colOff>377536</xdr:colOff>
      <xdr:row>48</xdr:row>
      <xdr:rowOff>129887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841003EA-F8BC-4663-5130-09203CAE7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374473</xdr:colOff>
      <xdr:row>30</xdr:row>
      <xdr:rowOff>78123</xdr:rowOff>
    </xdr:from>
    <xdr:to>
      <xdr:col>52</xdr:col>
      <xdr:colOff>10391</xdr:colOff>
      <xdr:row>48</xdr:row>
      <xdr:rowOff>129887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A69C2155-9D20-82DB-DCDC-E468D5F0C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176211</xdr:colOff>
      <xdr:row>0</xdr:row>
      <xdr:rowOff>685</xdr:rowOff>
    </xdr:from>
    <xdr:to>
      <xdr:col>19</xdr:col>
      <xdr:colOff>149678</xdr:colOff>
      <xdr:row>18</xdr:row>
      <xdr:rowOff>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F8220CD-D351-5C10-08FF-038A78FA4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179613</xdr:colOff>
      <xdr:row>17</xdr:row>
      <xdr:rowOff>104777</xdr:rowOff>
    </xdr:from>
    <xdr:to>
      <xdr:col>19</xdr:col>
      <xdr:colOff>149678</xdr:colOff>
      <xdr:row>36</xdr:row>
      <xdr:rowOff>36741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26E1971-6A54-4B8B-B7C2-820117E5F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506201</xdr:colOff>
      <xdr:row>38</xdr:row>
      <xdr:rowOff>167680</xdr:rowOff>
    </xdr:from>
    <xdr:to>
      <xdr:col>17</xdr:col>
      <xdr:colOff>163286</xdr:colOff>
      <xdr:row>60</xdr:row>
      <xdr:rowOff>119919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E89495A-BF07-04CC-0DDA-5D27DF31E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4630" y="7406680"/>
          <a:ext cx="4446799" cy="4143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</xdr:col>
      <xdr:colOff>370114</xdr:colOff>
      <xdr:row>18</xdr:row>
      <xdr:rowOff>118384</xdr:rowOff>
    </xdr:from>
    <xdr:to>
      <xdr:col>24</xdr:col>
      <xdr:colOff>721179</xdr:colOff>
      <xdr:row>36</xdr:row>
      <xdr:rowOff>95251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F362102-BC5A-FD6C-A5EC-3F658D6EC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717777</xdr:colOff>
      <xdr:row>18</xdr:row>
      <xdr:rowOff>113622</xdr:rowOff>
    </xdr:from>
    <xdr:to>
      <xdr:col>31</xdr:col>
      <xdr:colOff>163967</xdr:colOff>
      <xdr:row>36</xdr:row>
      <xdr:rowOff>90489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20EEAF3-067D-528C-C3F7-3E1782659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165327</xdr:colOff>
      <xdr:row>18</xdr:row>
      <xdr:rowOff>113622</xdr:rowOff>
    </xdr:from>
    <xdr:to>
      <xdr:col>35</xdr:col>
      <xdr:colOff>468767</xdr:colOff>
      <xdr:row>36</xdr:row>
      <xdr:rowOff>90489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7B0331D-32FB-B018-62E5-28810466C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370114</xdr:colOff>
      <xdr:row>36</xdr:row>
      <xdr:rowOff>84767</xdr:rowOff>
    </xdr:from>
    <xdr:to>
      <xdr:col>24</xdr:col>
      <xdr:colOff>721179</xdr:colOff>
      <xdr:row>54</xdr:row>
      <xdr:rowOff>140075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C126A0D-36E1-E90B-29B9-12B2476D0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717496</xdr:colOff>
      <xdr:row>36</xdr:row>
      <xdr:rowOff>84767</xdr:rowOff>
    </xdr:from>
    <xdr:to>
      <xdr:col>31</xdr:col>
      <xdr:colOff>194502</xdr:colOff>
      <xdr:row>54</xdr:row>
      <xdr:rowOff>140075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0FA6C11-1E1E-05E1-815B-2BA8F3E85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168412</xdr:colOff>
      <xdr:row>36</xdr:row>
      <xdr:rowOff>84766</xdr:rowOff>
    </xdr:from>
    <xdr:to>
      <xdr:col>35</xdr:col>
      <xdr:colOff>508270</xdr:colOff>
      <xdr:row>54</xdr:row>
      <xdr:rowOff>140074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9D9359D-BD7F-04B6-412E-9F584285C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519108</xdr:colOff>
      <xdr:row>1</xdr:row>
      <xdr:rowOff>33618</xdr:rowOff>
    </xdr:from>
    <xdr:to>
      <xdr:col>18</xdr:col>
      <xdr:colOff>407315</xdr:colOff>
      <xdr:row>19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BC2B49C-5EE3-6645-2E06-F46A11E05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519110</xdr:colOff>
      <xdr:row>18</xdr:row>
      <xdr:rowOff>134471</xdr:rowOff>
    </xdr:from>
    <xdr:to>
      <xdr:col>18</xdr:col>
      <xdr:colOff>408215</xdr:colOff>
      <xdr:row>37</xdr:row>
      <xdr:rowOff>123825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617F4FF-8663-D447-6483-9125E289B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109537</xdr:colOff>
      <xdr:row>40</xdr:row>
      <xdr:rowOff>61911</xdr:rowOff>
    </xdr:from>
    <xdr:to>
      <xdr:col>15</xdr:col>
      <xdr:colOff>523875</xdr:colOff>
      <xdr:row>56</xdr:row>
      <xdr:rowOff>67559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8169435-D054-E1E0-06F0-FE476D835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3901"/>
        <a:stretch>
          <a:fillRect/>
        </a:stretch>
      </xdr:blipFill>
      <xdr:spPr bwMode="auto">
        <a:xfrm>
          <a:off x="6110287" y="7681911"/>
          <a:ext cx="4129088" cy="3053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</xdr:col>
      <xdr:colOff>276654</xdr:colOff>
      <xdr:row>22</xdr:row>
      <xdr:rowOff>82516</xdr:rowOff>
    </xdr:from>
    <xdr:to>
      <xdr:col>25</xdr:col>
      <xdr:colOff>242453</xdr:colOff>
      <xdr:row>40</xdr:row>
      <xdr:rowOff>173182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46A6BC-8953-9ED4-8E39-6C4F8C6DB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242017</xdr:colOff>
      <xdr:row>22</xdr:row>
      <xdr:rowOff>82516</xdr:rowOff>
    </xdr:from>
    <xdr:to>
      <xdr:col>32</xdr:col>
      <xdr:colOff>398317</xdr:colOff>
      <xdr:row>40</xdr:row>
      <xdr:rowOff>173182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73E6C80-2B80-1094-9883-BFEA272B8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380564</xdr:colOff>
      <xdr:row>22</xdr:row>
      <xdr:rowOff>82516</xdr:rowOff>
    </xdr:from>
    <xdr:to>
      <xdr:col>41</xdr:col>
      <xdr:colOff>-1</xdr:colOff>
      <xdr:row>40</xdr:row>
      <xdr:rowOff>173182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6D70C2A-C96E-08FD-5260-12E0D3370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273190</xdr:colOff>
      <xdr:row>40</xdr:row>
      <xdr:rowOff>165643</xdr:rowOff>
    </xdr:from>
    <xdr:to>
      <xdr:col>25</xdr:col>
      <xdr:colOff>238989</xdr:colOff>
      <xdr:row>59</xdr:row>
      <xdr:rowOff>65809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0BC91C5-6BA0-494D-BF71-76FDF54D9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238553</xdr:colOff>
      <xdr:row>40</xdr:row>
      <xdr:rowOff>165643</xdr:rowOff>
    </xdr:from>
    <xdr:to>
      <xdr:col>32</xdr:col>
      <xdr:colOff>394853</xdr:colOff>
      <xdr:row>59</xdr:row>
      <xdr:rowOff>65809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AC0DEB8-DA7C-4063-8FB2-A7896597E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377100</xdr:colOff>
      <xdr:row>40</xdr:row>
      <xdr:rowOff>165643</xdr:rowOff>
    </xdr:from>
    <xdr:to>
      <xdr:col>40</xdr:col>
      <xdr:colOff>602672</xdr:colOff>
      <xdr:row>59</xdr:row>
      <xdr:rowOff>65809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D9E0D29-4719-4A20-92B1-C57C95234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171449</xdr:colOff>
      <xdr:row>0</xdr:row>
      <xdr:rowOff>128386</xdr:rowOff>
    </xdr:from>
    <xdr:to>
      <xdr:col>18</xdr:col>
      <xdr:colOff>121985</xdr:colOff>
      <xdr:row>19</xdr:row>
      <xdr:rowOff>71237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9E245BB-6300-93CB-7EB8-51AF8D08F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171449</xdr:colOff>
      <xdr:row>19</xdr:row>
      <xdr:rowOff>72357</xdr:rowOff>
    </xdr:from>
    <xdr:to>
      <xdr:col>18</xdr:col>
      <xdr:colOff>121226</xdr:colOff>
      <xdr:row>39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CF9CC0D-125B-6B8C-B487-F3BBFB07B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812988</xdr:colOff>
      <xdr:row>43</xdr:row>
      <xdr:rowOff>173412</xdr:rowOff>
    </xdr:from>
    <xdr:to>
      <xdr:col>15</xdr:col>
      <xdr:colOff>200099</xdr:colOff>
      <xdr:row>56</xdr:row>
      <xdr:rowOff>95250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A02B161-A3F6-98EC-D4A2-A91B6B905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7585"/>
        <a:stretch>
          <a:fillRect/>
        </a:stretch>
      </xdr:blipFill>
      <xdr:spPr bwMode="auto">
        <a:xfrm>
          <a:off x="7147113" y="8364912"/>
          <a:ext cx="5268799" cy="23983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</xdr:col>
      <xdr:colOff>314325</xdr:colOff>
      <xdr:row>20</xdr:row>
      <xdr:rowOff>921</xdr:rowOff>
    </xdr:from>
    <xdr:to>
      <xdr:col>25</xdr:col>
      <xdr:colOff>428625</xdr:colOff>
      <xdr:row>38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005A3AF-BB7F-2534-E156-D64688BA7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409575</xdr:colOff>
      <xdr:row>20</xdr:row>
      <xdr:rowOff>921</xdr:rowOff>
    </xdr:from>
    <xdr:to>
      <xdr:col>33</xdr:col>
      <xdr:colOff>119062</xdr:colOff>
      <xdr:row>38</xdr:row>
      <xdr:rowOff>71437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CD5DC50-A5FD-8B77-7597-DAF96E9AE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123826</xdr:colOff>
      <xdr:row>20</xdr:row>
      <xdr:rowOff>921</xdr:rowOff>
    </xdr:from>
    <xdr:to>
      <xdr:col>41</xdr:col>
      <xdr:colOff>309563</xdr:colOff>
      <xdr:row>38</xdr:row>
      <xdr:rowOff>71437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875C7A6-E548-3B30-9E6E-9F8D7E1CA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314325</xdr:colOff>
      <xdr:row>38</xdr:row>
      <xdr:rowOff>48546</xdr:rowOff>
    </xdr:from>
    <xdr:to>
      <xdr:col>25</xdr:col>
      <xdr:colOff>428625</xdr:colOff>
      <xdr:row>56</xdr:row>
      <xdr:rowOff>119062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F59D023-F5F7-D14B-E7C4-E80EEFFF9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409575</xdr:colOff>
      <xdr:row>38</xdr:row>
      <xdr:rowOff>48546</xdr:rowOff>
    </xdr:from>
    <xdr:to>
      <xdr:col>33</xdr:col>
      <xdr:colOff>119062</xdr:colOff>
      <xdr:row>56</xdr:row>
      <xdr:rowOff>119062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7E24449-59B3-36CB-626F-E9A6141AC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123826</xdr:colOff>
      <xdr:row>38</xdr:row>
      <xdr:rowOff>48546</xdr:rowOff>
    </xdr:from>
    <xdr:to>
      <xdr:col>41</xdr:col>
      <xdr:colOff>309563</xdr:colOff>
      <xdr:row>56</xdr:row>
      <xdr:rowOff>119062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456ED54-AFBA-1F87-10C1-1A2998303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506866</xdr:colOff>
      <xdr:row>0</xdr:row>
      <xdr:rowOff>95930</xdr:rowOff>
    </xdr:from>
    <xdr:to>
      <xdr:col>18</xdr:col>
      <xdr:colOff>334589</xdr:colOff>
      <xdr:row>19</xdr:row>
      <xdr:rowOff>54429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8B324C4-6CA3-B520-D7F1-77B7A7866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506606</xdr:colOff>
      <xdr:row>19</xdr:row>
      <xdr:rowOff>43542</xdr:rowOff>
    </xdr:from>
    <xdr:to>
      <xdr:col>18</xdr:col>
      <xdr:colOff>333374</xdr:colOff>
      <xdr:row>38</xdr:row>
      <xdr:rowOff>122463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9D899EC-8ADD-4062-7DB0-238F2080D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438831</xdr:colOff>
      <xdr:row>36</xdr:row>
      <xdr:rowOff>64120</xdr:rowOff>
    </xdr:from>
    <xdr:to>
      <xdr:col>17</xdr:col>
      <xdr:colOff>488225</xdr:colOff>
      <xdr:row>60</xdr:row>
      <xdr:rowOff>119062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C77D34A-031D-B1CB-2AB6-50D6DAE5B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258" t="43939" r="8456" b="37878"/>
        <a:stretch>
          <a:fillRect/>
        </a:stretch>
      </xdr:blipFill>
      <xdr:spPr bwMode="auto">
        <a:xfrm>
          <a:off x="4153581" y="6922120"/>
          <a:ext cx="6859769" cy="46269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</xdr:col>
      <xdr:colOff>6543</xdr:colOff>
      <xdr:row>27</xdr:row>
      <xdr:rowOff>19731</xdr:rowOff>
    </xdr:from>
    <xdr:to>
      <xdr:col>24</xdr:col>
      <xdr:colOff>928686</xdr:colOff>
      <xdr:row>45</xdr:row>
      <xdr:rowOff>71436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AE355FC-5F13-99F4-8BA6-D9985E038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935230</xdr:colOff>
      <xdr:row>27</xdr:row>
      <xdr:rowOff>19731</xdr:rowOff>
    </xdr:from>
    <xdr:to>
      <xdr:col>31</xdr:col>
      <xdr:colOff>476249</xdr:colOff>
      <xdr:row>45</xdr:row>
      <xdr:rowOff>71436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FB3D621-5356-8DFF-2DFF-A67231BF5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458980</xdr:colOff>
      <xdr:row>27</xdr:row>
      <xdr:rowOff>19731</xdr:rowOff>
    </xdr:from>
    <xdr:to>
      <xdr:col>37</xdr:col>
      <xdr:colOff>261936</xdr:colOff>
      <xdr:row>45</xdr:row>
      <xdr:rowOff>71436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A79C87D-9897-16CC-4075-15E0F4C9F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935230</xdr:colOff>
      <xdr:row>45</xdr:row>
      <xdr:rowOff>67356</xdr:rowOff>
    </xdr:from>
    <xdr:to>
      <xdr:col>31</xdr:col>
      <xdr:colOff>476249</xdr:colOff>
      <xdr:row>63</xdr:row>
      <xdr:rowOff>119061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E1B089B-2529-B4CA-88ED-5EA57D0D0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458980</xdr:colOff>
      <xdr:row>45</xdr:row>
      <xdr:rowOff>67356</xdr:rowOff>
    </xdr:from>
    <xdr:to>
      <xdr:col>37</xdr:col>
      <xdr:colOff>261936</xdr:colOff>
      <xdr:row>63</xdr:row>
      <xdr:rowOff>119061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7FB4B91-1B42-0057-EE1D-B38C2D23E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6543</xdr:colOff>
      <xdr:row>45</xdr:row>
      <xdr:rowOff>67356</xdr:rowOff>
    </xdr:from>
    <xdr:to>
      <xdr:col>24</xdr:col>
      <xdr:colOff>928686</xdr:colOff>
      <xdr:row>63</xdr:row>
      <xdr:rowOff>119061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47600FCD-DC71-DDD8-624E-88C4C412E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467316</xdr:colOff>
      <xdr:row>25</xdr:row>
      <xdr:rowOff>204951</xdr:rowOff>
    </xdr:from>
    <xdr:to>
      <xdr:col>32</xdr:col>
      <xdr:colOff>57979</xdr:colOff>
      <xdr:row>51</xdr:row>
      <xdr:rowOff>31921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AB1677-9F4B-4F80-84A6-8B8FB9AFA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457696</xdr:colOff>
      <xdr:row>1</xdr:row>
      <xdr:rowOff>85600</xdr:rowOff>
    </xdr:from>
    <xdr:to>
      <xdr:col>32</xdr:col>
      <xdr:colOff>69273</xdr:colOff>
      <xdr:row>25</xdr:row>
      <xdr:rowOff>190500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1394A34-AF58-466F-B736-1174686C4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571500</xdr:colOff>
      <xdr:row>45</xdr:row>
      <xdr:rowOff>142876</xdr:rowOff>
    </xdr:from>
    <xdr:to>
      <xdr:col>13</xdr:col>
      <xdr:colOff>833437</xdr:colOff>
      <xdr:row>69</xdr:row>
      <xdr:rowOff>45684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FCD55FF-7D85-433E-BC84-BBCD26125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8810626"/>
          <a:ext cx="3762375" cy="44748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238716</xdr:colOff>
      <xdr:row>57</xdr:row>
      <xdr:rowOff>4926</xdr:rowOff>
    </xdr:from>
    <xdr:to>
      <xdr:col>23</xdr:col>
      <xdr:colOff>419099</xdr:colOff>
      <xdr:row>75</xdr:row>
      <xdr:rowOff>-1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57CCA53-35AA-D296-DD1D-B883F2A24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391116</xdr:colOff>
      <xdr:row>57</xdr:row>
      <xdr:rowOff>4926</xdr:rowOff>
    </xdr:from>
    <xdr:to>
      <xdr:col>32</xdr:col>
      <xdr:colOff>38099</xdr:colOff>
      <xdr:row>75</xdr:row>
      <xdr:rowOff>-1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31DEA2-4520-625E-1FB5-15F2905B6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30898</xdr:colOff>
      <xdr:row>57</xdr:row>
      <xdr:rowOff>4926</xdr:rowOff>
    </xdr:from>
    <xdr:to>
      <xdr:col>38</xdr:col>
      <xdr:colOff>630381</xdr:colOff>
      <xdr:row>75</xdr:row>
      <xdr:rowOff>-1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7EAB55D-90D8-6BC1-7FD5-74D6B0200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238716</xdr:colOff>
      <xdr:row>75</xdr:row>
      <xdr:rowOff>4926</xdr:rowOff>
    </xdr:from>
    <xdr:to>
      <xdr:col>23</xdr:col>
      <xdr:colOff>419099</xdr:colOff>
      <xdr:row>93</xdr:row>
      <xdr:rowOff>-1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098FCE1-F20D-43FA-E23D-04931CA67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394579</xdr:colOff>
      <xdr:row>75</xdr:row>
      <xdr:rowOff>4925</xdr:rowOff>
    </xdr:from>
    <xdr:to>
      <xdr:col>32</xdr:col>
      <xdr:colOff>41562</xdr:colOff>
      <xdr:row>92</xdr:row>
      <xdr:rowOff>190498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9468286-ABF5-8735-5937-0117CC70D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30898</xdr:colOff>
      <xdr:row>75</xdr:row>
      <xdr:rowOff>4925</xdr:rowOff>
    </xdr:from>
    <xdr:to>
      <xdr:col>38</xdr:col>
      <xdr:colOff>630381</xdr:colOff>
      <xdr:row>92</xdr:row>
      <xdr:rowOff>190498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74E24F7-0170-99FF-FAC5-367EF9CC9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90486</xdr:colOff>
      <xdr:row>1</xdr:row>
      <xdr:rowOff>90486</xdr:rowOff>
    </xdr:from>
    <xdr:to>
      <xdr:col>20</xdr:col>
      <xdr:colOff>368234</xdr:colOff>
      <xdr:row>22</xdr:row>
      <xdr:rowOff>180974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669C1A0-DE41-251B-F409-2CB7076AB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89645</xdr:colOff>
      <xdr:row>23</xdr:row>
      <xdr:rowOff>1119</xdr:rowOff>
    </xdr:from>
    <xdr:to>
      <xdr:col>20</xdr:col>
      <xdr:colOff>363682</xdr:colOff>
      <xdr:row>44</xdr:row>
      <xdr:rowOff>123264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79FF6DB-1C23-8D1B-EE0A-911883B00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37418</xdr:colOff>
      <xdr:row>45</xdr:row>
      <xdr:rowOff>159165</xdr:rowOff>
    </xdr:from>
    <xdr:to>
      <xdr:col>19</xdr:col>
      <xdr:colOff>95249</xdr:colOff>
      <xdr:row>83</xdr:row>
      <xdr:rowOff>58810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DB46935-59F3-849D-2E3D-7F6D04F3F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86" t="21280" r="61923" b="57448"/>
        <a:stretch>
          <a:fillRect/>
        </a:stretch>
      </xdr:blipFill>
      <xdr:spPr bwMode="auto">
        <a:xfrm>
          <a:off x="5609543" y="8731665"/>
          <a:ext cx="6249081" cy="7138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275815</xdr:colOff>
      <xdr:row>11</xdr:row>
      <xdr:rowOff>172569</xdr:rowOff>
    </xdr:from>
    <xdr:to>
      <xdr:col>27</xdr:col>
      <xdr:colOff>387494</xdr:colOff>
      <xdr:row>29</xdr:row>
      <xdr:rowOff>185305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0D15ACC-D728-0E9B-77BF-7DD77AE2E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390115</xdr:colOff>
      <xdr:row>11</xdr:row>
      <xdr:rowOff>172569</xdr:rowOff>
    </xdr:from>
    <xdr:to>
      <xdr:col>35</xdr:col>
      <xdr:colOff>163657</xdr:colOff>
      <xdr:row>29</xdr:row>
      <xdr:rowOff>185305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1B1E7F7-8380-E70E-4150-4CFF45F0B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164877</xdr:colOff>
      <xdr:row>11</xdr:row>
      <xdr:rowOff>162763</xdr:rowOff>
    </xdr:from>
    <xdr:to>
      <xdr:col>43</xdr:col>
      <xdr:colOff>590881</xdr:colOff>
      <xdr:row>29</xdr:row>
      <xdr:rowOff>175499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300BE7B-E5BC-A2B9-29D2-A7469CB5A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275815</xdr:colOff>
      <xdr:row>29</xdr:row>
      <xdr:rowOff>172569</xdr:rowOff>
    </xdr:from>
    <xdr:to>
      <xdr:col>27</xdr:col>
      <xdr:colOff>387494</xdr:colOff>
      <xdr:row>47</xdr:row>
      <xdr:rowOff>185305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5CD06760-71AE-D59C-EA92-2BE2BEA85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390115</xdr:colOff>
      <xdr:row>29</xdr:row>
      <xdr:rowOff>172569</xdr:rowOff>
    </xdr:from>
    <xdr:to>
      <xdr:col>35</xdr:col>
      <xdr:colOff>163657</xdr:colOff>
      <xdr:row>47</xdr:row>
      <xdr:rowOff>185305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DC6BDC43-2A22-1946-FC64-7818BA285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164877</xdr:colOff>
      <xdr:row>29</xdr:row>
      <xdr:rowOff>162763</xdr:rowOff>
    </xdr:from>
    <xdr:to>
      <xdr:col>43</xdr:col>
      <xdr:colOff>590881</xdr:colOff>
      <xdr:row>47</xdr:row>
      <xdr:rowOff>175499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41A433FC-6C3A-810E-72CC-7D36A694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149678</xdr:colOff>
      <xdr:row>0</xdr:row>
      <xdr:rowOff>97971</xdr:rowOff>
    </xdr:from>
    <xdr:to>
      <xdr:col>19</xdr:col>
      <xdr:colOff>519546</xdr:colOff>
      <xdr:row>21</xdr:row>
      <xdr:rowOff>122464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616298D-4502-4748-40BC-925814AD6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159206</xdr:colOff>
      <xdr:row>21</xdr:row>
      <xdr:rowOff>110217</xdr:rowOff>
    </xdr:from>
    <xdr:to>
      <xdr:col>19</xdr:col>
      <xdr:colOff>516508</xdr:colOff>
      <xdr:row>42</xdr:row>
      <xdr:rowOff>66674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3B21805-21AE-C727-8E28-ACEA0269F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413218</xdr:colOff>
      <xdr:row>44</xdr:row>
      <xdr:rowOff>1680</xdr:rowOff>
    </xdr:from>
    <xdr:to>
      <xdr:col>20</xdr:col>
      <xdr:colOff>184876</xdr:colOff>
      <xdr:row>59</xdr:row>
      <xdr:rowOff>95250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D980327-40C7-1831-5E22-64CF184F4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3718" y="8383680"/>
          <a:ext cx="9391908" cy="29510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</xdr:col>
      <xdr:colOff>611642</xdr:colOff>
      <xdr:row>17</xdr:row>
      <xdr:rowOff>62592</xdr:rowOff>
    </xdr:from>
    <xdr:to>
      <xdr:col>26</xdr:col>
      <xdr:colOff>119061</xdr:colOff>
      <xdr:row>35</xdr:row>
      <xdr:rowOff>47624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39FD3A9-D0B7-231F-EC33-27E536817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111580</xdr:colOff>
      <xdr:row>17</xdr:row>
      <xdr:rowOff>62593</xdr:rowOff>
    </xdr:from>
    <xdr:to>
      <xdr:col>33</xdr:col>
      <xdr:colOff>380999</xdr:colOff>
      <xdr:row>35</xdr:row>
      <xdr:rowOff>47625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59EA8E21-0062-2BEE-7CBD-0C928D5C2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381801</xdr:colOff>
      <xdr:row>17</xdr:row>
      <xdr:rowOff>63156</xdr:rowOff>
    </xdr:from>
    <xdr:to>
      <xdr:col>41</xdr:col>
      <xdr:colOff>508345</xdr:colOff>
      <xdr:row>35</xdr:row>
      <xdr:rowOff>55907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2D65EB5-F007-1489-BE1B-588C8BC2A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611642</xdr:colOff>
      <xdr:row>35</xdr:row>
      <xdr:rowOff>38779</xdr:rowOff>
    </xdr:from>
    <xdr:to>
      <xdr:col>26</xdr:col>
      <xdr:colOff>119061</xdr:colOff>
      <xdr:row>53</xdr:row>
      <xdr:rowOff>23811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78CD361-868E-ACF1-97E3-B766BDD85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111580</xdr:colOff>
      <xdr:row>35</xdr:row>
      <xdr:rowOff>38780</xdr:rowOff>
    </xdr:from>
    <xdr:to>
      <xdr:col>33</xdr:col>
      <xdr:colOff>380999</xdr:colOff>
      <xdr:row>53</xdr:row>
      <xdr:rowOff>23812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4F40E859-6F61-ECF2-F57C-3088F7E0E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386976</xdr:colOff>
      <xdr:row>35</xdr:row>
      <xdr:rowOff>38779</xdr:rowOff>
    </xdr:from>
    <xdr:to>
      <xdr:col>41</xdr:col>
      <xdr:colOff>500062</xdr:colOff>
      <xdr:row>53</xdr:row>
      <xdr:rowOff>23811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7A8C3F61-4D48-4EBB-B44C-9C737C8CF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272020</xdr:colOff>
      <xdr:row>0</xdr:row>
      <xdr:rowOff>130267</xdr:rowOff>
    </xdr:from>
    <xdr:to>
      <xdr:col>20</xdr:col>
      <xdr:colOff>11409</xdr:colOff>
      <xdr:row>21</xdr:row>
      <xdr:rowOff>33617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F02940B-6AF0-F138-C835-596B400CD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272020</xdr:colOff>
      <xdr:row>21</xdr:row>
      <xdr:rowOff>27734</xdr:rowOff>
    </xdr:from>
    <xdr:to>
      <xdr:col>20</xdr:col>
      <xdr:colOff>0</xdr:colOff>
      <xdr:row>42</xdr:row>
      <xdr:rowOff>33618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FCF57C8-EB71-0267-DD85-87434E80A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239486</xdr:colOff>
      <xdr:row>45</xdr:row>
      <xdr:rowOff>54428</xdr:rowOff>
    </xdr:from>
    <xdr:to>
      <xdr:col>20</xdr:col>
      <xdr:colOff>228931</xdr:colOff>
      <xdr:row>68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1E52192-2A3B-5F34-F00D-B0996EEC6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7486" y="8626928"/>
          <a:ext cx="9133445" cy="4365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519670</xdr:colOff>
      <xdr:row>9</xdr:row>
      <xdr:rowOff>65834</xdr:rowOff>
    </xdr:from>
    <xdr:to>
      <xdr:col>26</xdr:col>
      <xdr:colOff>666750</xdr:colOff>
      <xdr:row>27</xdr:row>
      <xdr:rowOff>38100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6B055CC-7DB4-B089-E796-0392F97C4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633970</xdr:colOff>
      <xdr:row>9</xdr:row>
      <xdr:rowOff>65834</xdr:rowOff>
    </xdr:from>
    <xdr:to>
      <xdr:col>33</xdr:col>
      <xdr:colOff>133350</xdr:colOff>
      <xdr:row>27</xdr:row>
      <xdr:rowOff>38100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B7667EA-FF02-90C8-1B82-D0325B1F5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100570</xdr:colOff>
      <xdr:row>9</xdr:row>
      <xdr:rowOff>65834</xdr:rowOff>
    </xdr:from>
    <xdr:to>
      <xdr:col>41</xdr:col>
      <xdr:colOff>285750</xdr:colOff>
      <xdr:row>27</xdr:row>
      <xdr:rowOff>38100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6F3614C-AC42-CD02-536B-4A820422E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519671</xdr:colOff>
      <xdr:row>27</xdr:row>
      <xdr:rowOff>27734</xdr:rowOff>
    </xdr:from>
    <xdr:to>
      <xdr:col>26</xdr:col>
      <xdr:colOff>654628</xdr:colOff>
      <xdr:row>45</xdr:row>
      <xdr:rowOff>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55224887-3902-F7CC-8081-72D379ECE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637309</xdr:colOff>
      <xdr:row>27</xdr:row>
      <xdr:rowOff>27709</xdr:rowOff>
    </xdr:from>
    <xdr:to>
      <xdr:col>33</xdr:col>
      <xdr:colOff>136689</xdr:colOff>
      <xdr:row>44</xdr:row>
      <xdr:rowOff>190475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B866DDCE-0D57-4FB5-A9BE-96D588FA8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103909</xdr:colOff>
      <xdr:row>27</xdr:row>
      <xdr:rowOff>27709</xdr:rowOff>
    </xdr:from>
    <xdr:to>
      <xdr:col>41</xdr:col>
      <xdr:colOff>289089</xdr:colOff>
      <xdr:row>44</xdr:row>
      <xdr:rowOff>190475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AB2FBB03-8C59-40B1-9FFE-3DFDCACBF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8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5FC810E-BDE5-4952-B5BD-B9510345498A}" name="Tabela16" displayName="Tabela16" ref="T4:Z10" totalsRowShown="0" headerRowDxfId="200" dataDxfId="199">
  <autoFilter ref="T4:Z10" xr:uid="{D5FC810E-BDE5-4952-B5BD-B9510345498A}"/>
  <sortState xmlns:xlrd2="http://schemas.microsoft.com/office/spreadsheetml/2017/richdata2" ref="T5:Z10">
    <sortCondition descending="1" ref="Z4:Z10"/>
  </sortState>
  <tableColumns count="7">
    <tableColumn id="1" xr3:uid="{8B970C7B-F1DA-4CF6-AC3A-F8070273C053}" name="Molecule" dataDxfId="198"/>
    <tableColumn id="2" xr3:uid="{EAE095CC-27CF-4CEB-9FE1-A9274185BB87}" name="|Q2|_ring atoms" dataDxfId="197"/>
    <tableColumn id="3" xr3:uid="{8A804588-B147-4352-9A47-AD2A9EE90622}" name="Q2_(zz,ring atoms)" dataDxfId="196"/>
    <tableColumn id="4" xr3:uid="{8D28D7B3-5B22-460A-B83E-CCA3CF4EA298}" name="|Q2|_origin" dataDxfId="195"/>
    <tableColumn id="5" xr3:uid="{34B0ADD5-B176-4C59-97F9-3218C0B5FD7F}" name="Q2_(zz,origin)" dataDxfId="194"/>
    <tableColumn id="6" xr3:uid="{975A5B37-502F-4725-9FFA-52DAE7FFC56B}" name="|Q2|(1)" dataDxfId="193"/>
    <tableColumn id="7" xr3:uid="{21250A40-0B1E-43EF-8785-1B3F289A0442}" name="Q2(1)zz" dataDxfId="192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5AA89802-7DFC-4830-B74D-782FA6A8099A}" name="Tabela26" displayName="Tabela26" ref="AD7:AJ12" totalsRowShown="0" headerRowDxfId="137">
  <autoFilter ref="AD7:AJ12" xr:uid="{5AA89802-7DFC-4830-B74D-782FA6A8099A}"/>
  <sortState xmlns:xlrd2="http://schemas.microsoft.com/office/spreadsheetml/2017/richdata2" ref="AD8:AJ12">
    <sortCondition descending="1" ref="AE7:AE12"/>
  </sortState>
  <tableColumns count="7">
    <tableColumn id="1" xr3:uid="{0ADA3BAC-D5F6-4F46-BD6D-CBDD4BF0CF5E}" name="Molecule" dataDxfId="136"/>
    <tableColumn id="2" xr3:uid="{799BBCDC-750A-4254-A0F1-EF5B8FC42DA0}" name="|Q2|_ring atoms" dataDxfId="135"/>
    <tableColumn id="3" xr3:uid="{E13730D7-AF4B-4BE6-AF07-D71EA44ABDD3}" name="Q2_(zz,ring atoms)" dataDxfId="134"/>
    <tableColumn id="4" xr3:uid="{FF9EEC2F-C046-4235-BE6E-13E06B7454BE}" name="|Q2|_origin" dataDxfId="133"/>
    <tableColumn id="5" xr3:uid="{4CF4DA47-33D8-4D64-B6F7-D45EBE127F77}" name="Q2_(zz,origin)" dataDxfId="132"/>
    <tableColumn id="6" xr3:uid="{C901AE28-A83D-4391-BDA1-F1A687DD3698}" name="|Q2|(1)" dataDxfId="131"/>
    <tableColumn id="7" xr3:uid="{626F6184-06AE-468D-954F-9A15C7E7953E}" name="Q2(1)zz" dataDxfId="130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6ED5C297-6668-4A1A-AA1A-B26EB9486DFE}" name="Tabela204044" displayName="Tabela204044" ref="AK2:AQ18" totalsRowShown="0" headerRowDxfId="129">
  <autoFilter ref="AK2:AQ18" xr:uid="{4DA36C64-2900-46F5-B525-B66C44B642E5}"/>
  <sortState xmlns:xlrd2="http://schemas.microsoft.com/office/spreadsheetml/2017/richdata2" ref="AK3:AQ18">
    <sortCondition descending="1" ref="AL2:AL18"/>
  </sortState>
  <tableColumns count="7">
    <tableColumn id="1" xr3:uid="{1E0E0147-0E35-4651-B501-6BF3E7E64CF5}" name="Molecule" dataDxfId="128"/>
    <tableColumn id="2" xr3:uid="{95D805B6-3360-4EF5-95FD-ADF81C50F71E}" name="|Q2|_ring atoms"/>
    <tableColumn id="3" xr3:uid="{A6F48D1A-01BC-48CB-AA42-A355AC5EB124}" name="Q2_(zz,ring atoms)"/>
    <tableColumn id="4" xr3:uid="{FA559A41-9F7A-4B6A-9357-FBAE128EEFE4}" name="|Q2|_origin"/>
    <tableColumn id="5" xr3:uid="{67F85CA0-A9B7-48C2-BCBF-D68AAFF6F8B1}" name="Q2_(zz,origin)"/>
    <tableColumn id="6" xr3:uid="{1D9A7CEB-390D-4000-AE7F-6ADF89315653}" name="|Q2|(1)"/>
    <tableColumn id="7" xr3:uid="{9973B477-3EE1-42A9-8F28-CCB828DAF3D1}" name="Q2(1)zz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9FC0EA6E-DD38-48C3-8D45-55BD10BEE5D2}" name="Tabela274145" displayName="Tabela274145" ref="AK25:AQ40" totalsRowShown="0" headerRowDxfId="127">
  <autoFilter ref="AK25:AQ40" xr:uid="{30E1FE20-93E8-4D46-8C01-1C1670855949}"/>
  <sortState xmlns:xlrd2="http://schemas.microsoft.com/office/spreadsheetml/2017/richdata2" ref="AK26:AQ40">
    <sortCondition descending="1" ref="AO25:AO40"/>
  </sortState>
  <tableColumns count="7">
    <tableColumn id="1" xr3:uid="{353191DD-E8E8-42B5-B9ED-A9D4DFB8BFAB}" name="Molecule" dataDxfId="126"/>
    <tableColumn id="2" xr3:uid="{62496FA7-7DD7-4086-93B6-C437F8FB9FB4}" name="|Q2|_ring atoms"/>
    <tableColumn id="3" xr3:uid="{E2AB4754-F5EC-43E6-A20E-831884E1D5D1}" name="Q2_(zz,ring atoms)"/>
    <tableColumn id="4" xr3:uid="{2DA73F59-2D17-43E8-9A97-2579A694CFA8}" name="|Q2|_origin"/>
    <tableColumn id="5" xr3:uid="{3A68C152-D6A7-4074-B3F4-160EE91D1B48}" name="Q2_(zz,origin)"/>
    <tableColumn id="6" xr3:uid="{C282AC03-610B-424A-8DCB-C0A4D2BDE7A5}" name="|Q2|(1)"/>
    <tableColumn id="7" xr3:uid="{D93492E5-8977-416E-93CC-AF697C020EAE}" name="Q2(1)zz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38B60A9A-9A3D-47BB-B0A6-6F17D9EC1070}" name="Tabela45" displayName="Tabela45" ref="A2:P18" totalsRowShown="0" headerRowDxfId="125">
  <autoFilter ref="A2:P18" xr:uid="{38B60A9A-9A3D-47BB-B0A6-6F17D9EC1070}"/>
  <sortState xmlns:xlrd2="http://schemas.microsoft.com/office/spreadsheetml/2017/richdata2" ref="A3:P18">
    <sortCondition ref="D2:D18"/>
  </sortState>
  <tableColumns count="16">
    <tableColumn id="1" xr3:uid="{88C81995-1A81-41D0-9D3E-B44953ECBB06}" name="Molecule" dataDxfId="124"/>
    <tableColumn id="2" xr3:uid="{17341913-52A9-416F-8EE8-93665F2FD6D1}" name="σm" dataDxfId="123"/>
    <tableColumn id="3" xr3:uid="{A95F58E9-4BB0-4161-9C0E-A4A18F4B6CC4}" name="σp" dataDxfId="122"/>
    <tableColumn id="4" xr3:uid="{54415550-5C22-4CD9-9A24-574B9D95D35E}" name="σR" dataDxfId="121"/>
    <tableColumn id="5" xr3:uid="{87F30671-E378-4DA7-AF46-A2498FB3FB5B}" name="σI" dataDxfId="120"/>
    <tableColumn id="6" xr3:uid="{C1F29ADD-734E-461E-9786-F5A615B4DBC5}" name="σp+" dataDxfId="119"/>
    <tableColumn id="7" xr3:uid="{CA1C5BA8-0252-4113-A37A-0E0FD260FAD4}" name="σp-" dataDxfId="118"/>
    <tableColumn id="8" xr3:uid="{4C806ADD-68C6-4328-B529-A79247FD3630}" name="σm0" dataDxfId="117"/>
    <tableColumn id="9" xr3:uid="{8E1B2696-BDC4-42E1-A93A-50457320D45F}" name="σp0" dataDxfId="116"/>
    <tableColumn id="10" xr3:uid="{F516B401-9D82-4524-B4D0-CF1751CDA5A5}" name="Mean" dataDxfId="115">
      <calculatedColumnFormula>AVERAGE(B3:I3)</calculatedColumnFormula>
    </tableColumn>
    <tableColumn id="11" xr3:uid="{78BBD91B-2A71-45DD-8D58-BB409CBC4BD0}" name="|Q2|_ring atoms"/>
    <tableColumn id="12" xr3:uid="{8012048E-A810-427B-9EC8-D54C4673DFB7}" name="Q2_(zz,ring atoms)"/>
    <tableColumn id="13" xr3:uid="{BBCDE2DB-CAD5-4F7A-AE59-18763ECEC7EE}" name="|Q2|_origin"/>
    <tableColumn id="14" xr3:uid="{6554072D-E685-4DD8-96AD-A4C84B62A768}" name="Q2_(zz,origin)"/>
    <tableColumn id="15" xr3:uid="{A4A78E8D-7D64-49DB-ADDE-2271AC994984}" name="|Q2|(1)"/>
    <tableColumn id="16" xr3:uid="{0062EE5D-EA8C-498E-BEB0-B656B16B0E32}" name="Q2(1)zz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2A2EF4E9-F2D6-4D5F-B11B-512BCEA4E302}" name="Tabela46" displayName="Tabela46" ref="A25:P41" totalsRowShown="0" headerRowDxfId="114">
  <autoFilter ref="A25:P41" xr:uid="{2A2EF4E9-F2D6-4D5F-B11B-512BCEA4E302}"/>
  <sortState xmlns:xlrd2="http://schemas.microsoft.com/office/spreadsheetml/2017/richdata2" ref="A26:P41">
    <sortCondition ref="D25:D41"/>
  </sortState>
  <tableColumns count="16">
    <tableColumn id="1" xr3:uid="{1142EA19-F998-4E8A-90E6-E64C37C4F06D}" name="Molecule" dataDxfId="113"/>
    <tableColumn id="2" xr3:uid="{B0883818-FF9B-4ADA-B048-391FA2BC768A}" name="σm" dataDxfId="112"/>
    <tableColumn id="3" xr3:uid="{FB966EDE-ABBD-46F3-935A-85ED056678CB}" name="σp" dataDxfId="111"/>
    <tableColumn id="4" xr3:uid="{28B6BB6B-438D-442C-98DA-4E70F0F7F8B6}" name="σR" dataDxfId="110"/>
    <tableColumn id="5" xr3:uid="{2F27964B-77E8-4230-8E4E-0A1B439173DA}" name="σI" dataDxfId="109"/>
    <tableColumn id="6" xr3:uid="{4D3445F2-E8F5-461D-B9D8-57B2C74567E2}" name="σp+" dataDxfId="108"/>
    <tableColumn id="7" xr3:uid="{C689C249-0423-4324-912E-8DE7B6E54221}" name="σp-" dataDxfId="107"/>
    <tableColumn id="8" xr3:uid="{B46D43F6-BBFE-48CC-AF42-5CB72418640C}" name="σm0" dataDxfId="106"/>
    <tableColumn id="9" xr3:uid="{5FECC509-9496-4900-ABB2-4941BFC1E44E}" name="σp0" dataDxfId="105"/>
    <tableColumn id="10" xr3:uid="{67997630-D2B2-498B-9C81-CF18A9D98459}" name="Mean" dataDxfId="104">
      <calculatedColumnFormula>AVERAGE(B26:I26)</calculatedColumnFormula>
    </tableColumn>
    <tableColumn id="11" xr3:uid="{A5C01BC5-1AAE-4C02-9B4F-2ADBB4DEEDBC}" name="|Q2|_ring atoms"/>
    <tableColumn id="12" xr3:uid="{C736517A-7F1E-4B03-B18A-E1AE76AE2464}" name="Q2_(zz,ring atoms)"/>
    <tableColumn id="13" xr3:uid="{29C374DD-FF4E-4FEC-8A4A-023288659A42}" name="|Q2|_origin"/>
    <tableColumn id="14" xr3:uid="{FB7A4EC5-B286-458D-82F1-CD59AD9A046B}" name="Q2_(zz,origin)"/>
    <tableColumn id="15" xr3:uid="{6A2A7B59-9478-41BC-96B6-F822A39CE13C}" name="|Q2|(1)"/>
    <tableColumn id="16" xr3:uid="{4C371D2E-88D6-464D-86B0-55E3F5613048}" name="Q2(1)zz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65E8996-923B-44A0-99B3-7B2AD108A465}" name="Tabela19" displayName="Tabela19" ref="X7:AD9" totalsRowShown="0" headerRowDxfId="103">
  <autoFilter ref="X7:AD9" xr:uid="{E65E8996-923B-44A0-99B3-7B2AD108A465}"/>
  <sortState xmlns:xlrd2="http://schemas.microsoft.com/office/spreadsheetml/2017/richdata2" ref="X8:AD9">
    <sortCondition descending="1" ref="AD7:AD9"/>
  </sortState>
  <tableColumns count="7">
    <tableColumn id="1" xr3:uid="{FA1E4F70-1101-43AA-8A12-D0783687E5A9}" name="Molecule" dataDxfId="102"/>
    <tableColumn id="2" xr3:uid="{4852C942-0431-4B94-8B3B-9768966F2E13}" name="|Q2|_ring atoms"/>
    <tableColumn id="3" xr3:uid="{18BD1CF9-D91B-427F-8250-715744DDEF51}" name="Q2_(zz,ring atoms)"/>
    <tableColumn id="4" xr3:uid="{1D4C1E79-7DE9-440B-8036-854D0AE8FA45}" name="|Q2|_origin"/>
    <tableColumn id="5" xr3:uid="{69527C76-19A7-4760-84FC-9BAD9753B5F2}" name="Q2_(zz,origin)"/>
    <tableColumn id="6" xr3:uid="{6B9CE43F-3E5C-4EE7-8F12-71926452992E}" name="|Q2|(1)"/>
    <tableColumn id="7" xr3:uid="{521C7DCF-B3B0-474D-B1BF-F953DEBB46AB}" name="Q2(1)zz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8AAA91-D415-49EE-AD71-F57088816922}" name="Tabela1" displayName="Tabela1" ref="W3:AC6" totalsRowShown="0" headerRowDxfId="101">
  <autoFilter ref="W3:AC6" xr:uid="{6A8AAA91-D415-49EE-AD71-F57088816922}"/>
  <sortState xmlns:xlrd2="http://schemas.microsoft.com/office/spreadsheetml/2017/richdata2" ref="W4:AC6">
    <sortCondition descending="1" ref="X3:X6"/>
  </sortState>
  <tableColumns count="7">
    <tableColumn id="1" xr3:uid="{470159DD-E4B0-4224-8BAE-CB49D397BBDF}" name="Molecule" dataDxfId="100"/>
    <tableColumn id="2" xr3:uid="{ABC11661-FDC8-457B-ABF1-670CFB8FB1C6}" name="|Q2|_ring atoms"/>
    <tableColumn id="3" xr3:uid="{A5A28BD1-6D9B-49B0-A773-D0D3B5220A7C}" name="Q2_(zz,ring atoms)"/>
    <tableColumn id="4" xr3:uid="{EADF5820-BDF5-4D2E-9A5B-C737C9370CFD}" name="|Q2|_origin"/>
    <tableColumn id="5" xr3:uid="{54F275CB-CC7B-4781-9CD4-B51CE3E5ED33}" name="Q2_(zz,origin)"/>
    <tableColumn id="6" xr3:uid="{22D63F36-21EA-4C93-A233-CB2F8A727DD6}" name="|Q2|(1)"/>
    <tableColumn id="7" xr3:uid="{14634528-1AB6-4950-BFCF-29F14D5A57B6}" name="Q2(1)zz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F7D5B91-5B17-4DE6-A71F-62B3CF21A147}" name="Tabela28" displayName="Tabela28" ref="W10:AC12" totalsRowShown="0">
  <autoFilter ref="W10:AC12" xr:uid="{7F7D5B91-5B17-4DE6-A71F-62B3CF21A147}"/>
  <sortState xmlns:xlrd2="http://schemas.microsoft.com/office/spreadsheetml/2017/richdata2" ref="W11:AC12">
    <sortCondition descending="1" ref="Y10:Y12"/>
  </sortState>
  <tableColumns count="7">
    <tableColumn id="1" xr3:uid="{3E05E86C-A1C8-4620-9832-A5BE668E938C}" name="Molecule"/>
    <tableColumn id="2" xr3:uid="{C674CA65-8A43-412A-9F2B-553FB1814576}" name="|Q2|_ring atoms"/>
    <tableColumn id="3" xr3:uid="{62209D29-6C7F-411E-8754-26E5D6E25A0A}" name="Q2_(zz,ring atoms)"/>
    <tableColumn id="4" xr3:uid="{D6BC3B5C-E771-49AB-B43A-E497F56567AE}" name="|Q2|_origin"/>
    <tableColumn id="5" xr3:uid="{DCF9759E-AF44-4AF3-85DA-293890EDE801}" name="Q2_(zz,origin)"/>
    <tableColumn id="6" xr3:uid="{F06A82AE-945C-4728-B6F2-176DDD56DEFB}" name="|Q2|(1)"/>
    <tableColumn id="7" xr3:uid="{5A05E3F2-0902-4C35-943F-97D75533933B}" name="Q2(1)zz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BF8A91-B390-4C3A-87F5-66053A79BC2C}" name="Tabela3" displayName="Tabela3" ref="W3:AC5" totalsRowShown="0" headerRowDxfId="99" dataDxfId="98">
  <autoFilter ref="W3:AC5" xr:uid="{75BF8A91-B390-4C3A-87F5-66053A79BC2C}"/>
  <sortState xmlns:xlrd2="http://schemas.microsoft.com/office/spreadsheetml/2017/richdata2" ref="W4:AC5">
    <sortCondition ref="Y3:Y5"/>
  </sortState>
  <tableColumns count="7">
    <tableColumn id="1" xr3:uid="{8DB6C059-8A55-4AA2-BF0C-241DBE7CF393}" name="Molecule" dataDxfId="97"/>
    <tableColumn id="2" xr3:uid="{11ABFEEF-DD4F-4E84-BDC0-3187AD414FF9}" name="|Q2|_ring atoms" dataDxfId="96"/>
    <tableColumn id="3" xr3:uid="{5014D0E8-4F63-4E17-9ADC-22C1891FE4A6}" name="Q2_(zz,ring atoms)" dataDxfId="95"/>
    <tableColumn id="4" xr3:uid="{90FB0BDD-6ED0-49A2-9FE0-85A35E81BD87}" name="|Q2|_origin" dataDxfId="94"/>
    <tableColumn id="5" xr3:uid="{B36BDAF8-F195-4E0A-95BF-9466C0E4D888}" name="Q2_(zz,origin)" dataDxfId="93"/>
    <tableColumn id="6" xr3:uid="{A43F17F3-3276-4DDE-A5AE-5216342A7205}" name="|Q2|(1)" dataDxfId="92"/>
    <tableColumn id="7" xr3:uid="{2C70B999-FF61-4082-9F33-28AAC75B05D7}" name="Q2(1)zz" dataDxfId="91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0428488-9BED-4206-90CF-A6B0576AB34D}" name="Tabela7" displayName="Tabela7" ref="W5:X12" totalsRowShown="0" headerRowDxfId="90">
  <autoFilter ref="W5:X12" xr:uid="{A0428488-9BED-4206-90CF-A6B0576AB34D}"/>
  <sortState xmlns:xlrd2="http://schemas.microsoft.com/office/spreadsheetml/2017/richdata2" ref="W6:X12">
    <sortCondition descending="1" ref="X5:X12"/>
  </sortState>
  <tableColumns count="2">
    <tableColumn id="1" xr3:uid="{3862D36A-C93A-48D3-9304-EA3BC1D03CBC}" name="Molecule" dataDxfId="89"/>
    <tableColumn id="2" xr3:uid="{139B386E-0D26-4C65-8FF4-5D8803E89F96}" name="|Q2|_ring atoms" dataDxfId="8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D66576D-9ADE-411D-A8DE-09E6F3782126}" name="Tabela22" displayName="Tabela22" ref="AG4:AM9" totalsRowShown="0" headerRowDxfId="191" dataDxfId="190">
  <autoFilter ref="AG4:AM9" xr:uid="{ED66576D-9ADE-411D-A8DE-09E6F3782126}"/>
  <sortState xmlns:xlrd2="http://schemas.microsoft.com/office/spreadsheetml/2017/richdata2" ref="AG5:AM9">
    <sortCondition descending="1" ref="AM4:AM9"/>
  </sortState>
  <tableColumns count="7">
    <tableColumn id="1" xr3:uid="{2752BDD0-91DD-4964-B751-82D262FD25BC}" name="Molecule" dataDxfId="189"/>
    <tableColumn id="2" xr3:uid="{B1E5C48B-BE3B-4DC0-93AF-50636460A61C}" name="|Q2|_ring atoms" dataDxfId="188"/>
    <tableColumn id="3" xr3:uid="{7FFA2205-070B-486A-93A9-C1F459A5D1EC}" name="Q2_(zz,ring atoms)" dataDxfId="187"/>
    <tableColumn id="4" xr3:uid="{16901EED-5D4B-4E70-B3B3-F127AE62DBED}" name="|Q2|_origin" dataDxfId="186"/>
    <tableColumn id="5" xr3:uid="{DFFA6972-1F4C-4D8E-B488-66A8D5A99725}" name="Q2_(zz,origin)" dataDxfId="185"/>
    <tableColumn id="6" xr3:uid="{DB1C07A1-E5A0-46BA-9598-73E48C691538}" name="|Q2|(1)" dataDxfId="184"/>
    <tableColumn id="7" xr3:uid="{C740C85D-2040-4AB5-AE6B-9B3F887EB543}" name="Q2(1)zz" dataDxfId="183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BB6DA2C-529D-4264-9F2D-9D02A0F51AAA}" name="Tabela79" displayName="Tabela79" ref="W16:X23" totalsRowShown="0" headerRowDxfId="87">
  <autoFilter ref="W16:X23" xr:uid="{1BB6DA2C-529D-4264-9F2D-9D02A0F51AAA}"/>
  <sortState xmlns:xlrd2="http://schemas.microsoft.com/office/spreadsheetml/2017/richdata2" ref="W17:X23">
    <sortCondition ref="X16:X23"/>
  </sortState>
  <tableColumns count="2">
    <tableColumn id="1" xr3:uid="{C21B26F1-4E95-4923-B6D4-8E0B07216F65}" name="Molecule" dataDxfId="86"/>
    <tableColumn id="3" xr3:uid="{75DF859C-2489-4BC0-A820-F8DBA9E3770F}" name="Q2_(zz,ring atoms)" dataDxfId="85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ACA9794-DB9B-4875-AE8D-C46721E70F17}" name="Tabela710" displayName="Tabela710" ref="W26:X33" totalsRowShown="0" headerRowDxfId="84">
  <autoFilter ref="W26:X33" xr:uid="{1ACA9794-DB9B-4875-AE8D-C46721E70F17}"/>
  <sortState xmlns:xlrd2="http://schemas.microsoft.com/office/spreadsheetml/2017/richdata2" ref="W27:X33">
    <sortCondition descending="1" ref="X26:X33"/>
  </sortState>
  <tableColumns count="2">
    <tableColumn id="1" xr3:uid="{F265D7C4-0057-4FCA-AA89-ECB532FBCB61}" name="Molecule" dataDxfId="83"/>
    <tableColumn id="4" xr3:uid="{8FC0F514-EEB7-4C68-A2BA-66DB7D166BCF}" name="|Q2|_origin" dataDxfId="82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37CFF05-8E5A-4199-A829-B3D5464FB2B5}" name="Tabela711" displayName="Tabela711" ref="Z5:AA12" totalsRowShown="0" headerRowDxfId="81">
  <autoFilter ref="Z5:AA12" xr:uid="{037CFF05-8E5A-4199-A829-B3D5464FB2B5}"/>
  <sortState xmlns:xlrd2="http://schemas.microsoft.com/office/spreadsheetml/2017/richdata2" ref="Z6:AA12">
    <sortCondition ref="AA5:AA12"/>
  </sortState>
  <tableColumns count="2">
    <tableColumn id="1" xr3:uid="{130891D3-85EA-428B-B242-0C87FB23D8BB}" name="Molecule" dataDxfId="80"/>
    <tableColumn id="5" xr3:uid="{7D55E924-803E-478F-8CA4-2F1D2EBDC654}" name="Q2_(zz,origin)" dataDxfId="79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91212A6-ED9C-41CD-9128-810E724F19C1}" name="Tabela712" displayName="Tabela712" ref="Z16:AA23" totalsRowShown="0" headerRowDxfId="78">
  <autoFilter ref="Z16:AA23" xr:uid="{C91212A6-ED9C-41CD-9128-810E724F19C1}"/>
  <sortState xmlns:xlrd2="http://schemas.microsoft.com/office/spreadsheetml/2017/richdata2" ref="Z17:AA23">
    <sortCondition descending="1" ref="AA16:AA23"/>
  </sortState>
  <tableColumns count="2">
    <tableColumn id="1" xr3:uid="{B60C0EA3-23FE-4FEC-96E7-7F802B051F11}" name="Molecule" dataDxfId="77"/>
    <tableColumn id="6" xr3:uid="{9EFDF748-FB6A-4A05-A8EB-42090C32FDEA}" name="|Q2|(1)" dataDxfId="76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1E591EC-F36C-433F-9071-14FEA158F02A}" name="Tabela713" displayName="Tabela713" ref="Z26:AA33" totalsRowShown="0" headerRowDxfId="75">
  <autoFilter ref="Z26:AA33" xr:uid="{51E591EC-F36C-433F-9071-14FEA158F02A}"/>
  <sortState xmlns:xlrd2="http://schemas.microsoft.com/office/spreadsheetml/2017/richdata2" ref="Z27:AA33">
    <sortCondition descending="1" ref="AA26:AA33"/>
  </sortState>
  <tableColumns count="2">
    <tableColumn id="1" xr3:uid="{2054B2B2-0104-4FC6-A385-D98E879D38F0}" name="Molecule" dataDxfId="74"/>
    <tableColumn id="7" xr3:uid="{53D6037B-F3CE-43D9-A231-F9307447769B}" name="Q2(1)zz" dataDxfId="73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2002B35A-5535-4945-9903-149069E728A4}" name="Tabela29" displayName="Tabela29" ref="AD5:AJ11" totalsRowShown="0" headerRowDxfId="72">
  <autoFilter ref="AD5:AJ11" xr:uid="{2002B35A-5535-4945-9903-149069E728A4}"/>
  <sortState xmlns:xlrd2="http://schemas.microsoft.com/office/spreadsheetml/2017/richdata2" ref="AD6:AJ11">
    <sortCondition descending="1" ref="AF5:AF11"/>
  </sortState>
  <tableColumns count="7">
    <tableColumn id="1" xr3:uid="{E37B4975-174C-449A-B82C-70F1CDAC447B}" name="Molecule" dataDxfId="71"/>
    <tableColumn id="2" xr3:uid="{BA698BD7-C04A-4EE7-ACE9-6E35C0C93915}" name="|Q2|_ring atoms" dataDxfId="70"/>
    <tableColumn id="3" xr3:uid="{F1D71014-4D0C-49B0-BC19-CE1C755FD5E0}" name="Q2_(zz,ring atoms)" dataDxfId="69"/>
    <tableColumn id="4" xr3:uid="{D7A3043A-90EB-44D6-A6B1-D7D747A382EE}" name="|Q2|_origin" dataDxfId="68"/>
    <tableColumn id="5" xr3:uid="{08937ADE-D6D2-4DA8-8E55-718AFC85E681}" name="Q2_(zz,origin)" dataDxfId="67"/>
    <tableColumn id="6" xr3:uid="{380EE8D8-0DC8-470D-B56B-5834F299C11D}" name="|Q2|(1)" dataDxfId="66"/>
    <tableColumn id="7" xr3:uid="{646467FD-5AA3-4B87-8721-6B2B134A05FE}" name="Q2(1)zz" dataDxfId="65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9ECBBF-EA02-45A4-93E8-501EE11CD826}" name="Tabela2" displayName="Tabela2" ref="O12:U17" totalsRowShown="0" headerRowDxfId="64" dataDxfId="63">
  <autoFilter ref="O12:U17" xr:uid="{839ECBBF-EA02-45A4-93E8-501EE11CD826}"/>
  <sortState xmlns:xlrd2="http://schemas.microsoft.com/office/spreadsheetml/2017/richdata2" ref="O13:U17">
    <sortCondition descending="1" ref="P12:P17"/>
  </sortState>
  <tableColumns count="7">
    <tableColumn id="1" xr3:uid="{38A4E6B6-026A-40DD-9D13-56DC388D1B49}" name="Molecule" dataDxfId="62"/>
    <tableColumn id="2" xr3:uid="{0CE5DD52-2E83-451D-B6D9-81FEA41877F9}" name="|Q2|_ring atoms" dataDxfId="61"/>
    <tableColumn id="3" xr3:uid="{6BB356D3-A38A-4839-885B-900F3C1D759C}" name="Q2_(zz,ring atoms)" dataDxfId="60"/>
    <tableColumn id="4" xr3:uid="{4E14B080-D8E0-4DC3-B7B8-303D5AEAE9C1}" name="|Q2|_origin" dataDxfId="59"/>
    <tableColumn id="5" xr3:uid="{1A063468-2036-442F-88E8-AE9A695E14E8}" name="Q2_(zz,origin)" dataDxfId="58"/>
    <tableColumn id="6" xr3:uid="{47A830CA-D29E-4B35-9D9A-942567B55F3F}" name="|Q2|(1)" dataDxfId="57"/>
    <tableColumn id="7" xr3:uid="{39620DE2-20DC-4ADC-BBAE-630A4474C097}" name="Q2(1)zz" dataDxfId="56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7D80C76-0A80-458E-BC27-BDCE61F3213A}" name="Tabela33" displayName="Tabela33" ref="AL5:AR9" totalsRowShown="0" headerRowDxfId="55" dataDxfId="54">
  <autoFilter ref="AL5:AR9" xr:uid="{97D80C76-0A80-458E-BC27-BDCE61F3213A}"/>
  <sortState xmlns:xlrd2="http://schemas.microsoft.com/office/spreadsheetml/2017/richdata2" ref="AL6:AR9">
    <sortCondition descending="1" ref="AR5:AR9"/>
  </sortState>
  <tableColumns count="7">
    <tableColumn id="1" xr3:uid="{8A7A7AF9-8FB0-4C42-ACF0-C3F7263A4E7B}" name="Molecule" dataDxfId="53"/>
    <tableColumn id="2" xr3:uid="{05475DF8-2D56-463E-9AD0-35E94D6096DE}" name="|Q2|_ring atoms" dataDxfId="52"/>
    <tableColumn id="3" xr3:uid="{182395B4-A383-4C14-BB0F-C3EF53E6837B}" name="Q2_(zz,ring atoms)" dataDxfId="51"/>
    <tableColumn id="4" xr3:uid="{E90EAA83-F7F8-4000-AB6C-16C80F79615A}" name="|Q2|_origin" dataDxfId="50"/>
    <tableColumn id="5" xr3:uid="{5653812A-E826-43D1-99C5-9ADF0C0825BA}" name="Q2_(zz,origin)" dataDxfId="49"/>
    <tableColumn id="6" xr3:uid="{A6647831-9ABD-4121-9898-4965A1348575}" name="|Q2|(1)" dataDxfId="48"/>
    <tableColumn id="7" xr3:uid="{63A4C64E-C3AA-4364-8CF5-8B4587ED532B}" name="Q2(1)zz" dataDxfId="47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284A82D-3222-4EF6-B72E-BA89D51536B4}" name="Tabela13" displayName="Tabela13" ref="W4:AC9" totalsRowShown="0" headerRowDxfId="46" dataDxfId="45">
  <autoFilter ref="W4:AC9" xr:uid="{9284A82D-3222-4EF6-B72E-BA89D51536B4}"/>
  <sortState xmlns:xlrd2="http://schemas.microsoft.com/office/spreadsheetml/2017/richdata2" ref="W5:AC9">
    <sortCondition descending="1" ref="AC4:AC9"/>
  </sortState>
  <tableColumns count="7">
    <tableColumn id="1" xr3:uid="{E6943562-55D2-47A7-8420-DC88F2A7AA7F}" name="Molecule" dataDxfId="44"/>
    <tableColumn id="2" xr3:uid="{A4340F7B-7149-4FB3-B7AF-1795EA935EC3}" name="|Q2|_ring atoms" dataDxfId="43"/>
    <tableColumn id="3" xr3:uid="{BF5CCC9C-4B72-4A2F-8079-AD306B610655}" name="Q2_(zz,ring atoms)" dataDxfId="42"/>
    <tableColumn id="4" xr3:uid="{CD5C637F-118B-4860-824B-882ED7B3D920}" name="|Q2|_origin" dataDxfId="41"/>
    <tableColumn id="5" xr3:uid="{1FAD1409-AE4B-4791-A1F4-F37DE90D5F0A}" name="Q2_(zz,origin)" dataDxfId="40"/>
    <tableColumn id="6" xr3:uid="{45C66F43-3253-4AD4-A18E-0F922AC6E505}" name="|Q2|(1)" dataDxfId="39"/>
    <tableColumn id="7" xr3:uid="{A19E66CF-8B95-48F3-8BD2-9D6C406602E6}" name="Q2(1)zz" dataDxfId="38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C9BDF72-1919-46C4-84BE-8AE0DB6547BB}" name="Tabela14" displayName="Tabela14" ref="AF4:AL9" totalsRowShown="0" headerRowDxfId="37" dataDxfId="36">
  <autoFilter ref="AF4:AL9" xr:uid="{1C9BDF72-1919-46C4-84BE-8AE0DB6547BB}"/>
  <sortState xmlns:xlrd2="http://schemas.microsoft.com/office/spreadsheetml/2017/richdata2" ref="AF5:AL9">
    <sortCondition descending="1" ref="AL4:AL9"/>
  </sortState>
  <tableColumns count="7">
    <tableColumn id="1" xr3:uid="{5651DF7B-0240-436F-B693-12A327AE35E8}" name="Molecule" dataDxfId="35"/>
    <tableColumn id="2" xr3:uid="{1464E5C7-41A5-438B-985E-C00D23C34E35}" name="|Q2|_ring atoms" dataDxfId="34"/>
    <tableColumn id="3" xr3:uid="{39DEA82C-708B-4C24-9E0E-79276546F5EF}" name="Q2_(zz,ring atoms)" dataDxfId="33"/>
    <tableColumn id="4" xr3:uid="{A0FA503F-0B81-4959-A16F-623D22BB229E}" name="|Q2|_origin" dataDxfId="32"/>
    <tableColumn id="5" xr3:uid="{C43592E0-6999-487E-BD3A-5671C9799347}" name="Q2_(zz,origin)" dataDxfId="31"/>
    <tableColumn id="6" xr3:uid="{CAA8C891-DFC7-4989-A987-D1036EE6541B}" name="|Q2|(1)" dataDxfId="30"/>
    <tableColumn id="7" xr3:uid="{2C2B1350-95CC-469A-95AB-F4C3C6AA8FFC}" name="Q2(1)zz" dataDxfId="2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9FA1526-1EF9-45DD-B264-CD8602380A98}" name="Tabela17" displayName="Tabela17" ref="V6:AB12" totalsRowShown="0" headerRowDxfId="182">
  <autoFilter ref="V6:AB12" xr:uid="{69FA1526-1EF9-45DD-B264-CD8602380A98}"/>
  <sortState xmlns:xlrd2="http://schemas.microsoft.com/office/spreadsheetml/2017/richdata2" ref="V7:AB12">
    <sortCondition descending="1" ref="AB6:AB12"/>
  </sortState>
  <tableColumns count="7">
    <tableColumn id="1" xr3:uid="{4BF6D48E-5490-4AB3-8B87-0F58ED70F8E7}" name="Molecule" dataDxfId="181"/>
    <tableColumn id="2" xr3:uid="{85604A3F-2E30-49B1-BF60-30630E02395E}" name="|Q2|_ring atoms" dataDxfId="180"/>
    <tableColumn id="3" xr3:uid="{6281E36F-C1D9-45DA-B541-A5C791FF2FBA}" name="Q2_(zz,ring atoms)" dataDxfId="179"/>
    <tableColumn id="4" xr3:uid="{6500DE91-1C37-4911-92A4-800A35C41944}" name="|Q2|_origin" dataDxfId="178"/>
    <tableColumn id="5" xr3:uid="{BB594D46-F9DC-46C9-8DAB-3A4C853D1018}" name="Q2_(zz,origin)" dataDxfId="177"/>
    <tableColumn id="6" xr3:uid="{FA9C5736-8717-48DA-B135-E7D30C400062}" name="|Q2|(1)" dataDxfId="176"/>
    <tableColumn id="7" xr3:uid="{53C3A411-C5FC-4FBF-9E64-71626042F900}" name="Q2(1)zz" dataDxfId="175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770865B-5032-41EC-B280-EC358B7C758D}" name="Tabela21" displayName="Tabela21" ref="W13:AC24" totalsRowShown="0" headerRowDxfId="28" dataDxfId="27">
  <autoFilter ref="W13:AC24" xr:uid="{8770865B-5032-41EC-B280-EC358B7C758D}"/>
  <sortState xmlns:xlrd2="http://schemas.microsoft.com/office/spreadsheetml/2017/richdata2" ref="W14:AC24">
    <sortCondition descending="1" ref="AC13:AC24"/>
  </sortState>
  <tableColumns count="7">
    <tableColumn id="1" xr3:uid="{43EFCD17-9395-4211-9450-ADC62A51630F}" name="Molecule" dataDxfId="26"/>
    <tableColumn id="2" xr3:uid="{87F46A38-D738-4CB0-A332-BF86403B6F01}" name="|Q2|_ring atoms" dataDxfId="25"/>
    <tableColumn id="3" xr3:uid="{E1BB2906-6B17-4126-8C1F-2870918FDA89}" name="Q2_(zz,ring atoms)" dataDxfId="24"/>
    <tableColumn id="4" xr3:uid="{FC5240FE-C4F7-411E-8AF4-2AFF3F6E3F49}" name="|Q2|_origin" dataDxfId="23"/>
    <tableColumn id="5" xr3:uid="{FECC1F5A-C1BD-41D8-9899-BCDB62B8CAB3}" name="Q2_(zz,origin)" dataDxfId="22"/>
    <tableColumn id="6" xr3:uid="{2A523CA0-8C30-4CF1-AEC6-6D9DD127C9C9}" name="|Q2|(1)" dataDxfId="21"/>
    <tableColumn id="7" xr3:uid="{736E4A57-17DF-48E9-9C83-9A23101D97D6}" name="Q2(1)zz" dataDxfId="20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7F7B56E-8C29-4FFD-BA76-D7A83F8157A4}" name="Tabela30" displayName="Tabela30" ref="W30:AC35" totalsRowShown="0" headerRowDxfId="19" dataDxfId="18">
  <autoFilter ref="W30:AC35" xr:uid="{57F7B56E-8C29-4FFD-BA76-D7A83F8157A4}"/>
  <sortState xmlns:xlrd2="http://schemas.microsoft.com/office/spreadsheetml/2017/richdata2" ref="W31:AC35">
    <sortCondition descending="1" ref="AA30:AA35"/>
  </sortState>
  <tableColumns count="7">
    <tableColumn id="1" xr3:uid="{F9BDEC08-FC9A-468F-8BE1-895E00B0353C}" name="Molecule" dataDxfId="17"/>
    <tableColumn id="2" xr3:uid="{9C02EE12-E708-46B9-ACD3-FF3D7F5F326F}" name="|Q2|_ring atoms" dataDxfId="16"/>
    <tableColumn id="3" xr3:uid="{06A6CD22-2A3F-4006-B477-1DA36916EF44}" name="Q2_(zz,ring atoms)" dataDxfId="15"/>
    <tableColumn id="4" xr3:uid="{A5D189A0-A32C-4C7F-B6F4-EBDFF3D734F6}" name="|Q2|_origin" dataDxfId="14"/>
    <tableColumn id="5" xr3:uid="{C0E2FB81-310D-4928-BBDF-0DF3335699E8}" name="Q2_(zz,origin)" dataDxfId="13"/>
    <tableColumn id="6" xr3:uid="{92270C54-29BD-4C8D-8FFC-E9780102C4B9}" name="|Q2|(1)" dataDxfId="12"/>
    <tableColumn id="7" xr3:uid="{D384C7AE-461D-4B6C-BFF5-7C1808CC1288}" name="Q2(1)zz" dataDxfId="11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5251A109-F574-4B2E-A1C1-274742437849}" name="Tabela31" displayName="Tabela31" ref="W37:AC42" totalsRowShown="0" headerRowDxfId="10" dataDxfId="9" tableBorderDxfId="8">
  <autoFilter ref="W37:AC42" xr:uid="{5251A109-F574-4B2E-A1C1-274742437849}"/>
  <sortState xmlns:xlrd2="http://schemas.microsoft.com/office/spreadsheetml/2017/richdata2" ref="W38:AC42">
    <sortCondition descending="1" ref="AA37:AA42"/>
  </sortState>
  <tableColumns count="7">
    <tableColumn id="1" xr3:uid="{11C82170-23CD-471E-BADE-7014E9B56244}" name="Molecule" dataDxfId="7"/>
    <tableColumn id="2" xr3:uid="{7AD336F7-F89C-4D96-90AF-97DCAD6CFABF}" name="|Q2|_ring atoms" dataDxfId="6"/>
    <tableColumn id="3" xr3:uid="{75E60455-E6A8-4392-9F42-EBC916651E21}" name="Q2_(zz,ring atoms)" dataDxfId="5"/>
    <tableColumn id="4" xr3:uid="{096CA9CB-BFDA-4081-A7D9-8388E71C69CF}" name="|Q2|_origin" dataDxfId="4"/>
    <tableColumn id="5" xr3:uid="{66351E67-0542-450F-B62D-ECCE0C6EDB9C}" name="Q2_(zz,origin)" dataDxfId="3"/>
    <tableColumn id="6" xr3:uid="{F3266B90-005F-40D9-BEE0-B03DABBEDF9F}" name="|Q2|(1)" dataDxfId="2"/>
    <tableColumn id="7" xr3:uid="{67045F4D-1763-4AB3-89B0-29326F2D6D36}" name="Q2(1)zz" dataDxfId="1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1C8FA2B-75A6-4B11-B5FA-B16E021E585F}" name="Tabela23" displayName="Tabela23" ref="AE6:AK11" totalsRowShown="0" headerRowDxfId="174">
  <autoFilter ref="AE6:AK11" xr:uid="{51C8FA2B-75A6-4B11-B5FA-B16E021E585F}"/>
  <sortState xmlns:xlrd2="http://schemas.microsoft.com/office/spreadsheetml/2017/richdata2" ref="AE7:AK11">
    <sortCondition descending="1" ref="AI6:AI11"/>
  </sortState>
  <tableColumns count="7">
    <tableColumn id="1" xr3:uid="{E1EAEB2F-8B37-4B36-AA90-52FDBD4708F8}" name="Molecule" dataDxfId="173"/>
    <tableColumn id="2" xr3:uid="{82BD8776-E7ED-4B0C-8A05-842445DEF3BF}" name="|Q2|_ring atoms" dataDxfId="172"/>
    <tableColumn id="3" xr3:uid="{759DC39E-3FD3-4E56-B431-90A2ADEBAEA8}" name="Q2_(zz,ring atoms)" dataDxfId="171"/>
    <tableColumn id="4" xr3:uid="{A8BB8A68-4B4F-4E20-8B60-41ACDF47DF8E}" name="|Q2|_origin" dataDxfId="170"/>
    <tableColumn id="5" xr3:uid="{CA2DA826-C012-445B-86C7-51B129A8623A}" name="Q2_(zz,origin)" dataDxfId="169"/>
    <tableColumn id="6" xr3:uid="{DF34C40F-BEC7-4DE1-BA30-017C5D64B015}" name="|Q2|(1)" dataDxfId="168"/>
    <tableColumn id="7" xr3:uid="{DFFD662E-B2DD-4194-A34B-B55903F0A849}" name="Q2(1)zz" dataDxfId="167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964545D-B471-43E0-A3FA-2D16E3BAD8B1}" name="Tabela18" displayName="Tabela18" ref="V3:AB9" totalsRowShown="0" headerRowDxfId="166">
  <autoFilter ref="V3:AB9" xr:uid="{8964545D-B471-43E0-A3FA-2D16E3BAD8B1}"/>
  <sortState xmlns:xlrd2="http://schemas.microsoft.com/office/spreadsheetml/2017/richdata2" ref="V4:AB9">
    <sortCondition descending="1" ref="AB3:AB9"/>
  </sortState>
  <tableColumns count="7">
    <tableColumn id="1" xr3:uid="{FC6B4E6D-1367-41AF-B393-FF5D834E3FDA}" name="Molecule" dataDxfId="165"/>
    <tableColumn id="2" xr3:uid="{0592B672-501F-48E5-9ABC-91D1B981114F}" name="|Q2|_ring atoms" dataDxfId="164"/>
    <tableColumn id="3" xr3:uid="{58FBC5FB-3149-44F5-A685-BFAF539BE563}" name="Q2_(zz,ring atoms)"/>
    <tableColumn id="4" xr3:uid="{E5D74E53-6D7F-4541-B0A2-F7E3214B20CE}" name="|Q2|_origin"/>
    <tableColumn id="5" xr3:uid="{0FEF66CC-24E2-4A8A-B1E6-3DF25F8004E2}" name="Q2_(zz,origin)"/>
    <tableColumn id="6" xr3:uid="{A131EB81-4E84-4B4D-A08B-59AAB3EF8153}" name="|Q2|(1)"/>
    <tableColumn id="7" xr3:uid="{1D32DE78-E09F-45DE-BE83-7B376983DC3A}" name="Q2(1)zz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B46BEBF-2E4C-408E-907B-E501CB712164}" name="Tabela24" displayName="Tabela24" ref="V14:AB19" totalsRowShown="0" headerRowDxfId="163">
  <autoFilter ref="V14:AB19" xr:uid="{1B46BEBF-2E4C-408E-907B-E501CB712164}"/>
  <sortState xmlns:xlrd2="http://schemas.microsoft.com/office/spreadsheetml/2017/richdata2" ref="V15:AB19">
    <sortCondition descending="1" ref="W14:W19"/>
  </sortState>
  <tableColumns count="7">
    <tableColumn id="1" xr3:uid="{46437E6B-388B-44DE-B921-74701368B60D}" name="Molecule" dataDxfId="162" totalsRowDxfId="0"/>
    <tableColumn id="2" xr3:uid="{72A48FCA-DE8C-47F3-9FBE-8FC9C36CA972}" name="|Q2|_ring atoms"/>
    <tableColumn id="3" xr3:uid="{0BF4E411-8DBA-4CE0-81F5-406979334305}" name="Q2_(zz,ring atoms)"/>
    <tableColumn id="4" xr3:uid="{E9D5A100-B3EF-413D-B012-386A842A2AB6}" name="|Q2|_origin"/>
    <tableColumn id="5" xr3:uid="{4ABC9C05-A4F3-4289-9B91-8EA721678711}" name="Q2_(zz,origin)"/>
    <tableColumn id="6" xr3:uid="{A3A22402-4406-46BA-9E8D-99AB87515075}" name="|Q2|(1)"/>
    <tableColumn id="7" xr3:uid="{197D69BE-1BED-414F-90AA-B6E1E444B937}" name="Q2(1)zz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B36C94C-7A4E-47C0-BE0D-BD1ACD7014C6}" name="Tabela6" displayName="Tabela6" ref="A33:G39" totalsRowShown="0" headerRowDxfId="161">
  <autoFilter ref="A33:G39" xr:uid="{3B36C94C-7A4E-47C0-BE0D-BD1ACD7014C6}"/>
  <sortState xmlns:xlrd2="http://schemas.microsoft.com/office/spreadsheetml/2017/richdata2" ref="A34:G39">
    <sortCondition descending="1" ref="C33:C39"/>
  </sortState>
  <tableColumns count="7">
    <tableColumn id="1" xr3:uid="{3DC7D7DB-2A57-4D1C-96A5-01694431894F}" name="Molecule" dataDxfId="160"/>
    <tableColumn id="2" xr3:uid="{01E25D53-7E65-437B-A700-6DF34EF8416B}" name="|Q2|_ring atoms" dataDxfId="159"/>
    <tableColumn id="3" xr3:uid="{441E68FA-4C10-487D-A768-536A27DA4DA3}" name="Q2_(zz,ring atoms)" dataDxfId="158"/>
    <tableColumn id="4" xr3:uid="{6F0B7296-89C0-4ED6-9628-6410FC3C4878}" name="|Q2|_origin" dataDxfId="157"/>
    <tableColumn id="5" xr3:uid="{88061C90-BF36-4E38-BC5D-2D3C808A22F5}" name="Q2_(zz,origin)" dataDxfId="156"/>
    <tableColumn id="6" xr3:uid="{6065F5C4-A8CD-4C30-B5F3-0AFCDF73FF5D}" name="|Q2|(1)" dataDxfId="155"/>
    <tableColumn id="7" xr3:uid="{C2FE3B7B-CA74-4EBC-A55B-919DEDF79B06}" name="Q2(1)zz" dataDxfId="154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26202B2-3075-4809-AB68-FF1C2B925140}" name="Tabela25" displayName="Tabela25" ref="V4:AB9" totalsRowShown="0" headerRowDxfId="153">
  <autoFilter ref="V4:AB9" xr:uid="{126202B2-3075-4809-AB68-FF1C2B925140}"/>
  <sortState xmlns:xlrd2="http://schemas.microsoft.com/office/spreadsheetml/2017/richdata2" ref="V5:AB9">
    <sortCondition descending="1" ref="AB4:AB9"/>
  </sortState>
  <tableColumns count="7">
    <tableColumn id="1" xr3:uid="{84DFAD0B-DBB4-439A-AF32-0A4504031A98}" name="Molecule" dataDxfId="152"/>
    <tableColumn id="2" xr3:uid="{64BC8584-6667-4C1C-A018-7DF3E1364AB2}" name="|Q2|_ring atoms" dataDxfId="151"/>
    <tableColumn id="3" xr3:uid="{5E07081B-4AE4-4497-8868-28416C434788}" name="Q2_(zz,ring atoms)" dataDxfId="150"/>
    <tableColumn id="4" xr3:uid="{7F947CD2-4B78-4CC7-AD1C-E7495D03F9B8}" name="|Q2|_origin" dataDxfId="149"/>
    <tableColumn id="5" xr3:uid="{1D21220C-A48D-4F5D-8FCF-CBF6BB47D069}" name="Q2_(zz,origin)" dataDxfId="148"/>
    <tableColumn id="6" xr3:uid="{B72F849E-1052-4CA3-98EE-D68A785EEDC0}" name="|Q2|(1)" dataDxfId="147"/>
    <tableColumn id="7" xr3:uid="{DF3CCAE5-BDCE-4F91-8327-DB45C543C118}" name="Q2(1)zz" dataDxfId="146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0D758F-C0EC-4DE8-BCA5-4A973281A825}" name="Tabela5" displayName="Tabela5" ref="U6:AA12" totalsRowShown="0" headerRowDxfId="145">
  <autoFilter ref="U6:AA12" xr:uid="{B10D758F-C0EC-4DE8-BCA5-4A973281A825}"/>
  <sortState xmlns:xlrd2="http://schemas.microsoft.com/office/spreadsheetml/2017/richdata2" ref="U7:AA12">
    <sortCondition descending="1" ref="X6:X12"/>
  </sortState>
  <tableColumns count="7">
    <tableColumn id="1" xr3:uid="{EB3A323F-7624-4A24-9DAE-89F89A7DB3ED}" name="Molecule" dataDxfId="144"/>
    <tableColumn id="2" xr3:uid="{A59A4E8B-34FF-468D-BF77-365DB92A6531}" name="|Q2|_ring atoms" dataDxfId="143"/>
    <tableColumn id="3" xr3:uid="{03611E50-B9DD-46E5-BC8C-9014F64AEE35}" name="Q2_(zz,ring atoms)" dataDxfId="142"/>
    <tableColumn id="4" xr3:uid="{6175F61B-67F0-4399-AFBC-32DE71690F51}" name="|Q2|_origin" dataDxfId="141"/>
    <tableColumn id="5" xr3:uid="{14C65400-1BDB-4B52-9335-6A21F92A4DC3}" name="Q2_(zz,origin)" dataDxfId="140"/>
    <tableColumn id="6" xr3:uid="{48EC9AF8-DDE6-4019-A63A-2413B5410B5C}" name="|Q2|(1)" dataDxfId="139"/>
    <tableColumn id="7" xr3:uid="{F658EECD-212D-438D-82F9-9A52FADCE89C}" name="Q2(1)zz" dataDxfId="13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5.xml"/><Relationship Id="rId3" Type="http://schemas.openxmlformats.org/officeDocument/2006/relationships/table" Target="../tables/table20.xml"/><Relationship Id="rId7" Type="http://schemas.openxmlformats.org/officeDocument/2006/relationships/table" Target="../tables/table24.xml"/><Relationship Id="rId2" Type="http://schemas.openxmlformats.org/officeDocument/2006/relationships/table" Target="../tables/table19.xml"/><Relationship Id="rId1" Type="http://schemas.openxmlformats.org/officeDocument/2006/relationships/drawing" Target="../drawings/drawing10.xml"/><Relationship Id="rId6" Type="http://schemas.openxmlformats.org/officeDocument/2006/relationships/table" Target="../tables/table23.xml"/><Relationship Id="rId5" Type="http://schemas.openxmlformats.org/officeDocument/2006/relationships/table" Target="../tables/table22.xml"/><Relationship Id="rId4" Type="http://schemas.openxmlformats.org/officeDocument/2006/relationships/table" Target="../tables/table2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drawing" Target="../drawings/drawing12.xml"/><Relationship Id="rId6" Type="http://schemas.openxmlformats.org/officeDocument/2006/relationships/table" Target="../tables/table32.xml"/><Relationship Id="rId5" Type="http://schemas.openxmlformats.org/officeDocument/2006/relationships/table" Target="../tables/table31.xml"/><Relationship Id="rId4" Type="http://schemas.openxmlformats.org/officeDocument/2006/relationships/table" Target="../tables/table3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6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8"/>
  <sheetViews>
    <sheetView zoomScale="40" zoomScaleNormal="40" workbookViewId="0">
      <selection activeCell="E41" sqref="E41"/>
    </sheetView>
  </sheetViews>
  <sheetFormatPr defaultRowHeight="15" x14ac:dyDescent="0.25"/>
  <cols>
    <col min="1" max="1" width="9.140625" style="3"/>
    <col min="2" max="4" width="9.5703125" style="3" bestFit="1" customWidth="1"/>
    <col min="5" max="5" width="13.42578125" style="3" bestFit="1" customWidth="1"/>
    <col min="6" max="7" width="9.5703125" style="3" bestFit="1" customWidth="1"/>
    <col min="8" max="19" width="9.140625" style="3"/>
    <col min="20" max="20" width="13.5703125" style="3" customWidth="1"/>
    <col min="21" max="21" width="18.42578125" style="3" customWidth="1"/>
    <col min="22" max="22" width="21.5703125" style="3" customWidth="1"/>
    <col min="23" max="23" width="14" style="3" customWidth="1"/>
    <col min="24" max="24" width="17.140625" style="3" customWidth="1"/>
    <col min="25" max="25" width="9.5703125" style="3" customWidth="1"/>
    <col min="26" max="26" width="10.7109375" style="3" customWidth="1"/>
    <col min="27" max="32" width="9.140625" style="3"/>
    <col min="33" max="33" width="14" style="3" customWidth="1"/>
    <col min="34" max="34" width="18.28515625" style="3" customWidth="1"/>
    <col min="35" max="35" width="19.85546875" style="3" customWidth="1"/>
    <col min="36" max="36" width="14" style="3" customWidth="1"/>
    <col min="37" max="37" width="15.42578125" style="3" customWidth="1"/>
    <col min="38" max="38" width="9.85546875" style="3" customWidth="1"/>
    <col min="39" max="39" width="9.5703125" style="3" customWidth="1"/>
    <col min="40" max="16384" width="9.140625" style="3"/>
  </cols>
  <sheetData>
    <row r="1" spans="1:39" x14ac:dyDescent="0.25">
      <c r="A1" s="64" t="s">
        <v>21</v>
      </c>
      <c r="B1" s="64"/>
      <c r="C1" s="64"/>
      <c r="D1" s="64"/>
      <c r="E1" s="64"/>
      <c r="F1" s="64"/>
      <c r="G1" s="64"/>
    </row>
    <row r="2" spans="1:39" ht="15.75" x14ac:dyDescent="0.25">
      <c r="A2" s="2" t="s">
        <v>0</v>
      </c>
      <c r="B2" s="3" t="s">
        <v>23</v>
      </c>
      <c r="C2" s="3" t="s">
        <v>24</v>
      </c>
      <c r="D2" s="3" t="s">
        <v>25</v>
      </c>
      <c r="E2" s="3" t="s">
        <v>26</v>
      </c>
      <c r="F2" s="3" t="s">
        <v>1</v>
      </c>
      <c r="G2" s="3" t="s">
        <v>2</v>
      </c>
    </row>
    <row r="3" spans="1:39" ht="15.75" x14ac:dyDescent="0.25">
      <c r="A3" s="2" t="s">
        <v>27</v>
      </c>
      <c r="B3" s="21">
        <v>1.0248461764597401</v>
      </c>
      <c r="C3" s="21">
        <v>1.0337099620602499</v>
      </c>
      <c r="D3" s="21">
        <v>1.1359363046690101</v>
      </c>
      <c r="E3" s="21">
        <v>1.1359363046690101</v>
      </c>
      <c r="F3" s="21">
        <v>1.0682598866738999</v>
      </c>
      <c r="G3" s="21">
        <v>1.0682598866738999</v>
      </c>
      <c r="T3" s="64" t="s">
        <v>22</v>
      </c>
      <c r="U3" s="64"/>
      <c r="V3" s="64"/>
      <c r="W3" s="64"/>
      <c r="X3" s="64"/>
      <c r="Y3" s="64"/>
      <c r="Z3" s="64"/>
      <c r="AG3" s="64" t="s">
        <v>21</v>
      </c>
      <c r="AH3" s="64"/>
      <c r="AI3" s="64"/>
      <c r="AJ3" s="64"/>
      <c r="AK3" s="64"/>
      <c r="AL3" s="64"/>
      <c r="AM3" s="64"/>
    </row>
    <row r="4" spans="1:39" ht="15.75" x14ac:dyDescent="0.25">
      <c r="A4" s="2" t="s">
        <v>65</v>
      </c>
      <c r="B4" s="21">
        <v>1.02190340935874</v>
      </c>
      <c r="C4" s="21">
        <v>1.0310241627313601</v>
      </c>
      <c r="D4" s="21">
        <v>1.1240144227757001</v>
      </c>
      <c r="E4" s="21">
        <v>1.1240144227757001</v>
      </c>
      <c r="F4" s="21">
        <v>1.0640713230184999</v>
      </c>
      <c r="G4" s="21">
        <v>1.0640713230184999</v>
      </c>
      <c r="T4" s="2" t="s">
        <v>0</v>
      </c>
      <c r="U4" s="3" t="s">
        <v>23</v>
      </c>
      <c r="V4" s="3" t="s">
        <v>24</v>
      </c>
      <c r="W4" s="3" t="s">
        <v>25</v>
      </c>
      <c r="X4" s="3" t="s">
        <v>26</v>
      </c>
      <c r="Y4" s="3" t="s">
        <v>1</v>
      </c>
      <c r="Z4" s="3" t="s">
        <v>2</v>
      </c>
      <c r="AG4" s="2" t="s">
        <v>0</v>
      </c>
      <c r="AH4" s="3" t="s">
        <v>23</v>
      </c>
      <c r="AI4" s="3" t="s">
        <v>24</v>
      </c>
      <c r="AJ4" s="3" t="s">
        <v>25</v>
      </c>
      <c r="AK4" s="3" t="s">
        <v>26</v>
      </c>
      <c r="AL4" s="3" t="s">
        <v>1</v>
      </c>
      <c r="AM4" s="3" t="s">
        <v>2</v>
      </c>
    </row>
    <row r="5" spans="1:39" ht="15.75" x14ac:dyDescent="0.25">
      <c r="A5" s="2" t="s">
        <v>28</v>
      </c>
      <c r="B5" s="21">
        <v>1.0173296284836799</v>
      </c>
      <c r="C5" s="21">
        <v>1.02688690676769</v>
      </c>
      <c r="D5" s="21">
        <v>1.10592541614707</v>
      </c>
      <c r="E5" s="21">
        <v>1.10592541614707</v>
      </c>
      <c r="F5" s="21">
        <v>1.0576534257165999</v>
      </c>
      <c r="G5" s="21">
        <v>1.0576534257165999</v>
      </c>
      <c r="T5" s="2" t="s">
        <v>27</v>
      </c>
      <c r="U5" s="3">
        <v>4.7829940000000004</v>
      </c>
      <c r="V5" s="3">
        <v>-3.9327019999999999</v>
      </c>
      <c r="W5" s="3">
        <v>6.9803319999999998</v>
      </c>
      <c r="X5" s="3">
        <v>-6.9803319999999998</v>
      </c>
      <c r="Y5" s="3">
        <v>0.54579</v>
      </c>
      <c r="Z5" s="3">
        <v>0.54579</v>
      </c>
      <c r="AG5" s="2" t="s">
        <v>27</v>
      </c>
      <c r="AH5" s="4">
        <v>1.0248461764597401</v>
      </c>
      <c r="AI5" s="4">
        <v>1.0337099620602499</v>
      </c>
      <c r="AJ5" s="4">
        <v>1.1359363046690101</v>
      </c>
      <c r="AK5" s="4">
        <v>1.1359363046690101</v>
      </c>
      <c r="AL5" s="4">
        <v>1.0682598866738999</v>
      </c>
      <c r="AM5" s="4">
        <v>1.0682598866738999</v>
      </c>
    </row>
    <row r="6" spans="1:39" ht="15.75" x14ac:dyDescent="0.25">
      <c r="A6" s="2" t="s">
        <v>66</v>
      </c>
      <c r="B6" s="21">
        <v>1.0114723777575301</v>
      </c>
      <c r="C6" s="21">
        <v>1.0216535671084399</v>
      </c>
      <c r="D6" s="21">
        <v>1.0834998778682401</v>
      </c>
      <c r="E6" s="21">
        <v>1.0834998778682401</v>
      </c>
      <c r="F6" s="21">
        <v>1.04957771840717</v>
      </c>
      <c r="G6" s="21">
        <v>1.04957771840717</v>
      </c>
      <c r="T6" s="2" t="s">
        <v>65</v>
      </c>
      <c r="U6" s="3">
        <v>4.7692600000000001</v>
      </c>
      <c r="V6" s="3">
        <v>-3.9224839999999999</v>
      </c>
      <c r="W6" s="3">
        <v>6.9070720000000003</v>
      </c>
      <c r="X6" s="3">
        <v>-6.9070720000000003</v>
      </c>
      <c r="Y6" s="3">
        <v>0.54364999999999997</v>
      </c>
      <c r="Z6" s="3">
        <v>0.54364999999999997</v>
      </c>
      <c r="AG6" s="2" t="s">
        <v>65</v>
      </c>
      <c r="AH6" s="4">
        <v>1.02190340935874</v>
      </c>
      <c r="AI6" s="4">
        <v>1.0310241627313601</v>
      </c>
      <c r="AJ6" s="4">
        <v>1.1240144227757001</v>
      </c>
      <c r="AK6" s="4">
        <v>1.1240144227757001</v>
      </c>
      <c r="AL6" s="4">
        <v>1.0640713230184999</v>
      </c>
      <c r="AM6" s="4">
        <v>1.0640713230184999</v>
      </c>
    </row>
    <row r="7" spans="1:39" ht="15.75" x14ac:dyDescent="0.25">
      <c r="A7" s="2" t="s">
        <v>29</v>
      </c>
      <c r="B7" s="21">
        <v>1.0047507668678699</v>
      </c>
      <c r="C7" s="21">
        <v>1.0158261868851599</v>
      </c>
      <c r="D7" s="21">
        <v>1.0587583114279999</v>
      </c>
      <c r="E7" s="21">
        <v>1.0587583114279999</v>
      </c>
      <c r="F7" s="21">
        <v>1.04038245109264</v>
      </c>
      <c r="G7" s="21">
        <v>1.04038245109264</v>
      </c>
      <c r="T7" s="2" t="s">
        <v>28</v>
      </c>
      <c r="U7" s="3">
        <v>4.7479139999999997</v>
      </c>
      <c r="V7" s="3">
        <v>-3.90674399999999</v>
      </c>
      <c r="W7" s="3">
        <v>6.7959149999999999</v>
      </c>
      <c r="X7" s="3">
        <v>-6.7959149999999999</v>
      </c>
      <c r="Y7" s="3">
        <v>0.54037100000000005</v>
      </c>
      <c r="Z7" s="3">
        <v>0.54037100000000005</v>
      </c>
      <c r="AG7" s="2" t="s">
        <v>28</v>
      </c>
      <c r="AH7" s="4">
        <v>1.0173296284836799</v>
      </c>
      <c r="AI7" s="4">
        <v>1.02688690676769</v>
      </c>
      <c r="AJ7" s="4">
        <v>1.10592541614707</v>
      </c>
      <c r="AK7" s="4">
        <v>1.10592541614707</v>
      </c>
      <c r="AL7" s="4">
        <v>1.0576534257165999</v>
      </c>
      <c r="AM7" s="4">
        <v>1.0576534257165999</v>
      </c>
    </row>
    <row r="8" spans="1:39" ht="15.75" x14ac:dyDescent="0.25">
      <c r="A8" s="64" t="s">
        <v>22</v>
      </c>
      <c r="B8" s="64"/>
      <c r="C8" s="64"/>
      <c r="D8" s="64"/>
      <c r="E8" s="64"/>
      <c r="F8" s="64"/>
      <c r="G8" s="64"/>
      <c r="T8" s="2" t="s">
        <v>66</v>
      </c>
      <c r="U8" s="3">
        <v>4.7205779999999997</v>
      </c>
      <c r="V8" s="3">
        <v>-3.8868339999999999</v>
      </c>
      <c r="W8" s="3">
        <v>6.6581099999999998</v>
      </c>
      <c r="X8" s="3">
        <v>-6.6581099999999998</v>
      </c>
      <c r="Y8" s="3">
        <v>0.53624499999999997</v>
      </c>
      <c r="Z8" s="3">
        <v>0.53624499999999997</v>
      </c>
      <c r="AG8" s="2" t="s">
        <v>66</v>
      </c>
      <c r="AH8" s="4">
        <v>1.0114723777575301</v>
      </c>
      <c r="AI8" s="4">
        <v>1.0216535671084399</v>
      </c>
      <c r="AJ8" s="4">
        <v>1.0834998778682401</v>
      </c>
      <c r="AK8" s="4">
        <v>1.0834998778682401</v>
      </c>
      <c r="AL8" s="4">
        <v>1.04957771840717</v>
      </c>
      <c r="AM8" s="4">
        <v>1.04957771840717</v>
      </c>
    </row>
    <row r="9" spans="1:39" ht="15.75" x14ac:dyDescent="0.25">
      <c r="A9" s="2" t="s">
        <v>0</v>
      </c>
      <c r="B9" s="3" t="s">
        <v>23</v>
      </c>
      <c r="C9" s="3" t="s">
        <v>24</v>
      </c>
      <c r="D9" s="3" t="s">
        <v>25</v>
      </c>
      <c r="E9" s="3" t="s">
        <v>26</v>
      </c>
      <c r="F9" s="3" t="s">
        <v>1</v>
      </c>
      <c r="G9" s="3" t="s">
        <v>2</v>
      </c>
      <c r="T9" s="2" t="s">
        <v>29</v>
      </c>
      <c r="U9" s="3">
        <v>4.6892079999999998</v>
      </c>
      <c r="V9" s="3">
        <v>-3.8646639999999999</v>
      </c>
      <c r="W9" s="3">
        <v>6.5060729999999998</v>
      </c>
      <c r="X9" s="3">
        <v>-6.5060729999999998</v>
      </c>
      <c r="Y9" s="3">
        <v>0.53154699999999999</v>
      </c>
      <c r="Z9" s="3">
        <v>0.53154699999999999</v>
      </c>
      <c r="AG9" s="2" t="s">
        <v>29</v>
      </c>
      <c r="AH9" s="4">
        <v>1.0047507668678699</v>
      </c>
      <c r="AI9" s="4">
        <v>1.0158261868851599</v>
      </c>
      <c r="AJ9" s="4">
        <v>1.0587583114279999</v>
      </c>
      <c r="AK9" s="4">
        <v>1.0587583114279999</v>
      </c>
      <c r="AL9" s="4">
        <v>1.04038245109264</v>
      </c>
      <c r="AM9" s="4">
        <v>1.04038245109264</v>
      </c>
    </row>
    <row r="10" spans="1:39" ht="15.75" x14ac:dyDescent="0.25">
      <c r="A10" s="2" t="s">
        <v>27</v>
      </c>
      <c r="B10" s="21">
        <v>4.7829940000000004</v>
      </c>
      <c r="C10" s="21">
        <v>-3.9327019999999999</v>
      </c>
      <c r="D10" s="21">
        <v>6.9803319999999998</v>
      </c>
      <c r="E10" s="21">
        <v>-6.9803319999999998</v>
      </c>
      <c r="F10" s="21">
        <v>0.54579</v>
      </c>
      <c r="G10" s="21">
        <v>0.54579</v>
      </c>
      <c r="T10" s="2" t="s">
        <v>35</v>
      </c>
      <c r="U10" s="3">
        <v>4.6670360000000004</v>
      </c>
      <c r="V10" s="3">
        <v>-3.8044539999999998</v>
      </c>
      <c r="W10" s="3">
        <v>6.145003</v>
      </c>
      <c r="X10" s="3">
        <v>-6.145003</v>
      </c>
      <c r="Y10" s="3">
        <v>0.51091500000000001</v>
      </c>
      <c r="Z10" s="3">
        <v>0.51091500000000001</v>
      </c>
    </row>
    <row r="11" spans="1:39" ht="15.75" x14ac:dyDescent="0.25">
      <c r="A11" s="2" t="s">
        <v>65</v>
      </c>
      <c r="B11" s="21">
        <v>4.7692600000000001</v>
      </c>
      <c r="C11" s="21">
        <v>-3.9224839999999999</v>
      </c>
      <c r="D11" s="21">
        <v>6.9070720000000003</v>
      </c>
      <c r="E11" s="21">
        <v>-6.9070720000000003</v>
      </c>
      <c r="F11" s="21">
        <v>0.54364999999999997</v>
      </c>
      <c r="G11" s="21">
        <v>0.54364999999999997</v>
      </c>
    </row>
    <row r="12" spans="1:39" ht="15.75" x14ac:dyDescent="0.25">
      <c r="A12" s="2" t="s">
        <v>28</v>
      </c>
      <c r="B12" s="21">
        <v>4.7479139999999997</v>
      </c>
      <c r="C12" s="21">
        <v>-3.90674399999999</v>
      </c>
      <c r="D12" s="21">
        <v>6.7959149999999999</v>
      </c>
      <c r="E12" s="21">
        <v>-6.7959149999999999</v>
      </c>
      <c r="F12" s="21">
        <v>0.54037100000000005</v>
      </c>
      <c r="G12" s="21">
        <v>0.54037100000000005</v>
      </c>
    </row>
    <row r="13" spans="1:39" ht="15.75" x14ac:dyDescent="0.25">
      <c r="A13" s="2" t="s">
        <v>66</v>
      </c>
      <c r="B13" s="21">
        <v>4.7205779999999997</v>
      </c>
      <c r="C13" s="21">
        <v>-3.8868339999999999</v>
      </c>
      <c r="D13" s="21">
        <v>6.6581099999999998</v>
      </c>
      <c r="E13" s="21">
        <v>-6.6581099999999998</v>
      </c>
      <c r="F13" s="21">
        <v>0.53624499999999997</v>
      </c>
      <c r="G13" s="21">
        <v>0.53624499999999997</v>
      </c>
    </row>
    <row r="14" spans="1:39" ht="15.75" x14ac:dyDescent="0.25">
      <c r="A14" s="2" t="s">
        <v>29</v>
      </c>
      <c r="B14" s="21">
        <v>4.6892079999999998</v>
      </c>
      <c r="C14" s="21">
        <v>-3.8646639999999999</v>
      </c>
      <c r="D14" s="21">
        <v>6.5060729999999998</v>
      </c>
      <c r="E14" s="21">
        <v>-6.5060729999999998</v>
      </c>
      <c r="F14" s="21">
        <v>0.53154699999999999</v>
      </c>
      <c r="G14" s="21">
        <v>0.53154699999999999</v>
      </c>
    </row>
    <row r="15" spans="1:39" ht="15.75" x14ac:dyDescent="0.25">
      <c r="A15" s="2" t="s">
        <v>35</v>
      </c>
      <c r="B15" s="21">
        <v>4.6670360000000004</v>
      </c>
      <c r="C15" s="21">
        <v>-3.8044539999999998</v>
      </c>
      <c r="D15" s="21">
        <v>6.145003</v>
      </c>
      <c r="E15" s="21">
        <v>-6.145003</v>
      </c>
      <c r="F15" s="21">
        <v>0.51091500000000001</v>
      </c>
      <c r="G15" s="21">
        <v>0.51091500000000001</v>
      </c>
    </row>
    <row r="18" spans="1:1" ht="15.75" x14ac:dyDescent="0.25">
      <c r="A18" s="2"/>
    </row>
  </sheetData>
  <mergeCells count="4">
    <mergeCell ref="A1:G1"/>
    <mergeCell ref="A8:G8"/>
    <mergeCell ref="T3:Z3"/>
    <mergeCell ref="AG3:AM3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F70A9-8260-487C-9FAC-85DF2D31D013}">
  <dimension ref="A1:AJ33"/>
  <sheetViews>
    <sheetView zoomScale="40" zoomScaleNormal="40" workbookViewId="0">
      <selection activeCell="X57" sqref="X57"/>
    </sheetView>
  </sheetViews>
  <sheetFormatPr defaultRowHeight="15" x14ac:dyDescent="0.25"/>
  <cols>
    <col min="1" max="1" width="9.140625" style="3"/>
    <col min="23" max="23" width="13.42578125" customWidth="1"/>
    <col min="24" max="24" width="17.85546875" customWidth="1"/>
    <col min="25" max="25" width="19.5703125" customWidth="1"/>
    <col min="26" max="26" width="13.7109375" customWidth="1"/>
    <col min="27" max="27" width="15.42578125" customWidth="1"/>
    <col min="28" max="28" width="10" customWidth="1"/>
    <col min="29" max="29" width="9.7109375" customWidth="1"/>
    <col min="30" max="30" width="14" customWidth="1"/>
    <col min="31" max="31" width="18.28515625" customWidth="1"/>
    <col min="32" max="32" width="19.85546875" customWidth="1"/>
    <col min="33" max="33" width="14" customWidth="1"/>
    <col min="34" max="34" width="15.42578125" customWidth="1"/>
    <col min="35" max="35" width="9.85546875" customWidth="1"/>
    <col min="36" max="36" width="9.5703125" customWidth="1"/>
  </cols>
  <sheetData>
    <row r="1" spans="1:36" s="3" customFormat="1" x14ac:dyDescent="0.25">
      <c r="A1" s="64" t="s">
        <v>21</v>
      </c>
      <c r="B1" s="64"/>
      <c r="C1" s="64"/>
      <c r="D1" s="64"/>
      <c r="E1" s="64"/>
      <c r="F1" s="64"/>
      <c r="G1" s="64"/>
    </row>
    <row r="2" spans="1:36" ht="15.75" x14ac:dyDescent="0.25">
      <c r="A2" s="2" t="s">
        <v>0</v>
      </c>
      <c r="B2" s="3" t="s">
        <v>23</v>
      </c>
      <c r="C2" s="3" t="s">
        <v>24</v>
      </c>
      <c r="D2" s="3" t="s">
        <v>25</v>
      </c>
      <c r="E2" s="3" t="s">
        <v>26</v>
      </c>
      <c r="F2" s="3" t="s">
        <v>1</v>
      </c>
      <c r="G2" s="3" t="s">
        <v>2</v>
      </c>
    </row>
    <row r="3" spans="1:36" ht="15.75" x14ac:dyDescent="0.25">
      <c r="A3" s="2" t="s">
        <v>5</v>
      </c>
      <c r="B3" s="20">
        <v>0.77952859159432197</v>
      </c>
      <c r="C3" s="20">
        <v>0.69317489447894498</v>
      </c>
      <c r="D3" s="20">
        <v>0.47991970060877098</v>
      </c>
      <c r="E3" s="20">
        <v>0.47991970060877098</v>
      </c>
      <c r="F3" s="20">
        <v>1.1896049244982001</v>
      </c>
      <c r="G3" s="20">
        <v>1.1896049244982001</v>
      </c>
    </row>
    <row r="4" spans="1:36" ht="15.75" x14ac:dyDescent="0.25">
      <c r="A4" s="2" t="s">
        <v>7</v>
      </c>
      <c r="B4" s="20">
        <v>0.84790432300072205</v>
      </c>
      <c r="C4" s="20">
        <v>0.65514631008812296</v>
      </c>
      <c r="D4" s="20">
        <v>1.23893462704574</v>
      </c>
      <c r="E4" s="20">
        <v>1.1965208153681901</v>
      </c>
      <c r="F4" s="20">
        <v>1.18531066811504</v>
      </c>
      <c r="G4" s="20">
        <v>1.1677578462170799</v>
      </c>
      <c r="W4" s="64" t="s">
        <v>22</v>
      </c>
      <c r="X4" s="64"/>
      <c r="Y4" s="64"/>
      <c r="Z4" s="64"/>
      <c r="AA4" s="64"/>
      <c r="AB4" s="64"/>
      <c r="AC4" s="64"/>
      <c r="AD4" s="64" t="s">
        <v>21</v>
      </c>
      <c r="AE4" s="64"/>
      <c r="AF4" s="64"/>
      <c r="AG4" s="64"/>
      <c r="AH4" s="64"/>
      <c r="AI4" s="64"/>
      <c r="AJ4" s="64"/>
    </row>
    <row r="5" spans="1:36" ht="15.75" x14ac:dyDescent="0.25">
      <c r="A5" s="2" t="s">
        <v>8</v>
      </c>
      <c r="B5" s="20">
        <v>0.65225530722282798</v>
      </c>
      <c r="C5" s="20">
        <v>0.47952268577829998</v>
      </c>
      <c r="D5" s="20">
        <v>0.93743566927469302</v>
      </c>
      <c r="E5" s="20">
        <v>0.80642792200426905</v>
      </c>
      <c r="F5" s="20">
        <v>1.125241967842</v>
      </c>
      <c r="G5" s="20">
        <v>1.07200806396367</v>
      </c>
      <c r="W5" s="2" t="s">
        <v>0</v>
      </c>
      <c r="X5" s="3" t="s">
        <v>23</v>
      </c>
      <c r="Z5" s="2" t="s">
        <v>0</v>
      </c>
      <c r="AA5" s="3" t="s">
        <v>26</v>
      </c>
      <c r="AD5" s="2" t="s">
        <v>0</v>
      </c>
      <c r="AE5" s="3" t="s">
        <v>23</v>
      </c>
      <c r="AF5" s="3" t="s">
        <v>24</v>
      </c>
      <c r="AG5" s="3" t="s">
        <v>25</v>
      </c>
      <c r="AH5" s="3" t="s">
        <v>26</v>
      </c>
      <c r="AI5" s="3" t="s">
        <v>1</v>
      </c>
      <c r="AJ5" s="3" t="s">
        <v>2</v>
      </c>
    </row>
    <row r="6" spans="1:36" ht="15.75" x14ac:dyDescent="0.25">
      <c r="A6" s="2" t="s">
        <v>6</v>
      </c>
      <c r="B6" s="20">
        <v>0.82972276194141203</v>
      </c>
      <c r="C6" s="20">
        <v>0.35797252378396399</v>
      </c>
      <c r="D6" s="20">
        <v>0.73874382160594498</v>
      </c>
      <c r="E6" s="20">
        <v>0.71574773844699502</v>
      </c>
      <c r="F6" s="20">
        <v>1.09860348590274</v>
      </c>
      <c r="G6" s="20">
        <v>1.07610463580047</v>
      </c>
      <c r="W6" s="2" t="s">
        <v>35</v>
      </c>
      <c r="X6" s="20">
        <v>4.6670360000000004</v>
      </c>
      <c r="Z6" s="22" t="s">
        <v>4</v>
      </c>
      <c r="AA6" s="23">
        <v>-9.5591279999999994</v>
      </c>
      <c r="AD6" s="2" t="s">
        <v>5</v>
      </c>
      <c r="AE6" s="20">
        <v>0.77952859159432197</v>
      </c>
      <c r="AF6" s="20">
        <v>0.69317489447894498</v>
      </c>
      <c r="AG6" s="20">
        <v>0.47991970060877098</v>
      </c>
      <c r="AH6" s="20">
        <v>0.47991970060877098</v>
      </c>
      <c r="AI6" s="20">
        <v>1.1896049244982001</v>
      </c>
      <c r="AJ6" s="20">
        <v>1.1896049244982001</v>
      </c>
    </row>
    <row r="7" spans="1:36" ht="15.75" x14ac:dyDescent="0.25">
      <c r="A7" s="2" t="s">
        <v>3</v>
      </c>
      <c r="B7" s="20">
        <v>0.64805049714636798</v>
      </c>
      <c r="C7" s="20">
        <v>0.42123390110643999</v>
      </c>
      <c r="D7" s="20">
        <v>0.46605656661192801</v>
      </c>
      <c r="E7" s="20">
        <v>0.46008618710194199</v>
      </c>
      <c r="F7" s="20">
        <v>1.11425383870115</v>
      </c>
      <c r="G7" s="20">
        <v>0.94160476791638503</v>
      </c>
      <c r="W7" s="2" t="s">
        <v>7</v>
      </c>
      <c r="X7" s="20">
        <v>3.9571999999999998</v>
      </c>
      <c r="Z7" s="2" t="s">
        <v>7</v>
      </c>
      <c r="AA7" s="20">
        <v>-7.3526239999999996</v>
      </c>
      <c r="AD7" s="2" t="s">
        <v>7</v>
      </c>
      <c r="AE7" s="20">
        <v>0.84790432300072205</v>
      </c>
      <c r="AF7" s="20">
        <v>0.65514631008812296</v>
      </c>
      <c r="AG7" s="20">
        <v>1.23893462704574</v>
      </c>
      <c r="AH7" s="20">
        <v>1.1965208153681901</v>
      </c>
      <c r="AI7" s="20">
        <v>1.18531066811504</v>
      </c>
      <c r="AJ7" s="20">
        <v>1.1677578462170799</v>
      </c>
    </row>
    <row r="8" spans="1:36" ht="15.75" x14ac:dyDescent="0.25">
      <c r="A8" s="2" t="s">
        <v>4</v>
      </c>
      <c r="B8" s="20">
        <v>0.56023951818670303</v>
      </c>
      <c r="C8" s="20">
        <v>0.351509835576931</v>
      </c>
      <c r="D8" s="20">
        <v>1.6550485003831501</v>
      </c>
      <c r="E8" s="20">
        <v>1.55559370760274</v>
      </c>
      <c r="F8" s="20">
        <v>1.0077645009443801</v>
      </c>
      <c r="G8" s="20">
        <v>0.86335300392433101</v>
      </c>
      <c r="W8" s="22" t="s">
        <v>6</v>
      </c>
      <c r="X8" s="23">
        <v>3.8723459999999998</v>
      </c>
      <c r="Z8" s="2" t="s">
        <v>35</v>
      </c>
      <c r="AA8" s="20">
        <v>-6.145003</v>
      </c>
      <c r="AD8" s="2" t="s">
        <v>8</v>
      </c>
      <c r="AE8" s="20">
        <v>0.65225530722282798</v>
      </c>
      <c r="AF8" s="20">
        <v>0.47952268577829998</v>
      </c>
      <c r="AG8" s="20">
        <v>0.93743566927469302</v>
      </c>
      <c r="AH8" s="20">
        <v>0.80642792200426905</v>
      </c>
      <c r="AI8" s="20">
        <v>1.125241967842</v>
      </c>
      <c r="AJ8" s="20">
        <v>1.07200806396367</v>
      </c>
    </row>
    <row r="9" spans="1:36" ht="15.75" x14ac:dyDescent="0.25">
      <c r="W9" s="22" t="s">
        <v>5</v>
      </c>
      <c r="X9" s="23">
        <v>3.63808799999999</v>
      </c>
      <c r="Z9" s="2" t="s">
        <v>8</v>
      </c>
      <c r="AA9" s="20">
        <v>-4.9555020000000001</v>
      </c>
      <c r="AD9" s="2" t="s">
        <v>3</v>
      </c>
      <c r="AE9" s="20">
        <v>0.64805049714636798</v>
      </c>
      <c r="AF9" s="20">
        <v>0.42123390110643999</v>
      </c>
      <c r="AG9" s="20">
        <v>0.46605656661192801</v>
      </c>
      <c r="AH9" s="20">
        <v>0.46008618710194199</v>
      </c>
      <c r="AI9" s="20">
        <v>1.11425383870115</v>
      </c>
      <c r="AJ9" s="20">
        <v>0.94160476791638503</v>
      </c>
    </row>
    <row r="10" spans="1:36" ht="15.75" x14ac:dyDescent="0.25">
      <c r="A10" s="64" t="s">
        <v>22</v>
      </c>
      <c r="B10" s="64"/>
      <c r="C10" s="64"/>
      <c r="D10" s="64"/>
      <c r="E10" s="64"/>
      <c r="F10" s="64"/>
      <c r="G10" s="64"/>
      <c r="W10" s="22" t="s">
        <v>8</v>
      </c>
      <c r="X10" s="23">
        <v>3.0440990000000001</v>
      </c>
      <c r="Z10" s="2" t="s">
        <v>6</v>
      </c>
      <c r="AA10" s="20">
        <v>-4.3982720000000004</v>
      </c>
      <c r="AD10" s="2" t="s">
        <v>6</v>
      </c>
      <c r="AE10" s="20">
        <v>0.82972276194141203</v>
      </c>
      <c r="AF10" s="20">
        <v>0.35797252378396399</v>
      </c>
      <c r="AG10" s="20">
        <v>0.73874382160594498</v>
      </c>
      <c r="AH10" s="20">
        <v>0.71574773844699502</v>
      </c>
      <c r="AI10" s="20">
        <v>1.09860348590274</v>
      </c>
      <c r="AJ10" s="20">
        <v>1.07610463580047</v>
      </c>
    </row>
    <row r="11" spans="1:36" ht="15.75" x14ac:dyDescent="0.25">
      <c r="A11" s="2" t="s">
        <v>0</v>
      </c>
      <c r="B11" s="3" t="s">
        <v>23</v>
      </c>
      <c r="C11" s="3" t="s">
        <v>24</v>
      </c>
      <c r="D11" s="3" t="s">
        <v>25</v>
      </c>
      <c r="E11" s="3" t="s">
        <v>26</v>
      </c>
      <c r="F11" s="3" t="s">
        <v>1</v>
      </c>
      <c r="G11" s="3" t="s">
        <v>2</v>
      </c>
      <c r="W11" s="2" t="s">
        <v>3</v>
      </c>
      <c r="X11" s="20">
        <v>3.0244749999999998</v>
      </c>
      <c r="Z11" s="22" t="s">
        <v>5</v>
      </c>
      <c r="AA11" s="23">
        <v>-2.9491079999999998</v>
      </c>
      <c r="AD11" s="2" t="s">
        <v>4</v>
      </c>
      <c r="AE11" s="20">
        <v>0.56023951818670303</v>
      </c>
      <c r="AF11" s="20">
        <v>0.351509835576931</v>
      </c>
      <c r="AG11" s="20">
        <v>1.6550485003831501</v>
      </c>
      <c r="AH11" s="20">
        <v>1.55559370760274</v>
      </c>
      <c r="AI11" s="20">
        <v>1.0077645009443801</v>
      </c>
      <c r="AJ11" s="20">
        <v>0.86335300392433101</v>
      </c>
    </row>
    <row r="12" spans="1:36" ht="15.75" x14ac:dyDescent="0.25">
      <c r="A12" s="2" t="s">
        <v>5</v>
      </c>
      <c r="B12" s="20">
        <v>3.63808799999999</v>
      </c>
      <c r="C12" s="20">
        <v>-2.6371519999999999</v>
      </c>
      <c r="D12" s="20">
        <v>2.9491079999999998</v>
      </c>
      <c r="E12" s="20">
        <v>-2.9491079999999998</v>
      </c>
      <c r="F12" s="20">
        <v>0.60778699999999997</v>
      </c>
      <c r="G12" s="20">
        <v>0.60778699999999997</v>
      </c>
      <c r="W12" s="2" t="s">
        <v>4</v>
      </c>
      <c r="X12" s="20">
        <v>2.6146579999999999</v>
      </c>
      <c r="Z12" s="22" t="s">
        <v>3</v>
      </c>
      <c r="AA12" s="23">
        <v>-2.8272309999999998</v>
      </c>
    </row>
    <row r="13" spans="1:36" s="3" customFormat="1" ht="15.75" x14ac:dyDescent="0.25">
      <c r="A13" s="2" t="s">
        <v>7</v>
      </c>
      <c r="B13" s="20">
        <v>3.9571999999999998</v>
      </c>
      <c r="C13" s="20">
        <v>-2.4924740000000001</v>
      </c>
      <c r="D13" s="20">
        <v>7.6132569999999999</v>
      </c>
      <c r="E13" s="20">
        <v>-7.3526239999999996</v>
      </c>
      <c r="F13" s="20">
        <v>0.60559300000000005</v>
      </c>
      <c r="G13" s="20">
        <v>0.59662499999999996</v>
      </c>
      <c r="H13"/>
    </row>
    <row r="14" spans="1:36" ht="15.75" x14ac:dyDescent="0.25">
      <c r="A14" s="2" t="s">
        <v>8</v>
      </c>
      <c r="B14" s="20">
        <v>3.0440990000000001</v>
      </c>
      <c r="C14" s="20">
        <v>-1.824322</v>
      </c>
      <c r="D14" s="20">
        <v>5.7605449999999996</v>
      </c>
      <c r="E14" s="20">
        <v>-4.9555020000000001</v>
      </c>
      <c r="F14" s="20">
        <v>0.57490300000000005</v>
      </c>
      <c r="G14" s="20">
        <v>0.547705</v>
      </c>
    </row>
    <row r="15" spans="1:36" ht="15.75" x14ac:dyDescent="0.25">
      <c r="A15" s="2" t="s">
        <v>6</v>
      </c>
      <c r="B15" s="20">
        <v>3.8723459999999998</v>
      </c>
      <c r="C15" s="20">
        <v>-1.3618899999999901</v>
      </c>
      <c r="D15" s="20">
        <v>4.5395830000000004</v>
      </c>
      <c r="E15" s="20">
        <v>-4.3982720000000004</v>
      </c>
      <c r="F15" s="20">
        <v>0.56129300000000004</v>
      </c>
      <c r="G15" s="20">
        <v>0.54979800000000001</v>
      </c>
    </row>
    <row r="16" spans="1:36" ht="15.75" x14ac:dyDescent="0.25">
      <c r="A16" s="2" t="s">
        <v>3</v>
      </c>
      <c r="B16" s="20">
        <v>3.0244749999999998</v>
      </c>
      <c r="C16" s="20">
        <v>-1.602565</v>
      </c>
      <c r="D16" s="20">
        <v>2.8639190000000001</v>
      </c>
      <c r="E16" s="20">
        <v>-2.8272309999999998</v>
      </c>
      <c r="F16" s="20">
        <v>0.56928900000000004</v>
      </c>
      <c r="G16" s="20">
        <v>0.48108000000000001</v>
      </c>
      <c r="W16" s="2" t="s">
        <v>0</v>
      </c>
      <c r="X16" s="3" t="s">
        <v>24</v>
      </c>
      <c r="Z16" s="2" t="s">
        <v>0</v>
      </c>
      <c r="AA16" s="3" t="s">
        <v>1</v>
      </c>
    </row>
    <row r="17" spans="1:27" ht="15.75" x14ac:dyDescent="0.25">
      <c r="A17" s="2" t="s">
        <v>35</v>
      </c>
      <c r="B17" s="20">
        <v>4.6670360000000004</v>
      </c>
      <c r="C17" s="20">
        <v>-3.8044539999999998</v>
      </c>
      <c r="D17" s="20">
        <v>6.145003</v>
      </c>
      <c r="E17" s="20">
        <v>-6.145003</v>
      </c>
      <c r="F17" s="20">
        <v>0.51091500000000001</v>
      </c>
      <c r="G17" s="20">
        <v>0.51091500000000001</v>
      </c>
      <c r="W17" s="2" t="s">
        <v>35</v>
      </c>
      <c r="X17" s="20">
        <v>-3.8044539999999998</v>
      </c>
      <c r="Z17" s="2" t="s">
        <v>5</v>
      </c>
      <c r="AA17" s="20">
        <v>0.60778699999999997</v>
      </c>
    </row>
    <row r="18" spans="1:27" ht="15.75" x14ac:dyDescent="0.25">
      <c r="A18" s="2" t="s">
        <v>4</v>
      </c>
      <c r="B18" s="20">
        <v>2.6146579999999999</v>
      </c>
      <c r="C18" s="20">
        <v>-1.3373029999999999</v>
      </c>
      <c r="D18" s="20">
        <v>10.170278</v>
      </c>
      <c r="E18" s="20">
        <v>-9.5591279999999994</v>
      </c>
      <c r="F18" s="20">
        <v>0.51488199999999995</v>
      </c>
      <c r="G18" s="20">
        <v>0.44109999999999999</v>
      </c>
      <c r="W18" s="2" t="s">
        <v>5</v>
      </c>
      <c r="X18" s="20">
        <v>-2.6371519999999999</v>
      </c>
      <c r="Z18" s="2" t="s">
        <v>7</v>
      </c>
      <c r="AA18" s="20">
        <v>0.60559300000000005</v>
      </c>
    </row>
    <row r="19" spans="1:27" ht="15.75" x14ac:dyDescent="0.25">
      <c r="W19" s="2" t="s">
        <v>7</v>
      </c>
      <c r="X19" s="20">
        <v>-2.4924740000000001</v>
      </c>
      <c r="Z19" s="2" t="s">
        <v>8</v>
      </c>
      <c r="AA19" s="20">
        <v>0.57490300000000005</v>
      </c>
    </row>
    <row r="20" spans="1:27" ht="15.75" x14ac:dyDescent="0.25">
      <c r="A20" s="2" t="s">
        <v>3</v>
      </c>
      <c r="B20" s="20">
        <v>3.0244749999999998</v>
      </c>
      <c r="C20" s="20">
        <v>-1.602565</v>
      </c>
      <c r="D20" s="20">
        <v>2.8639190000000001</v>
      </c>
      <c r="E20" s="20">
        <v>-2.8272309999999998</v>
      </c>
      <c r="F20" s="20">
        <v>0.56928900000000004</v>
      </c>
      <c r="G20" s="20">
        <v>0.48108000000000001</v>
      </c>
      <c r="W20" s="2" t="s">
        <v>8</v>
      </c>
      <c r="X20" s="20">
        <v>-1.824322</v>
      </c>
      <c r="Z20" s="22" t="s">
        <v>3</v>
      </c>
      <c r="AA20" s="23">
        <v>0.56928900000000004</v>
      </c>
    </row>
    <row r="21" spans="1:27" ht="15.75" x14ac:dyDescent="0.25">
      <c r="A21" s="2" t="s">
        <v>4</v>
      </c>
      <c r="B21" s="20">
        <v>2.6146579999999999</v>
      </c>
      <c r="C21" s="20">
        <v>-1.3373029999999999</v>
      </c>
      <c r="D21" s="20">
        <v>10.170278</v>
      </c>
      <c r="E21" s="20">
        <v>-9.5591279999999994</v>
      </c>
      <c r="F21" s="20">
        <v>0.51488199999999995</v>
      </c>
      <c r="G21" s="20">
        <v>0.44109999999999999</v>
      </c>
      <c r="W21" s="22" t="s">
        <v>3</v>
      </c>
      <c r="X21" s="23">
        <v>-1.602565</v>
      </c>
      <c r="Z21" s="2" t="s">
        <v>6</v>
      </c>
      <c r="AA21" s="20">
        <v>0.56129300000000004</v>
      </c>
    </row>
    <row r="22" spans="1:27" ht="15.75" x14ac:dyDescent="0.25">
      <c r="A22" s="2" t="s">
        <v>5</v>
      </c>
      <c r="B22" s="20">
        <v>3.63808799999999</v>
      </c>
      <c r="C22" s="20">
        <v>-2.6371519999999999</v>
      </c>
      <c r="D22" s="20">
        <v>2.9491079999999998</v>
      </c>
      <c r="E22" s="20">
        <v>-2.9491079999999998</v>
      </c>
      <c r="F22" s="20">
        <v>0.60778699999999997</v>
      </c>
      <c r="G22" s="20">
        <v>0.60778699999999997</v>
      </c>
      <c r="W22" s="2" t="s">
        <v>6</v>
      </c>
      <c r="X22" s="20">
        <v>-1.3618899999999901</v>
      </c>
      <c r="Z22" s="2" t="s">
        <v>4</v>
      </c>
      <c r="AA22" s="20">
        <v>0.51488199999999995</v>
      </c>
    </row>
    <row r="23" spans="1:27" ht="15.75" x14ac:dyDescent="0.25">
      <c r="A23" s="2" t="s">
        <v>6</v>
      </c>
      <c r="B23" s="20">
        <v>3.8723459999999998</v>
      </c>
      <c r="C23" s="20">
        <v>-1.3618899999999901</v>
      </c>
      <c r="D23" s="20">
        <v>4.5395830000000004</v>
      </c>
      <c r="E23" s="20">
        <v>-4.3982720000000004</v>
      </c>
      <c r="F23" s="20">
        <v>0.56129300000000004</v>
      </c>
      <c r="G23" s="20">
        <v>0.54979800000000001</v>
      </c>
      <c r="W23" s="2" t="s">
        <v>4</v>
      </c>
      <c r="X23" s="20">
        <v>-1.3373029999999999</v>
      </c>
      <c r="Z23" s="2" t="s">
        <v>35</v>
      </c>
      <c r="AA23" s="20">
        <v>0.51091500000000001</v>
      </c>
    </row>
    <row r="24" spans="1:27" ht="15.75" x14ac:dyDescent="0.25">
      <c r="A24" s="2" t="s">
        <v>7</v>
      </c>
      <c r="B24" s="20">
        <v>3.9571999999999998</v>
      </c>
      <c r="C24" s="20">
        <v>-2.4924740000000001</v>
      </c>
      <c r="D24" s="20">
        <v>7.6132569999999999</v>
      </c>
      <c r="E24" s="20">
        <v>-7.3526239999999996</v>
      </c>
      <c r="F24" s="20">
        <v>0.60559300000000005</v>
      </c>
      <c r="G24" s="20">
        <v>0.59662499999999996</v>
      </c>
    </row>
    <row r="25" spans="1:27" ht="15.75" x14ac:dyDescent="0.25">
      <c r="A25" s="2" t="s">
        <v>35</v>
      </c>
      <c r="B25" s="20">
        <v>4.6670360000000004</v>
      </c>
      <c r="C25" s="20">
        <v>-3.8044539999999998</v>
      </c>
      <c r="D25" s="20">
        <v>6.145003</v>
      </c>
      <c r="E25" s="20">
        <v>-6.145003</v>
      </c>
      <c r="F25" s="20">
        <v>0.51091500000000001</v>
      </c>
      <c r="G25" s="20">
        <v>0.51091500000000001</v>
      </c>
    </row>
    <row r="26" spans="1:27" ht="15.75" x14ac:dyDescent="0.25">
      <c r="A26" s="2" t="s">
        <v>8</v>
      </c>
      <c r="B26" s="20">
        <v>3.0440990000000001</v>
      </c>
      <c r="C26" s="20">
        <v>-1.824322</v>
      </c>
      <c r="D26" s="20">
        <v>5.7605449999999996</v>
      </c>
      <c r="E26" s="20">
        <v>-4.9555020000000001</v>
      </c>
      <c r="F26" s="20">
        <v>0.57490300000000005</v>
      </c>
      <c r="G26" s="20">
        <v>0.547705</v>
      </c>
      <c r="W26" s="2" t="s">
        <v>0</v>
      </c>
      <c r="X26" s="3" t="s">
        <v>25</v>
      </c>
      <c r="Z26" s="2" t="s">
        <v>0</v>
      </c>
      <c r="AA26" s="3" t="s">
        <v>2</v>
      </c>
    </row>
    <row r="27" spans="1:27" ht="15.75" x14ac:dyDescent="0.25">
      <c r="A27" s="1"/>
      <c r="W27" s="22" t="s">
        <v>4</v>
      </c>
      <c r="X27" s="23">
        <v>10.170278</v>
      </c>
      <c r="Z27" s="2" t="s">
        <v>5</v>
      </c>
      <c r="AA27" s="20">
        <v>0.60778699999999997</v>
      </c>
    </row>
    <row r="28" spans="1:27" ht="15.75" x14ac:dyDescent="0.25">
      <c r="A28" s="1"/>
      <c r="W28" s="2" t="s">
        <v>7</v>
      </c>
      <c r="X28" s="20">
        <v>7.6132569999999999</v>
      </c>
      <c r="Z28" s="2" t="s">
        <v>7</v>
      </c>
      <c r="AA28" s="20">
        <v>0.59662499999999996</v>
      </c>
    </row>
    <row r="29" spans="1:27" ht="15.75" x14ac:dyDescent="0.25">
      <c r="A29" s="1"/>
      <c r="W29" s="2" t="s">
        <v>35</v>
      </c>
      <c r="X29" s="20">
        <v>6.145003</v>
      </c>
      <c r="Z29" s="22" t="s">
        <v>6</v>
      </c>
      <c r="AA29" s="23">
        <v>0.54979800000000001</v>
      </c>
    </row>
    <row r="30" spans="1:27" ht="15.75" x14ac:dyDescent="0.25">
      <c r="A30" s="1"/>
      <c r="W30" s="2" t="s">
        <v>8</v>
      </c>
      <c r="X30" s="20">
        <v>5.7605449999999996</v>
      </c>
      <c r="Z30" s="22" t="s">
        <v>8</v>
      </c>
      <c r="AA30" s="23">
        <v>0.547705</v>
      </c>
    </row>
    <row r="31" spans="1:27" ht="15.75" x14ac:dyDescent="0.25">
      <c r="W31" s="2" t="s">
        <v>6</v>
      </c>
      <c r="X31" s="20">
        <v>4.5395830000000004</v>
      </c>
      <c r="Z31" s="2" t="s">
        <v>35</v>
      </c>
      <c r="AA31" s="20">
        <v>0.51091500000000001</v>
      </c>
    </row>
    <row r="32" spans="1:27" ht="15.75" x14ac:dyDescent="0.25">
      <c r="W32" s="22" t="s">
        <v>5</v>
      </c>
      <c r="X32" s="23">
        <v>2.9491079999999998</v>
      </c>
      <c r="Z32" s="2" t="s">
        <v>3</v>
      </c>
      <c r="AA32" s="20">
        <v>0.48108000000000001</v>
      </c>
    </row>
    <row r="33" spans="23:27" ht="15.75" x14ac:dyDescent="0.25">
      <c r="W33" s="2" t="s">
        <v>3</v>
      </c>
      <c r="X33" s="20">
        <v>2.8639190000000001</v>
      </c>
      <c r="Z33" s="2" t="s">
        <v>4</v>
      </c>
      <c r="AA33" s="20">
        <v>0.44109999999999999</v>
      </c>
    </row>
  </sheetData>
  <mergeCells count="4">
    <mergeCell ref="A1:G1"/>
    <mergeCell ref="A10:G10"/>
    <mergeCell ref="W4:AC4"/>
    <mergeCell ref="AD4:AJ4"/>
  </mergeCells>
  <pageMargins left="0.511811024" right="0.511811024" top="0.78740157499999996" bottom="0.78740157499999996" header="0.31496062000000002" footer="0.31496062000000002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E1560-8BFB-44EE-B6DF-3FBF14B02AD0}">
  <dimension ref="A1:AR21"/>
  <sheetViews>
    <sheetView zoomScale="25" zoomScaleNormal="25" workbookViewId="0">
      <selection activeCell="R46" sqref="R46:AA57"/>
    </sheetView>
  </sheetViews>
  <sheetFormatPr defaultRowHeight="15" x14ac:dyDescent="0.25"/>
  <cols>
    <col min="1" max="1" width="22.7109375" style="3" bestFit="1" customWidth="1"/>
    <col min="2" max="2" width="10.140625" style="3" bestFit="1" customWidth="1"/>
    <col min="3" max="3" width="11" style="3" bestFit="1" customWidth="1"/>
    <col min="4" max="4" width="23.28515625" style="3" bestFit="1" customWidth="1"/>
    <col min="5" max="5" width="22.7109375" style="3" bestFit="1" customWidth="1"/>
    <col min="6" max="6" width="7" style="3" bestFit="1" customWidth="1"/>
    <col min="7" max="7" width="7.7109375" style="3" bestFit="1" customWidth="1"/>
    <col min="8" max="8" width="16.5703125" style="3" bestFit="1" customWidth="1"/>
    <col min="9" max="9" width="21.5703125" style="3" bestFit="1" customWidth="1"/>
    <col min="10" max="10" width="10.5703125" style="3" bestFit="1" customWidth="1"/>
    <col min="11" max="11" width="12" style="3" bestFit="1" customWidth="1"/>
    <col min="12" max="14" width="9.140625" style="3"/>
    <col min="15" max="15" width="19.5703125" style="3" bestFit="1" customWidth="1"/>
    <col min="16" max="16" width="28" style="3" bestFit="1" customWidth="1"/>
    <col min="17" max="17" width="33" style="3" bestFit="1" customWidth="1"/>
    <col min="18" max="18" width="22.28515625" style="3" bestFit="1" customWidth="1"/>
    <col min="19" max="19" width="27.28515625" style="3" bestFit="1" customWidth="1"/>
    <col min="20" max="20" width="19.5703125" style="3" bestFit="1" customWidth="1"/>
    <col min="21" max="21" width="28" style="3" bestFit="1" customWidth="1"/>
    <col min="22" max="22" width="33" style="3" bestFit="1" customWidth="1"/>
    <col min="23" max="23" width="22.28515625" style="3" bestFit="1" customWidth="1"/>
    <col min="24" max="24" width="27.28515625" style="3" bestFit="1" customWidth="1"/>
    <col min="25" max="25" width="16.28515625" style="3" bestFit="1" customWidth="1"/>
    <col min="26" max="26" width="17.7109375" style="3" bestFit="1" customWidth="1"/>
    <col min="27" max="36" width="9.140625" style="3"/>
    <col min="37" max="38" width="19.5703125" style="3" bestFit="1" customWidth="1"/>
    <col min="39" max="39" width="28" style="3" bestFit="1" customWidth="1"/>
    <col min="40" max="40" width="33" style="3" bestFit="1" customWidth="1"/>
    <col min="41" max="41" width="22.28515625" style="3" bestFit="1" customWidth="1"/>
    <col min="42" max="42" width="27.28515625" style="3" bestFit="1" customWidth="1"/>
    <col min="43" max="43" width="16.28515625" style="3" bestFit="1" customWidth="1"/>
    <col min="44" max="44" width="17.7109375" style="3" bestFit="1" customWidth="1"/>
    <col min="45" max="16384" width="9.140625" style="3"/>
  </cols>
  <sheetData>
    <row r="1" spans="1:44" ht="15.75" thickBot="1" x14ac:dyDescent="0.3">
      <c r="O1" s="64" t="s">
        <v>21</v>
      </c>
      <c r="P1" s="64"/>
      <c r="Q1" s="64"/>
      <c r="R1" s="64"/>
      <c r="S1" s="64"/>
      <c r="T1" s="64"/>
      <c r="U1" s="64"/>
    </row>
    <row r="2" spans="1:44" ht="16.5" thickBot="1" x14ac:dyDescent="0.3">
      <c r="A2" s="6" t="s">
        <v>61</v>
      </c>
      <c r="B2" s="7" t="e" vm="1">
        <v>#VALUE!</v>
      </c>
      <c r="C2" s="8" t="e" vm="2">
        <v>#VALUE!</v>
      </c>
      <c r="O2" s="2" t="s">
        <v>0</v>
      </c>
      <c r="P2" s="3" t="s">
        <v>23</v>
      </c>
      <c r="Q2" s="3" t="s">
        <v>24</v>
      </c>
      <c r="R2" s="3" t="s">
        <v>25</v>
      </c>
      <c r="S2" s="3" t="s">
        <v>26</v>
      </c>
      <c r="T2" s="3" t="s">
        <v>1</v>
      </c>
      <c r="U2" s="3" t="s">
        <v>2</v>
      </c>
    </row>
    <row r="3" spans="1:44" ht="16.5" thickBot="1" x14ac:dyDescent="0.3">
      <c r="A3" s="9" t="s">
        <v>56</v>
      </c>
      <c r="B3" s="10">
        <v>6.5439999999999996</v>
      </c>
      <c r="C3" s="10">
        <v>-6.5250000000000004</v>
      </c>
      <c r="E3" s="6" t="s">
        <v>61</v>
      </c>
      <c r="F3" s="50" t="e" vm="1">
        <v>#VALUE!</v>
      </c>
      <c r="G3" s="51" t="e" vm="2">
        <v>#VALUE!</v>
      </c>
      <c r="H3" s="52" t="s">
        <v>25</v>
      </c>
      <c r="I3" s="52" t="s">
        <v>26</v>
      </c>
      <c r="J3" s="52" t="s">
        <v>1</v>
      </c>
      <c r="K3" s="53" t="s">
        <v>2</v>
      </c>
      <c r="O3" s="2" t="s">
        <v>55</v>
      </c>
      <c r="P3" s="3">
        <v>1.45693669386737</v>
      </c>
      <c r="Q3" s="3">
        <v>1.7313625030030499</v>
      </c>
      <c r="R3" s="3">
        <v>3.3708035618534198</v>
      </c>
      <c r="S3" s="3">
        <v>3.3707295179514101</v>
      </c>
      <c r="T3" s="3">
        <v>0.74733370521515297</v>
      </c>
      <c r="U3" s="3">
        <v>0.73307888787763098</v>
      </c>
    </row>
    <row r="4" spans="1:44" ht="16.5" thickBot="1" x14ac:dyDescent="0.3">
      <c r="A4" s="11" t="s">
        <v>57</v>
      </c>
      <c r="B4" s="12">
        <v>6.2370000000000001</v>
      </c>
      <c r="C4" s="12">
        <v>-6.2220000000000004</v>
      </c>
      <c r="E4" s="9" t="s">
        <v>56</v>
      </c>
      <c r="F4" s="10">
        <v>6.5439999999999996</v>
      </c>
      <c r="G4" s="10">
        <v>-6.5250000000000004</v>
      </c>
      <c r="H4" s="66">
        <v>3.3708035618534198</v>
      </c>
      <c r="I4" s="66">
        <v>3.3707295179514101</v>
      </c>
      <c r="J4" s="66">
        <v>0.74733370521515297</v>
      </c>
      <c r="K4" s="66">
        <v>0.73307888787763098</v>
      </c>
      <c r="O4" s="2" t="s">
        <v>10</v>
      </c>
      <c r="P4" s="3">
        <v>1.4252082049506301</v>
      </c>
      <c r="Q4" s="3">
        <v>1.5933264011077499</v>
      </c>
      <c r="R4" s="3">
        <v>2.42908343576073</v>
      </c>
      <c r="S4" s="3">
        <v>2.42899442034446</v>
      </c>
      <c r="T4" s="3">
        <v>0.94612606793693599</v>
      </c>
      <c r="U4" s="3">
        <v>0.91118874959631202</v>
      </c>
    </row>
    <row r="5" spans="1:44" ht="16.5" thickBot="1" x14ac:dyDescent="0.3">
      <c r="A5" s="9" t="s">
        <v>58</v>
      </c>
      <c r="B5" s="10">
        <v>6.5439999999999996</v>
      </c>
      <c r="C5" s="10">
        <v>-6.5250000000000004</v>
      </c>
      <c r="E5" s="11" t="s">
        <v>57</v>
      </c>
      <c r="F5" s="12">
        <v>6.2370000000000001</v>
      </c>
      <c r="G5" s="12">
        <v>-6.2220000000000004</v>
      </c>
      <c r="H5" s="66"/>
      <c r="I5" s="66"/>
      <c r="J5" s="66"/>
      <c r="K5" s="66"/>
      <c r="O5" s="2" t="s">
        <v>11</v>
      </c>
      <c r="P5" s="3">
        <v>1.4183130363682599</v>
      </c>
      <c r="Q5" s="3">
        <v>1.5465409753935699</v>
      </c>
      <c r="R5" s="3">
        <v>2.6764042263282799</v>
      </c>
      <c r="S5" s="3">
        <v>2.67640243625593</v>
      </c>
      <c r="T5" s="3">
        <v>0.96622725893739603</v>
      </c>
      <c r="U5" s="3">
        <v>0.94872141158509704</v>
      </c>
      <c r="AL5" s="2" t="s">
        <v>0</v>
      </c>
      <c r="AM5" s="3" t="s">
        <v>23</v>
      </c>
      <c r="AN5" s="3" t="s">
        <v>24</v>
      </c>
      <c r="AO5" s="3" t="s">
        <v>25</v>
      </c>
      <c r="AP5" s="3" t="s">
        <v>26</v>
      </c>
      <c r="AQ5" s="3" t="s">
        <v>1</v>
      </c>
      <c r="AR5" s="3" t="s">
        <v>2</v>
      </c>
    </row>
    <row r="6" spans="1:44" ht="16.5" thickBot="1" x14ac:dyDescent="0.3">
      <c r="A6" s="11" t="s">
        <v>59</v>
      </c>
      <c r="B6" s="12">
        <v>7.1740000000000004</v>
      </c>
      <c r="C6" s="12">
        <v>-7.1470000000000002</v>
      </c>
      <c r="E6" s="9" t="s">
        <v>58</v>
      </c>
      <c r="F6" s="10">
        <v>6.5439999999999996</v>
      </c>
      <c r="G6" s="10">
        <v>-6.5250000000000004</v>
      </c>
      <c r="H6" s="66"/>
      <c r="I6" s="66"/>
      <c r="J6" s="66"/>
      <c r="K6" s="66"/>
      <c r="O6" s="2" t="s">
        <v>12</v>
      </c>
      <c r="P6" s="3">
        <v>1.53150393525998</v>
      </c>
      <c r="Q6" s="3">
        <v>1.83443852915556</v>
      </c>
      <c r="R6" s="3">
        <v>3.1350476151110001</v>
      </c>
      <c r="S6" s="3">
        <v>3.1350476151110001</v>
      </c>
      <c r="T6" s="3">
        <v>0.76518598984175401</v>
      </c>
      <c r="U6" s="3">
        <v>0.76518598984175401</v>
      </c>
      <c r="AK6" s="33" t="s">
        <v>12</v>
      </c>
      <c r="AL6" s="2" t="s">
        <v>11</v>
      </c>
      <c r="AM6" s="3">
        <v>1.4183130363682599</v>
      </c>
      <c r="AN6" s="3">
        <v>1.5465409753935699</v>
      </c>
      <c r="AO6" s="3">
        <v>2.6764042263282799</v>
      </c>
      <c r="AP6" s="3">
        <v>2.67640243625593</v>
      </c>
      <c r="AQ6" s="3">
        <v>0.96622725893739603</v>
      </c>
      <c r="AR6" s="3">
        <v>0.94872141158509704</v>
      </c>
    </row>
    <row r="7" spans="1:44" ht="16.5" thickBot="1" x14ac:dyDescent="0.3">
      <c r="A7" s="9" t="s">
        <v>60</v>
      </c>
      <c r="B7" s="10">
        <v>4.9409999999999998</v>
      </c>
      <c r="C7" s="10">
        <v>-4.9089999999999998</v>
      </c>
      <c r="E7" s="11" t="s">
        <v>59</v>
      </c>
      <c r="F7" s="12">
        <v>7.1740000000000004</v>
      </c>
      <c r="G7" s="12">
        <v>-7.1470000000000002</v>
      </c>
      <c r="H7" s="66"/>
      <c r="I7" s="66"/>
      <c r="J7" s="66"/>
      <c r="K7" s="66"/>
      <c r="AK7" s="33" t="s">
        <v>55</v>
      </c>
      <c r="AL7" s="2" t="s">
        <v>10</v>
      </c>
      <c r="AM7" s="3">
        <v>1.4252082049506301</v>
      </c>
      <c r="AN7" s="3">
        <v>1.5933264011077499</v>
      </c>
      <c r="AO7" s="3">
        <v>2.42908343576073</v>
      </c>
      <c r="AP7" s="3">
        <v>2.42899442034446</v>
      </c>
      <c r="AQ7" s="3">
        <v>0.94612606793693599</v>
      </c>
      <c r="AR7" s="3">
        <v>0.91118874959631202</v>
      </c>
    </row>
    <row r="8" spans="1:44" ht="16.5" thickBot="1" x14ac:dyDescent="0.3">
      <c r="A8" s="13"/>
      <c r="B8" s="14"/>
      <c r="C8" s="14"/>
      <c r="E8" s="9" t="s">
        <v>60</v>
      </c>
      <c r="F8" s="10">
        <v>4.9409999999999998</v>
      </c>
      <c r="G8" s="10">
        <v>-4.9089999999999998</v>
      </c>
      <c r="H8" s="68"/>
      <c r="I8" s="68"/>
      <c r="J8" s="68"/>
      <c r="K8" s="68"/>
      <c r="AK8" s="33" t="s">
        <v>10</v>
      </c>
      <c r="AL8" s="2" t="s">
        <v>12</v>
      </c>
      <c r="AM8" s="3">
        <v>1.53150393525998</v>
      </c>
      <c r="AN8" s="3">
        <v>1.83443852915556</v>
      </c>
      <c r="AO8" s="3">
        <v>3.1350476151110001</v>
      </c>
      <c r="AP8" s="3">
        <v>3.1350476151110001</v>
      </c>
      <c r="AQ8" s="3">
        <v>0.76518598984175401</v>
      </c>
      <c r="AR8" s="3">
        <v>0.76518598984175401</v>
      </c>
    </row>
    <row r="9" spans="1:44" ht="16.5" thickBot="1" x14ac:dyDescent="0.3">
      <c r="A9" s="15" t="s">
        <v>10</v>
      </c>
      <c r="B9" s="16"/>
      <c r="C9" s="16"/>
      <c r="E9" s="45"/>
      <c r="F9" s="46"/>
      <c r="G9" s="46"/>
      <c r="H9" s="54"/>
      <c r="I9" s="54"/>
      <c r="J9" s="54"/>
      <c r="K9" s="54"/>
      <c r="AK9" s="42" t="s">
        <v>11</v>
      </c>
      <c r="AL9" s="2" t="s">
        <v>55</v>
      </c>
      <c r="AM9" s="3">
        <v>1.45693669386737</v>
      </c>
      <c r="AN9" s="3">
        <v>1.7313625030030499</v>
      </c>
      <c r="AO9" s="3">
        <v>3.3708035618534198</v>
      </c>
      <c r="AP9" s="3">
        <v>3.3707295179514101</v>
      </c>
      <c r="AQ9" s="3">
        <v>0.74733370521515297</v>
      </c>
      <c r="AR9" s="3">
        <v>0.73307888787763098</v>
      </c>
    </row>
    <row r="10" spans="1:44" ht="16.5" thickBot="1" x14ac:dyDescent="0.3">
      <c r="A10" s="11" t="s">
        <v>56</v>
      </c>
      <c r="B10" s="12">
        <v>6.2809999999999997</v>
      </c>
      <c r="C10" s="12">
        <v>-6.2309999999999999</v>
      </c>
      <c r="E10" s="15" t="s">
        <v>10</v>
      </c>
      <c r="F10" s="47"/>
      <c r="G10" s="47"/>
      <c r="H10" s="55"/>
      <c r="I10" s="55"/>
      <c r="J10" s="55"/>
      <c r="K10" s="55"/>
    </row>
    <row r="11" spans="1:44" ht="16.5" thickBot="1" x14ac:dyDescent="0.3">
      <c r="A11" s="9" t="s">
        <v>57</v>
      </c>
      <c r="B11" s="10">
        <v>6.2809999999999997</v>
      </c>
      <c r="C11" s="10">
        <v>-6.2309999999999999</v>
      </c>
      <c r="E11" s="11" t="s">
        <v>56</v>
      </c>
      <c r="F11" s="12">
        <v>6.2809999999999997</v>
      </c>
      <c r="G11" s="12">
        <v>-6.2309999999999999</v>
      </c>
      <c r="H11" s="66">
        <v>2.42908343576073</v>
      </c>
      <c r="I11" s="66">
        <v>2.42899442034446</v>
      </c>
      <c r="J11" s="66">
        <v>0.94612606793693599</v>
      </c>
      <c r="K11" s="66">
        <v>0.91118874959631202</v>
      </c>
      <c r="O11" s="64" t="s">
        <v>22</v>
      </c>
      <c r="P11" s="64"/>
      <c r="Q11" s="64"/>
      <c r="R11" s="64"/>
      <c r="S11" s="64"/>
      <c r="T11" s="64"/>
      <c r="U11" s="64"/>
    </row>
    <row r="12" spans="1:44" ht="16.5" thickBot="1" x14ac:dyDescent="0.3">
      <c r="A12" s="11" t="s">
        <v>60</v>
      </c>
      <c r="B12" s="12">
        <v>4.8470000000000004</v>
      </c>
      <c r="C12" s="12">
        <v>-4.774</v>
      </c>
      <c r="E12" s="9" t="s">
        <v>57</v>
      </c>
      <c r="F12" s="10">
        <v>6.2809999999999997</v>
      </c>
      <c r="G12" s="10">
        <v>-6.2309999999999999</v>
      </c>
      <c r="H12" s="66"/>
      <c r="I12" s="66"/>
      <c r="J12" s="66"/>
      <c r="K12" s="66"/>
      <c r="O12" s="2" t="s">
        <v>0</v>
      </c>
      <c r="P12" s="3" t="s">
        <v>23</v>
      </c>
      <c r="Q12" s="3" t="s">
        <v>24</v>
      </c>
      <c r="R12" s="3" t="s">
        <v>25</v>
      </c>
      <c r="S12" s="3" t="s">
        <v>26</v>
      </c>
      <c r="T12" s="3" t="s">
        <v>1</v>
      </c>
      <c r="U12" s="3" t="s">
        <v>2</v>
      </c>
    </row>
    <row r="13" spans="1:44" ht="16.5" thickBot="1" x14ac:dyDescent="0.3">
      <c r="A13" s="17"/>
      <c r="B13" s="18"/>
      <c r="C13" s="18"/>
      <c r="E13" s="11" t="s">
        <v>60</v>
      </c>
      <c r="F13" s="12">
        <v>4.8470000000000004</v>
      </c>
      <c r="G13" s="12">
        <v>-4.774</v>
      </c>
      <c r="H13" s="66"/>
      <c r="I13" s="66"/>
      <c r="J13" s="66"/>
      <c r="K13" s="66"/>
      <c r="O13" s="2" t="s">
        <v>12</v>
      </c>
      <c r="P13" s="3">
        <v>7.1475840000000002</v>
      </c>
      <c r="Q13" s="3">
        <v>-6.9790369999999999</v>
      </c>
      <c r="R13" s="3">
        <v>19.264876999999998</v>
      </c>
      <c r="S13" s="3">
        <v>-19.264876999999998</v>
      </c>
      <c r="T13" s="3">
        <v>0.39094499999999999</v>
      </c>
      <c r="U13" s="3">
        <v>0.39094499999999999</v>
      </c>
    </row>
    <row r="14" spans="1:44" ht="15.75" customHeight="1" thickBot="1" x14ac:dyDescent="0.3">
      <c r="A14" s="15" t="s">
        <v>12</v>
      </c>
      <c r="B14" s="16"/>
      <c r="C14" s="16"/>
      <c r="E14" s="48"/>
      <c r="F14" s="49"/>
      <c r="G14" s="49"/>
      <c r="H14" s="56"/>
      <c r="I14" s="56"/>
      <c r="J14" s="56"/>
      <c r="K14" s="56"/>
      <c r="O14" s="2" t="s">
        <v>55</v>
      </c>
      <c r="P14" s="3">
        <v>6.7995760000000001</v>
      </c>
      <c r="Q14" s="3">
        <v>-6.5868889999999896</v>
      </c>
      <c r="R14" s="3">
        <v>20.713598000000001</v>
      </c>
      <c r="S14" s="3">
        <v>-20.713142999999999</v>
      </c>
      <c r="T14" s="3">
        <v>0.381824</v>
      </c>
      <c r="U14" s="3">
        <v>0.37454100000000001</v>
      </c>
    </row>
    <row r="15" spans="1:44" ht="16.5" thickBot="1" x14ac:dyDescent="0.3">
      <c r="A15" s="9" t="s">
        <v>56</v>
      </c>
      <c r="B15" s="10">
        <v>6.7720000000000002</v>
      </c>
      <c r="C15" s="10">
        <v>-6.742</v>
      </c>
      <c r="E15" s="15" t="s">
        <v>12</v>
      </c>
      <c r="F15" s="47"/>
      <c r="G15" s="47"/>
      <c r="H15" s="55"/>
      <c r="I15" s="55"/>
      <c r="J15" s="55"/>
      <c r="K15" s="55"/>
      <c r="O15" s="2" t="s">
        <v>10</v>
      </c>
      <c r="P15" s="3">
        <v>6.6514980000000001</v>
      </c>
      <c r="Q15" s="3">
        <v>-6.0617369999999999</v>
      </c>
      <c r="R15" s="3">
        <v>14.926724999999999</v>
      </c>
      <c r="S15" s="3">
        <v>-14.926178</v>
      </c>
      <c r="T15" s="3">
        <v>0.48338999999999999</v>
      </c>
      <c r="U15" s="3">
        <v>0.46554000000000001</v>
      </c>
    </row>
    <row r="16" spans="1:44" ht="16.5" thickBot="1" x14ac:dyDescent="0.3">
      <c r="A16" s="11" t="s">
        <v>57</v>
      </c>
      <c r="B16" s="12">
        <v>6.7720000000000002</v>
      </c>
      <c r="C16" s="12">
        <v>-6.742</v>
      </c>
      <c r="E16" s="9" t="s">
        <v>56</v>
      </c>
      <c r="F16" s="10">
        <v>6.7720000000000002</v>
      </c>
      <c r="G16" s="10">
        <v>-6.742</v>
      </c>
      <c r="H16" s="67">
        <v>3.1350476151110001</v>
      </c>
      <c r="I16" s="67">
        <v>3.1350476151110001</v>
      </c>
      <c r="J16" s="67">
        <v>0.76518598984175401</v>
      </c>
      <c r="K16" s="67">
        <v>0.76518598984175401</v>
      </c>
      <c r="O16" s="2" t="s">
        <v>11</v>
      </c>
      <c r="P16" s="3">
        <v>6.6193179999999998</v>
      </c>
      <c r="Q16" s="3">
        <v>-5.8837440000000001</v>
      </c>
      <c r="R16" s="3">
        <v>16.446511999999998</v>
      </c>
      <c r="S16" s="3">
        <v>-16.446501000000001</v>
      </c>
      <c r="T16" s="3">
        <v>0.49365999999999999</v>
      </c>
      <c r="U16" s="3">
        <v>0.48471599999999998</v>
      </c>
    </row>
    <row r="17" spans="1:21" ht="16.5" thickBot="1" x14ac:dyDescent="0.3">
      <c r="A17" s="9" t="s">
        <v>58</v>
      </c>
      <c r="B17" s="10">
        <v>6.7720000000000002</v>
      </c>
      <c r="C17" s="10">
        <v>-6.742</v>
      </c>
      <c r="E17" s="11" t="s">
        <v>57</v>
      </c>
      <c r="F17" s="12">
        <v>6.7720000000000002</v>
      </c>
      <c r="G17" s="12">
        <v>-6.742</v>
      </c>
      <c r="H17" s="66"/>
      <c r="I17" s="66"/>
      <c r="J17" s="66"/>
      <c r="K17" s="66"/>
      <c r="O17" s="2" t="s">
        <v>35</v>
      </c>
      <c r="P17" s="3">
        <v>4.6670360000000004</v>
      </c>
      <c r="Q17" s="3">
        <v>-3.8044539999999998</v>
      </c>
      <c r="R17" s="3">
        <v>6.145003</v>
      </c>
      <c r="S17" s="3">
        <v>-6.145003</v>
      </c>
      <c r="T17" s="3">
        <v>0.51091500000000001</v>
      </c>
      <c r="U17" s="3">
        <v>0.51091500000000001</v>
      </c>
    </row>
    <row r="18" spans="1:21" ht="16.5" thickBot="1" x14ac:dyDescent="0.3">
      <c r="A18" s="11" t="s">
        <v>60</v>
      </c>
      <c r="B18" s="12">
        <v>4.8879999999999999</v>
      </c>
      <c r="C18" s="12">
        <v>-4.8419999999999996</v>
      </c>
      <c r="E18" s="9" t="s">
        <v>58</v>
      </c>
      <c r="F18" s="10">
        <v>6.7720000000000002</v>
      </c>
      <c r="G18" s="10">
        <v>-6.742</v>
      </c>
      <c r="H18" s="66"/>
      <c r="I18" s="66"/>
      <c r="J18" s="66"/>
      <c r="K18" s="66"/>
    </row>
    <row r="19" spans="1:21" ht="16.5" thickBot="1" x14ac:dyDescent="0.3">
      <c r="A19" s="11"/>
      <c r="B19" s="12"/>
      <c r="C19" s="12"/>
      <c r="E19" s="11" t="s">
        <v>60</v>
      </c>
      <c r="F19" s="12">
        <v>4.8879999999999999</v>
      </c>
      <c r="G19" s="12">
        <v>-4.8419999999999996</v>
      </c>
      <c r="H19" s="68"/>
      <c r="I19" s="68"/>
      <c r="J19" s="68"/>
      <c r="K19" s="68"/>
    </row>
    <row r="20" spans="1:21" ht="16.5" thickBot="1" x14ac:dyDescent="0.3">
      <c r="A20" s="11"/>
      <c r="B20" s="12"/>
      <c r="C20" s="12"/>
    </row>
    <row r="21" spans="1:21" ht="16.5" thickBot="1" x14ac:dyDescent="0.3">
      <c r="A21" s="9" t="s">
        <v>35</v>
      </c>
      <c r="B21" s="10">
        <v>4.6670360000000004</v>
      </c>
      <c r="C21" s="10">
        <v>-3.8044539999999998</v>
      </c>
      <c r="D21" s="20"/>
      <c r="E21" s="20"/>
      <c r="F21" s="20"/>
      <c r="G21" s="20"/>
    </row>
  </sheetData>
  <mergeCells count="14">
    <mergeCell ref="O1:U1"/>
    <mergeCell ref="O11:U11"/>
    <mergeCell ref="H4:H8"/>
    <mergeCell ref="I4:I8"/>
    <mergeCell ref="J4:J8"/>
    <mergeCell ref="K4:K8"/>
    <mergeCell ref="H11:H13"/>
    <mergeCell ref="I11:I13"/>
    <mergeCell ref="J11:J13"/>
    <mergeCell ref="K11:K13"/>
    <mergeCell ref="H16:H19"/>
    <mergeCell ref="I16:I19"/>
    <mergeCell ref="J16:J19"/>
    <mergeCell ref="K16:K19"/>
  </mergeCells>
  <phoneticPr fontId="6" type="noConversion"/>
  <pageMargins left="0.511811024" right="0.511811024" top="0.78740157499999996" bottom="0.78740157499999996" header="0.31496062000000002" footer="0.31496062000000002"/>
  <pageSetup paperSize="9" orientation="portrait" verticalDpi="0" r:id="rId1"/>
  <drawing r:id="rId2"/>
  <tableParts count="2"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4210B-6EF0-4457-A900-C79941F1F19A}">
  <dimension ref="A1:AL51"/>
  <sheetViews>
    <sheetView zoomScale="25" zoomScaleNormal="25" workbookViewId="0">
      <selection activeCell="X41" sqref="X41"/>
    </sheetView>
  </sheetViews>
  <sheetFormatPr defaultRowHeight="15" x14ac:dyDescent="0.25"/>
  <cols>
    <col min="1" max="1" width="14.28515625" style="3" bestFit="1" customWidth="1"/>
    <col min="2" max="22" width="9.140625" style="3"/>
    <col min="23" max="23" width="14.28515625" style="3" bestFit="1" customWidth="1"/>
    <col min="24" max="24" width="18.42578125" style="3" customWidth="1"/>
    <col min="25" max="25" width="21.5703125" style="3" customWidth="1"/>
    <col min="26" max="26" width="14" style="3" customWidth="1"/>
    <col min="27" max="27" width="17.140625" style="3" customWidth="1"/>
    <col min="28" max="28" width="9.85546875" style="3" customWidth="1"/>
    <col min="29" max="30" width="10.7109375" style="3" customWidth="1"/>
    <col min="31" max="31" width="9.140625" style="3"/>
    <col min="32" max="32" width="13.5703125" style="3" customWidth="1"/>
    <col min="33" max="33" width="18.42578125" style="3" customWidth="1"/>
    <col min="34" max="34" width="21.5703125" style="3" customWidth="1"/>
    <col min="35" max="35" width="16.140625" style="3" bestFit="1" customWidth="1"/>
    <col min="36" max="36" width="17.140625" style="3" customWidth="1"/>
    <col min="37" max="37" width="9.5703125" style="3" customWidth="1"/>
    <col min="38" max="38" width="10.7109375" style="3" customWidth="1"/>
    <col min="39" max="16384" width="9.140625" style="3"/>
  </cols>
  <sheetData>
    <row r="1" spans="1:38" x14ac:dyDescent="0.25">
      <c r="A1" s="64" t="s">
        <v>21</v>
      </c>
      <c r="B1" s="64"/>
      <c r="C1" s="64"/>
      <c r="D1" s="64"/>
      <c r="E1" s="64"/>
    </row>
    <row r="2" spans="1:38" ht="15.75" x14ac:dyDescent="0.25">
      <c r="A2" s="2" t="s">
        <v>0</v>
      </c>
      <c r="B2" s="3" t="s">
        <v>23</v>
      </c>
      <c r="C2" s="3" t="s">
        <v>24</v>
      </c>
      <c r="D2" s="3" t="s">
        <v>25</v>
      </c>
      <c r="E2" s="3" t="s">
        <v>26</v>
      </c>
      <c r="F2" s="3" t="s">
        <v>1</v>
      </c>
      <c r="G2" s="3" t="s">
        <v>2</v>
      </c>
      <c r="W2" s="1"/>
    </row>
    <row r="3" spans="1:38" ht="15.75" x14ac:dyDescent="0.25">
      <c r="A3" s="2" t="s">
        <v>63</v>
      </c>
      <c r="B3" s="21">
        <v>0.83403042102096403</v>
      </c>
      <c r="C3" s="21">
        <v>0.56318252238034605</v>
      </c>
      <c r="D3" s="21">
        <v>1.26667179820742</v>
      </c>
      <c r="E3" s="21">
        <v>-0.392990206839606</v>
      </c>
      <c r="F3" s="21">
        <v>1.2100760400457999</v>
      </c>
      <c r="G3" s="21">
        <v>1.1781059471732001</v>
      </c>
      <c r="W3" s="1"/>
    </row>
    <row r="4" spans="1:38" ht="15.75" x14ac:dyDescent="0.25">
      <c r="A4" s="2" t="s">
        <v>17</v>
      </c>
      <c r="B4" s="21">
        <v>0.72902823119427396</v>
      </c>
      <c r="C4" s="21">
        <v>0.40990928001757898</v>
      </c>
      <c r="D4" s="21">
        <v>1.22610338839541</v>
      </c>
      <c r="E4" s="21">
        <v>1.19479778935828</v>
      </c>
      <c r="F4" s="21">
        <v>1.1764324789837799</v>
      </c>
      <c r="G4" s="21">
        <v>1.1559300470724001</v>
      </c>
      <c r="W4" s="2" t="s">
        <v>0</v>
      </c>
      <c r="X4" s="3" t="s">
        <v>23</v>
      </c>
      <c r="Y4" s="3" t="s">
        <v>24</v>
      </c>
      <c r="Z4" s="3" t="s">
        <v>25</v>
      </c>
      <c r="AA4" s="3" t="s">
        <v>26</v>
      </c>
      <c r="AB4" s="3" t="s">
        <v>1</v>
      </c>
      <c r="AC4" s="3" t="s">
        <v>2</v>
      </c>
      <c r="AF4" s="2" t="s">
        <v>0</v>
      </c>
      <c r="AG4" s="3" t="s">
        <v>23</v>
      </c>
      <c r="AH4" s="3" t="s">
        <v>24</v>
      </c>
      <c r="AI4" s="3" t="s">
        <v>25</v>
      </c>
      <c r="AJ4" s="3" t="s">
        <v>26</v>
      </c>
      <c r="AK4" s="3" t="s">
        <v>1</v>
      </c>
      <c r="AL4" s="3" t="s">
        <v>2</v>
      </c>
    </row>
    <row r="5" spans="1:38" ht="15.75" x14ac:dyDescent="0.25">
      <c r="A5" s="2" t="s">
        <v>18</v>
      </c>
      <c r="B5" s="21">
        <v>0.71426361399397797</v>
      </c>
      <c r="C5" s="21">
        <v>0.36705056757158799</v>
      </c>
      <c r="D5" s="21">
        <v>1.2047868813082701</v>
      </c>
      <c r="E5" s="21">
        <v>0.70618712472556899</v>
      </c>
      <c r="F5" s="21">
        <v>1.0845248231114699</v>
      </c>
      <c r="G5" s="21">
        <v>1.06349001301586</v>
      </c>
      <c r="W5" s="2" t="s">
        <v>62</v>
      </c>
      <c r="X5" s="21">
        <v>7.3435069999999998</v>
      </c>
      <c r="Y5" s="21">
        <v>-7.0685529999999996</v>
      </c>
      <c r="Z5" s="21">
        <v>13.947906</v>
      </c>
      <c r="AA5" s="21">
        <v>5.2538960000000001</v>
      </c>
      <c r="AB5" s="21">
        <v>0.50946599999999997</v>
      </c>
      <c r="AC5" s="21">
        <v>0.50097700000000001</v>
      </c>
      <c r="AD5" s="21"/>
      <c r="AE5" s="24"/>
      <c r="AF5" s="2" t="s">
        <v>63</v>
      </c>
      <c r="AG5" s="21">
        <v>3.8924500000000002</v>
      </c>
      <c r="AH5" s="21">
        <v>-2.1426020000000001</v>
      </c>
      <c r="AI5" s="21">
        <v>7.7837019999999999</v>
      </c>
      <c r="AJ5" s="21">
        <v>2.4149259999999999</v>
      </c>
      <c r="AK5" s="21">
        <v>0.61824599999999996</v>
      </c>
      <c r="AL5" s="21">
        <v>0.601912</v>
      </c>
    </row>
    <row r="6" spans="1:38" ht="15.75" x14ac:dyDescent="0.25">
      <c r="A6" s="2" t="s">
        <v>20</v>
      </c>
      <c r="B6" s="21">
        <v>0.71487556556238196</v>
      </c>
      <c r="C6" s="21">
        <v>0.34670073550633002</v>
      </c>
      <c r="D6" s="21">
        <v>0.87598167161187701</v>
      </c>
      <c r="E6" s="21">
        <v>0.33425598002148998</v>
      </c>
      <c r="F6" s="21">
        <v>1.0274507501247701</v>
      </c>
      <c r="G6" s="21">
        <v>0.97277629351261896</v>
      </c>
      <c r="W6" s="2" t="s">
        <v>13</v>
      </c>
      <c r="X6" s="21">
        <v>5.8508019999999901</v>
      </c>
      <c r="Y6" s="21">
        <v>-5.5282539999999996</v>
      </c>
      <c r="Z6" s="21">
        <v>8.8566269999999996</v>
      </c>
      <c r="AA6" s="21">
        <v>-8.7797959999999993</v>
      </c>
      <c r="AB6" s="21">
        <v>0.50698900000000002</v>
      </c>
      <c r="AC6" s="21">
        <v>0.495062</v>
      </c>
      <c r="AD6" s="21"/>
      <c r="AF6" s="2" t="s">
        <v>17</v>
      </c>
      <c r="AG6" s="21">
        <v>3.4024009999999998</v>
      </c>
      <c r="AH6" s="21">
        <v>-1.5594809999999999</v>
      </c>
      <c r="AI6" s="21">
        <v>7.5344090000000001</v>
      </c>
      <c r="AJ6" s="21">
        <v>-7.3420360000000002</v>
      </c>
      <c r="AK6" s="21">
        <v>0.60105699999999995</v>
      </c>
      <c r="AL6" s="21">
        <v>0.59058200000000005</v>
      </c>
    </row>
    <row r="7" spans="1:38" ht="15.75" x14ac:dyDescent="0.25">
      <c r="A7" s="2" t="s">
        <v>19</v>
      </c>
      <c r="B7" s="21">
        <v>0.69014080885598394</v>
      </c>
      <c r="C7" s="21">
        <v>0.27646621565144402</v>
      </c>
      <c r="D7" s="21">
        <v>2.8084399633328001</v>
      </c>
      <c r="E7" s="21">
        <v>2.4035350348893201</v>
      </c>
      <c r="F7" s="21">
        <v>1.09455780315708</v>
      </c>
      <c r="G7" s="21">
        <v>1.0360294765274001</v>
      </c>
      <c r="W7" s="2" t="s">
        <v>14</v>
      </c>
      <c r="X7" s="21">
        <v>5.529255</v>
      </c>
      <c r="Y7" s="21">
        <v>-5.1312540000000002</v>
      </c>
      <c r="Z7" s="21">
        <v>10.782641999999999</v>
      </c>
      <c r="AA7" s="21">
        <v>-5.4437439999999997</v>
      </c>
      <c r="AB7" s="21">
        <v>0.503328</v>
      </c>
      <c r="AC7" s="21">
        <v>0.482572</v>
      </c>
      <c r="AD7" s="21"/>
      <c r="AF7" s="2" t="s">
        <v>18</v>
      </c>
      <c r="AG7" s="21">
        <v>3.333494</v>
      </c>
      <c r="AH7" s="21">
        <v>-1.3964270000000001</v>
      </c>
      <c r="AI7" s="21">
        <v>7.4034190000000004</v>
      </c>
      <c r="AJ7" s="21">
        <v>-4.3395219999999997</v>
      </c>
      <c r="AK7" s="21">
        <v>0.55410000000000004</v>
      </c>
      <c r="AL7" s="21">
        <v>0.54335299999999997</v>
      </c>
    </row>
    <row r="8" spans="1:38" ht="15.75" x14ac:dyDescent="0.25">
      <c r="A8" s="2" t="s">
        <v>35</v>
      </c>
      <c r="B8" s="21">
        <v>4.6670360000000004</v>
      </c>
      <c r="C8" s="21">
        <v>-3.8044539999999998</v>
      </c>
      <c r="D8" s="21">
        <v>6.145003</v>
      </c>
      <c r="E8" s="21">
        <v>-6.145003</v>
      </c>
      <c r="F8" s="21">
        <v>0.51091500000000001</v>
      </c>
      <c r="G8" s="21">
        <v>0.51091500000000001</v>
      </c>
      <c r="W8" s="2" t="s">
        <v>16</v>
      </c>
      <c r="X8" s="21">
        <v>5.2751409999999996</v>
      </c>
      <c r="Y8" s="21">
        <v>-4.7782710000000002</v>
      </c>
      <c r="Z8" s="21">
        <v>10.97052</v>
      </c>
      <c r="AA8" s="21">
        <v>-3.0153110000000001</v>
      </c>
      <c r="AB8" s="21">
        <v>0.50025799999999998</v>
      </c>
      <c r="AC8" s="21">
        <v>0.47247400000000001</v>
      </c>
      <c r="AD8" s="21"/>
      <c r="AF8" s="2" t="s">
        <v>19</v>
      </c>
      <c r="AG8" s="21">
        <v>3.2209120000000002</v>
      </c>
      <c r="AH8" s="21">
        <v>-1.051803</v>
      </c>
      <c r="AI8" s="21">
        <v>17.257871999999999</v>
      </c>
      <c r="AJ8" s="21">
        <v>-14.769729999999999</v>
      </c>
      <c r="AK8" s="21">
        <v>0.559226</v>
      </c>
      <c r="AL8" s="21">
        <v>0.52932299999999999</v>
      </c>
    </row>
    <row r="9" spans="1:38" ht="15.75" x14ac:dyDescent="0.25">
      <c r="A9" s="2" t="s">
        <v>15</v>
      </c>
      <c r="B9" s="21">
        <v>0.97354852201697095</v>
      </c>
      <c r="C9" s="21">
        <v>1.0805689857204199</v>
      </c>
      <c r="D9" s="21">
        <v>3.4454617841520898</v>
      </c>
      <c r="E9" s="21">
        <v>3.2628538993390199</v>
      </c>
      <c r="F9" s="21">
        <v>0.95398060342718405</v>
      </c>
      <c r="G9" s="21">
        <v>0.92032921327422301</v>
      </c>
      <c r="W9" s="2" t="s">
        <v>15</v>
      </c>
      <c r="X9" s="21">
        <v>4.5435860000000003</v>
      </c>
      <c r="Y9" s="21">
        <v>-4.1109749999999998</v>
      </c>
      <c r="Z9" s="21">
        <v>21.172373</v>
      </c>
      <c r="AA9" s="21">
        <v>-20.050246999999999</v>
      </c>
      <c r="AB9" s="21">
        <v>0.48740299999999998</v>
      </c>
      <c r="AC9" s="21">
        <v>0.47021000000000002</v>
      </c>
      <c r="AD9" s="21"/>
      <c r="AF9" s="2" t="s">
        <v>20</v>
      </c>
      <c r="AG9" s="21">
        <v>3.3363499999999999</v>
      </c>
      <c r="AH9" s="21">
        <v>-1.319007</v>
      </c>
      <c r="AI9" s="21">
        <v>5.3829099999999999</v>
      </c>
      <c r="AJ9" s="21">
        <v>-2.0540039999999999</v>
      </c>
      <c r="AK9" s="21">
        <v>0.52493999999999996</v>
      </c>
      <c r="AL9" s="21">
        <v>0.497006</v>
      </c>
    </row>
    <row r="10" spans="1:38" ht="15.75" x14ac:dyDescent="0.25">
      <c r="A10" s="2" t="s">
        <v>16</v>
      </c>
      <c r="B10" s="21">
        <v>1.13029790213745</v>
      </c>
      <c r="C10" s="21">
        <v>1.2559676105953701</v>
      </c>
      <c r="D10" s="21">
        <v>1.7852749624369499</v>
      </c>
      <c r="E10" s="21">
        <v>0.49069316971854998</v>
      </c>
      <c r="F10" s="21">
        <v>0.97914134445064205</v>
      </c>
      <c r="G10" s="21">
        <v>0.92476047874891099</v>
      </c>
      <c r="W10" s="2"/>
      <c r="X10" s="21"/>
      <c r="Y10" s="21"/>
      <c r="Z10" s="21"/>
      <c r="AA10" s="21"/>
      <c r="AB10" s="21"/>
      <c r="AC10" s="21"/>
      <c r="AD10" s="21"/>
    </row>
    <row r="11" spans="1:38" ht="15.75" x14ac:dyDescent="0.25">
      <c r="A11" s="2" t="s">
        <v>14</v>
      </c>
      <c r="B11" s="21">
        <v>1.1847465929125001</v>
      </c>
      <c r="C11" s="21">
        <v>1.3487491240530101</v>
      </c>
      <c r="D11" s="21">
        <v>1.75470085205816</v>
      </c>
      <c r="E11" s="21">
        <v>0.88588142267790504</v>
      </c>
      <c r="F11" s="21">
        <v>0.98515017175068198</v>
      </c>
      <c r="G11" s="21">
        <v>0.94452501883874995</v>
      </c>
    </row>
    <row r="12" spans="1:38" ht="15.75" x14ac:dyDescent="0.25">
      <c r="A12" s="2" t="s">
        <v>13</v>
      </c>
      <c r="B12" s="21">
        <v>1.2536440687408399</v>
      </c>
      <c r="C12" s="21">
        <v>1.4531004974695401</v>
      </c>
      <c r="D12" s="21">
        <v>1.44127301483823</v>
      </c>
      <c r="E12" s="21">
        <v>1.42877001036451</v>
      </c>
      <c r="F12" s="21">
        <v>0.99231574723779803</v>
      </c>
      <c r="G12" s="21">
        <v>0.96897135531350598</v>
      </c>
    </row>
    <row r="13" spans="1:38" ht="15.75" x14ac:dyDescent="0.25">
      <c r="A13" s="2" t="s">
        <v>62</v>
      </c>
      <c r="B13" s="21">
        <v>1.57348411282878</v>
      </c>
      <c r="C13" s="21">
        <v>1.85796779248743</v>
      </c>
      <c r="D13" s="21">
        <v>2.26979645087235</v>
      </c>
      <c r="E13" s="21">
        <v>-0.85498672661347697</v>
      </c>
      <c r="F13" s="21">
        <v>0.99716391180528996</v>
      </c>
      <c r="G13" s="21">
        <v>0.98054862354794803</v>
      </c>
      <c r="W13" s="2" t="s">
        <v>0</v>
      </c>
      <c r="X13" s="3" t="s">
        <v>23</v>
      </c>
      <c r="Y13" s="3" t="s">
        <v>24</v>
      </c>
      <c r="Z13" s="3" t="s">
        <v>25</v>
      </c>
      <c r="AA13" s="3" t="s">
        <v>26</v>
      </c>
      <c r="AB13" s="3" t="s">
        <v>1</v>
      </c>
      <c r="AC13" s="3" t="s">
        <v>2</v>
      </c>
      <c r="AG13" s="21"/>
    </row>
    <row r="14" spans="1:38" ht="15.75" x14ac:dyDescent="0.25">
      <c r="W14" s="2" t="s">
        <v>63</v>
      </c>
      <c r="X14" s="21">
        <v>3.8924500000000002</v>
      </c>
      <c r="Y14" s="21">
        <v>-2.1426020000000001</v>
      </c>
      <c r="Z14" s="21">
        <v>7.7837019999999999</v>
      </c>
      <c r="AA14" s="23">
        <v>2.4149259999999999</v>
      </c>
      <c r="AB14" s="21">
        <v>0.61824599999999996</v>
      </c>
      <c r="AC14" s="21">
        <v>0.601912</v>
      </c>
    </row>
    <row r="15" spans="1:38" ht="15.75" x14ac:dyDescent="0.25">
      <c r="W15" s="2" t="s">
        <v>17</v>
      </c>
      <c r="X15" s="21">
        <v>3.4024009999999998</v>
      </c>
      <c r="Y15" s="21">
        <v>-1.5594809999999999</v>
      </c>
      <c r="Z15" s="21">
        <v>7.5344090000000001</v>
      </c>
      <c r="AA15" s="21">
        <v>-7.3420360000000002</v>
      </c>
      <c r="AB15" s="21">
        <v>0.60105699999999995</v>
      </c>
      <c r="AC15" s="21">
        <v>0.59058200000000005</v>
      </c>
    </row>
    <row r="16" spans="1:38" ht="15.75" x14ac:dyDescent="0.25">
      <c r="W16" s="2" t="s">
        <v>18</v>
      </c>
      <c r="X16" s="21">
        <v>3.333494</v>
      </c>
      <c r="Y16" s="21">
        <v>-1.3964270000000001</v>
      </c>
      <c r="Z16" s="21">
        <v>7.4034190000000004</v>
      </c>
      <c r="AA16" s="21">
        <v>-4.3395219999999997</v>
      </c>
      <c r="AB16" s="21">
        <v>0.55410000000000004</v>
      </c>
      <c r="AC16" s="21">
        <v>0.54335299999999997</v>
      </c>
    </row>
    <row r="17" spans="1:29" ht="15.75" x14ac:dyDescent="0.25">
      <c r="W17" s="2" t="s">
        <v>19</v>
      </c>
      <c r="X17" s="21">
        <v>3.2209120000000002</v>
      </c>
      <c r="Y17" s="21">
        <v>-1.051803</v>
      </c>
      <c r="Z17" s="21">
        <v>17.257871999999999</v>
      </c>
      <c r="AA17" s="21">
        <v>-14.769729999999999</v>
      </c>
      <c r="AB17" s="21">
        <v>0.559226</v>
      </c>
      <c r="AC17" s="21">
        <v>0.52932299999999999</v>
      </c>
    </row>
    <row r="18" spans="1:29" ht="15.75" x14ac:dyDescent="0.25">
      <c r="A18" s="64" t="s">
        <v>22</v>
      </c>
      <c r="B18" s="64"/>
      <c r="C18" s="64"/>
      <c r="D18" s="64"/>
      <c r="E18" s="64"/>
      <c r="F18" s="64"/>
      <c r="G18" s="64"/>
      <c r="W18" s="2" t="s">
        <v>35</v>
      </c>
      <c r="X18" s="21">
        <v>4.6670360000000004</v>
      </c>
      <c r="Y18" s="21">
        <v>-3.8044539999999998</v>
      </c>
      <c r="Z18" s="21">
        <v>6.145003</v>
      </c>
      <c r="AA18" s="21">
        <v>-6.145003</v>
      </c>
      <c r="AB18" s="21">
        <v>0.51091500000000001</v>
      </c>
      <c r="AC18" s="21">
        <v>0.51091500000000001</v>
      </c>
    </row>
    <row r="19" spans="1:29" ht="15.75" x14ac:dyDescent="0.25">
      <c r="A19" s="2" t="s">
        <v>0</v>
      </c>
      <c r="B19" s="3" t="s">
        <v>23</v>
      </c>
      <c r="C19" s="3" t="s">
        <v>24</v>
      </c>
      <c r="D19" s="3" t="s">
        <v>25</v>
      </c>
      <c r="E19" s="3" t="s">
        <v>26</v>
      </c>
      <c r="F19" s="3" t="s">
        <v>1</v>
      </c>
      <c r="G19" s="3" t="s">
        <v>2</v>
      </c>
      <c r="W19" s="2" t="s">
        <v>62</v>
      </c>
      <c r="X19" s="21">
        <v>7.3435069999999998</v>
      </c>
      <c r="Y19" s="21">
        <v>-7.0685529999999996</v>
      </c>
      <c r="Z19" s="21">
        <v>13.947906</v>
      </c>
      <c r="AA19" s="23">
        <v>5.2538960000000001</v>
      </c>
      <c r="AB19" s="21">
        <v>0.50946599999999997</v>
      </c>
      <c r="AC19" s="21">
        <v>0.50097700000000001</v>
      </c>
    </row>
    <row r="20" spans="1:29" ht="15.75" x14ac:dyDescent="0.25">
      <c r="A20" s="2" t="s">
        <v>63</v>
      </c>
      <c r="B20" s="21">
        <v>3.8924500000000002</v>
      </c>
      <c r="C20" s="21">
        <v>-2.1426020000000001</v>
      </c>
      <c r="D20" s="21">
        <v>7.7837019999999999</v>
      </c>
      <c r="E20" s="23">
        <v>2.4149259999999999</v>
      </c>
      <c r="F20" s="21">
        <v>0.61824599999999996</v>
      </c>
      <c r="G20" s="21">
        <v>0.601912</v>
      </c>
      <c r="W20" s="2" t="s">
        <v>20</v>
      </c>
      <c r="X20" s="21">
        <v>3.3363499999999999</v>
      </c>
      <c r="Y20" s="21">
        <v>-1.319007</v>
      </c>
      <c r="Z20" s="21">
        <v>5.3829099999999999</v>
      </c>
      <c r="AA20" s="21">
        <v>-2.0540039999999999</v>
      </c>
      <c r="AB20" s="21">
        <v>0.52493999999999996</v>
      </c>
      <c r="AC20" s="21">
        <v>0.497006</v>
      </c>
    </row>
    <row r="21" spans="1:29" ht="15.75" x14ac:dyDescent="0.25">
      <c r="A21" s="2" t="s">
        <v>17</v>
      </c>
      <c r="B21" s="21">
        <v>3.4024009999999998</v>
      </c>
      <c r="C21" s="21">
        <v>-1.5594809999999999</v>
      </c>
      <c r="D21" s="21">
        <v>7.5344090000000001</v>
      </c>
      <c r="E21" s="21">
        <v>-7.3420360000000002</v>
      </c>
      <c r="F21" s="21">
        <v>0.60105699999999995</v>
      </c>
      <c r="G21" s="21">
        <v>0.59058200000000005</v>
      </c>
      <c r="W21" s="2" t="s">
        <v>13</v>
      </c>
      <c r="X21" s="21">
        <v>5.8508019999999901</v>
      </c>
      <c r="Y21" s="21">
        <v>-5.5282539999999996</v>
      </c>
      <c r="Z21" s="21">
        <v>8.8566269999999996</v>
      </c>
      <c r="AA21" s="21">
        <v>-8.7797959999999993</v>
      </c>
      <c r="AB21" s="21">
        <v>0.50698900000000002</v>
      </c>
      <c r="AC21" s="21">
        <v>0.495062</v>
      </c>
    </row>
    <row r="22" spans="1:29" ht="15.75" x14ac:dyDescent="0.25">
      <c r="A22" s="2" t="s">
        <v>18</v>
      </c>
      <c r="B22" s="21">
        <v>3.333494</v>
      </c>
      <c r="C22" s="21">
        <v>-1.3964270000000001</v>
      </c>
      <c r="D22" s="21">
        <v>7.4034190000000004</v>
      </c>
      <c r="E22" s="21">
        <v>-4.3395219999999997</v>
      </c>
      <c r="F22" s="21">
        <v>0.55410000000000004</v>
      </c>
      <c r="G22" s="21">
        <v>0.54335299999999997</v>
      </c>
      <c r="W22" s="2" t="s">
        <v>14</v>
      </c>
      <c r="X22" s="21">
        <v>5.529255</v>
      </c>
      <c r="Y22" s="21">
        <v>-5.1312540000000002</v>
      </c>
      <c r="Z22" s="21">
        <v>10.782641999999999</v>
      </c>
      <c r="AA22" s="21">
        <v>-5.4437439999999997</v>
      </c>
      <c r="AB22" s="21">
        <v>0.503328</v>
      </c>
      <c r="AC22" s="21">
        <v>0.482572</v>
      </c>
    </row>
    <row r="23" spans="1:29" ht="15.75" x14ac:dyDescent="0.25">
      <c r="A23" s="2" t="s">
        <v>20</v>
      </c>
      <c r="B23" s="21">
        <v>3.3363499999999999</v>
      </c>
      <c r="C23" s="21">
        <v>-1.319007</v>
      </c>
      <c r="D23" s="21">
        <v>5.3829099999999999</v>
      </c>
      <c r="E23" s="21">
        <v>-2.0540039999999999</v>
      </c>
      <c r="F23" s="21">
        <v>0.52493999999999996</v>
      </c>
      <c r="G23" s="21">
        <v>0.497006</v>
      </c>
      <c r="W23" s="2" t="s">
        <v>16</v>
      </c>
      <c r="X23" s="21">
        <v>5.2751409999999996</v>
      </c>
      <c r="Y23" s="21">
        <v>-4.7782710000000002</v>
      </c>
      <c r="Z23" s="21">
        <v>10.97052</v>
      </c>
      <c r="AA23" s="21">
        <v>-3.0153110000000001</v>
      </c>
      <c r="AB23" s="21">
        <v>0.50025799999999998</v>
      </c>
      <c r="AC23" s="21">
        <v>0.47247400000000001</v>
      </c>
    </row>
    <row r="24" spans="1:29" ht="15.75" x14ac:dyDescent="0.25">
      <c r="A24" s="2" t="s">
        <v>19</v>
      </c>
      <c r="B24" s="21">
        <v>3.2209120000000002</v>
      </c>
      <c r="C24" s="21">
        <v>-1.051803</v>
      </c>
      <c r="D24" s="21">
        <v>17.257871999999999</v>
      </c>
      <c r="E24" s="21">
        <v>-14.769729999999999</v>
      </c>
      <c r="F24" s="21">
        <v>0.559226</v>
      </c>
      <c r="G24" s="21">
        <v>0.52932299999999999</v>
      </c>
      <c r="W24" s="2" t="s">
        <v>15</v>
      </c>
      <c r="X24" s="21">
        <v>4.5435860000000003</v>
      </c>
      <c r="Y24" s="21">
        <v>-4.1109749999999998</v>
      </c>
      <c r="Z24" s="21">
        <v>21.172373</v>
      </c>
      <c r="AA24" s="21">
        <v>-20.050246999999999</v>
      </c>
      <c r="AB24" s="21">
        <v>0.48740299999999998</v>
      </c>
      <c r="AC24" s="21">
        <v>0.47021000000000002</v>
      </c>
    </row>
    <row r="25" spans="1:29" ht="15.75" x14ac:dyDescent="0.25">
      <c r="A25" s="2" t="s">
        <v>35</v>
      </c>
      <c r="B25" s="21">
        <v>4.6670360000000004</v>
      </c>
      <c r="C25" s="21">
        <v>-3.8044539999999998</v>
      </c>
      <c r="D25" s="21">
        <v>6.145003</v>
      </c>
      <c r="E25" s="21">
        <v>-6.145003</v>
      </c>
      <c r="F25" s="21">
        <v>0.51091500000000001</v>
      </c>
      <c r="G25" s="21">
        <v>0.51091500000000001</v>
      </c>
    </row>
    <row r="26" spans="1:29" ht="15.75" x14ac:dyDescent="0.25">
      <c r="A26" s="2" t="s">
        <v>15</v>
      </c>
      <c r="B26" s="21">
        <v>4.5435860000000003</v>
      </c>
      <c r="C26" s="21">
        <v>-4.1109749999999998</v>
      </c>
      <c r="D26" s="21">
        <v>21.172373</v>
      </c>
      <c r="E26" s="21">
        <v>-20.050246999999999</v>
      </c>
      <c r="F26" s="21">
        <v>0.48740299999999998</v>
      </c>
      <c r="G26" s="21">
        <v>0.47021000000000002</v>
      </c>
    </row>
    <row r="27" spans="1:29" ht="15.75" x14ac:dyDescent="0.25">
      <c r="A27" s="2" t="s">
        <v>16</v>
      </c>
      <c r="B27" s="21">
        <v>5.2751409999999996</v>
      </c>
      <c r="C27" s="21">
        <v>-4.7782710000000002</v>
      </c>
      <c r="D27" s="21">
        <v>10.97052</v>
      </c>
      <c r="E27" s="21">
        <v>-3.0153110000000001</v>
      </c>
      <c r="F27" s="21">
        <v>0.50025799999999998</v>
      </c>
      <c r="G27" s="21">
        <v>0.47247400000000001</v>
      </c>
    </row>
    <row r="28" spans="1:29" ht="15.75" x14ac:dyDescent="0.25">
      <c r="A28" s="2" t="s">
        <v>18</v>
      </c>
      <c r="B28" s="21">
        <v>3.333494</v>
      </c>
      <c r="C28" s="21">
        <v>-1.3964270000000001</v>
      </c>
      <c r="D28" s="21">
        <v>7.4034190000000004</v>
      </c>
      <c r="E28" s="21">
        <v>-4.3395219999999997</v>
      </c>
      <c r="F28" s="21">
        <v>0.55410000000000004</v>
      </c>
      <c r="G28" s="21">
        <v>0.54335299999999997</v>
      </c>
    </row>
    <row r="29" spans="1:29" ht="15.75" x14ac:dyDescent="0.25">
      <c r="A29" s="2" t="s">
        <v>13</v>
      </c>
      <c r="B29" s="21">
        <v>5.8508019999999901</v>
      </c>
      <c r="C29" s="21">
        <v>-5.5282539999999996</v>
      </c>
      <c r="D29" s="21">
        <v>8.8566269999999996</v>
      </c>
      <c r="E29" s="21">
        <v>-8.7797959999999993</v>
      </c>
      <c r="F29" s="21">
        <v>0.50698900000000002</v>
      </c>
      <c r="G29" s="21">
        <v>0.495062</v>
      </c>
      <c r="W29" s="64" t="s">
        <v>21</v>
      </c>
      <c r="X29" s="64"/>
      <c r="Y29" s="64"/>
      <c r="Z29" s="64"/>
      <c r="AA29" s="64"/>
    </row>
    <row r="30" spans="1:29" ht="15.75" x14ac:dyDescent="0.25">
      <c r="A30" s="2" t="s">
        <v>62</v>
      </c>
      <c r="B30" s="21">
        <v>7.3435069999999998</v>
      </c>
      <c r="C30" s="21">
        <v>-7.0685529999999996</v>
      </c>
      <c r="D30" s="21">
        <v>13.947906</v>
      </c>
      <c r="E30" s="23">
        <v>5.2538960000000001</v>
      </c>
      <c r="F30" s="21">
        <v>0.50946599999999997</v>
      </c>
      <c r="G30" s="21">
        <v>0.50097700000000001</v>
      </c>
      <c r="W30" s="2" t="s">
        <v>0</v>
      </c>
      <c r="X30" s="3" t="s">
        <v>23</v>
      </c>
      <c r="Y30" s="3" t="s">
        <v>24</v>
      </c>
      <c r="Z30" s="3" t="s">
        <v>25</v>
      </c>
      <c r="AA30" s="3" t="s">
        <v>26</v>
      </c>
      <c r="AB30" s="3" t="s">
        <v>1</v>
      </c>
      <c r="AC30" s="3" t="s">
        <v>2</v>
      </c>
    </row>
    <row r="31" spans="1:29" ht="15.75" x14ac:dyDescent="0.25">
      <c r="W31" s="2" t="s">
        <v>19</v>
      </c>
      <c r="X31" s="21">
        <v>0.69014080885598394</v>
      </c>
      <c r="Y31" s="21">
        <v>0.27646621565144402</v>
      </c>
      <c r="Z31" s="21">
        <v>2.8084399633328001</v>
      </c>
      <c r="AA31" s="21">
        <v>2.4035350348893201</v>
      </c>
      <c r="AB31" s="21">
        <v>1.09455780315708</v>
      </c>
      <c r="AC31" s="21">
        <v>1.0360294765274001</v>
      </c>
    </row>
    <row r="32" spans="1:29" ht="15.75" x14ac:dyDescent="0.25">
      <c r="W32" s="2" t="s">
        <v>17</v>
      </c>
      <c r="X32" s="21">
        <v>0.72902823119427396</v>
      </c>
      <c r="Y32" s="21">
        <v>0.40990928001757898</v>
      </c>
      <c r="Z32" s="21">
        <v>1.22610338839541</v>
      </c>
      <c r="AA32" s="21">
        <v>1.19479778935828</v>
      </c>
      <c r="AB32" s="21">
        <v>1.1764324789837799</v>
      </c>
      <c r="AC32" s="21">
        <v>1.1559300470724001</v>
      </c>
    </row>
    <row r="33" spans="1:29" ht="15.75" x14ac:dyDescent="0.25">
      <c r="W33" s="2" t="s">
        <v>18</v>
      </c>
      <c r="X33" s="21">
        <v>0.71426361399397797</v>
      </c>
      <c r="Y33" s="21">
        <v>0.36705056757158799</v>
      </c>
      <c r="Z33" s="21">
        <v>1.2047868813082701</v>
      </c>
      <c r="AA33" s="21">
        <v>0.70618712472556899</v>
      </c>
      <c r="AB33" s="21">
        <v>1.0845248231114699</v>
      </c>
      <c r="AC33" s="21">
        <v>1.06349001301586</v>
      </c>
    </row>
    <row r="34" spans="1:29" ht="15.75" x14ac:dyDescent="0.25">
      <c r="W34" s="2" t="s">
        <v>20</v>
      </c>
      <c r="X34" s="21">
        <v>0.71487556556238196</v>
      </c>
      <c r="Y34" s="21">
        <v>0.34670073550633002</v>
      </c>
      <c r="Z34" s="21">
        <v>0.87598167161187701</v>
      </c>
      <c r="AA34" s="21">
        <v>0.33425598002148998</v>
      </c>
      <c r="AB34" s="21">
        <v>1.0274507501247701</v>
      </c>
      <c r="AC34" s="21">
        <v>0.97277629351261896</v>
      </c>
    </row>
    <row r="35" spans="1:29" ht="15.75" x14ac:dyDescent="0.25">
      <c r="W35" s="2" t="s">
        <v>63</v>
      </c>
      <c r="X35" s="21">
        <v>0.83403042102096403</v>
      </c>
      <c r="Y35" s="21">
        <v>0.56318252238034605</v>
      </c>
      <c r="Z35" s="21">
        <v>1.26667179820742</v>
      </c>
      <c r="AA35" s="21">
        <v>-0.392990206839606</v>
      </c>
      <c r="AB35" s="21">
        <v>1.2100760400457999</v>
      </c>
      <c r="AC35" s="21">
        <v>1.1781059471732001</v>
      </c>
    </row>
    <row r="37" spans="1:29" ht="15.75" x14ac:dyDescent="0.25">
      <c r="W37" s="36" t="s">
        <v>0</v>
      </c>
      <c r="X37" s="37" t="s">
        <v>23</v>
      </c>
      <c r="Y37" s="37" t="s">
        <v>24</v>
      </c>
      <c r="Z37" s="37" t="s">
        <v>25</v>
      </c>
      <c r="AA37" s="37" t="s">
        <v>26</v>
      </c>
      <c r="AB37" s="37" t="s">
        <v>1</v>
      </c>
      <c r="AC37" s="37" t="s">
        <v>2</v>
      </c>
    </row>
    <row r="38" spans="1:29" ht="15.75" x14ac:dyDescent="0.25">
      <c r="W38" s="35" t="s">
        <v>15</v>
      </c>
      <c r="X38" s="34">
        <v>0.97354852201697095</v>
      </c>
      <c r="Y38" s="34">
        <v>1.0805689857204199</v>
      </c>
      <c r="Z38" s="34">
        <v>3.4454617841520898</v>
      </c>
      <c r="AA38" s="34">
        <v>3.2628538993390199</v>
      </c>
      <c r="AB38" s="34">
        <v>0.95398060342718405</v>
      </c>
      <c r="AC38" s="34">
        <v>0.92032921327422301</v>
      </c>
    </row>
    <row r="39" spans="1:29" ht="15.75" x14ac:dyDescent="0.25">
      <c r="W39" s="35" t="s">
        <v>13</v>
      </c>
      <c r="X39" s="34">
        <v>1.2536440687408399</v>
      </c>
      <c r="Y39" s="34">
        <v>1.4531004974695401</v>
      </c>
      <c r="Z39" s="34">
        <v>1.44127301483823</v>
      </c>
      <c r="AA39" s="34">
        <v>1.42877001036451</v>
      </c>
      <c r="AB39" s="34">
        <v>0.99231574723779803</v>
      </c>
      <c r="AC39" s="34">
        <v>0.96897135531350598</v>
      </c>
    </row>
    <row r="40" spans="1:29" ht="15.75" x14ac:dyDescent="0.25">
      <c r="A40" s="2" t="s">
        <v>35</v>
      </c>
      <c r="B40" s="21">
        <v>4.6670360000000004</v>
      </c>
      <c r="C40" s="21">
        <v>-3.8044539999999998</v>
      </c>
      <c r="D40" s="21">
        <v>6.145003</v>
      </c>
      <c r="E40" s="21">
        <v>-6.145003</v>
      </c>
      <c r="F40" s="21">
        <v>0.51091500000000001</v>
      </c>
      <c r="G40" s="21">
        <v>0.51091500000000001</v>
      </c>
      <c r="W40" s="35" t="s">
        <v>14</v>
      </c>
      <c r="X40" s="34">
        <v>1.1847465929125001</v>
      </c>
      <c r="Y40" s="34">
        <v>1.3487491240530101</v>
      </c>
      <c r="Z40" s="34">
        <v>1.75470085205816</v>
      </c>
      <c r="AA40" s="34">
        <v>0.88588142267790504</v>
      </c>
      <c r="AB40" s="34">
        <v>0.98515017175068198</v>
      </c>
      <c r="AC40" s="34">
        <v>0.94452501883874995</v>
      </c>
    </row>
    <row r="41" spans="1:29" ht="15.75" x14ac:dyDescent="0.25">
      <c r="W41" s="35" t="s">
        <v>16</v>
      </c>
      <c r="X41" s="34">
        <v>1.13029790213745</v>
      </c>
      <c r="Y41" s="34">
        <v>1.2559676105953701</v>
      </c>
      <c r="Z41" s="34">
        <v>1.7852749624369499</v>
      </c>
      <c r="AA41" s="34">
        <v>0.49069316971854998</v>
      </c>
      <c r="AB41" s="34">
        <v>0.97914134445064205</v>
      </c>
      <c r="AC41" s="34">
        <v>0.92476047874891099</v>
      </c>
    </row>
    <row r="42" spans="1:29" ht="15.75" x14ac:dyDescent="0.25">
      <c r="W42" s="35" t="s">
        <v>62</v>
      </c>
      <c r="X42" s="34">
        <v>1.57348411282878</v>
      </c>
      <c r="Y42" s="34">
        <v>1.85796779248743</v>
      </c>
      <c r="Z42" s="34">
        <v>2.26979645087235</v>
      </c>
      <c r="AA42" s="34">
        <v>-0.85498672661347697</v>
      </c>
      <c r="AB42" s="34">
        <v>0.99716391180528996</v>
      </c>
      <c r="AC42" s="34">
        <v>0.98054862354794803</v>
      </c>
    </row>
    <row r="43" spans="1:29" ht="15.75" x14ac:dyDescent="0.25">
      <c r="A43" s="2" t="s">
        <v>15</v>
      </c>
      <c r="B43" s="21">
        <v>0.97354852201697095</v>
      </c>
      <c r="C43" s="21">
        <v>1.0805689857204199</v>
      </c>
      <c r="D43" s="21">
        <v>3.4454617841520898</v>
      </c>
      <c r="E43" s="21">
        <v>3.2628538993390199</v>
      </c>
      <c r="F43" s="21">
        <v>0.95398060342718405</v>
      </c>
      <c r="G43" s="21">
        <v>0.92032921327422301</v>
      </c>
    </row>
    <row r="44" spans="1:29" ht="15.75" x14ac:dyDescent="0.25">
      <c r="A44" s="2" t="s">
        <v>16</v>
      </c>
      <c r="B44" s="21">
        <v>1.13029790213745</v>
      </c>
      <c r="C44" s="21">
        <v>1.2559676105953701</v>
      </c>
      <c r="D44" s="21">
        <v>1.7852749624369499</v>
      </c>
      <c r="E44" s="21">
        <v>0.49069316971854998</v>
      </c>
      <c r="F44" s="21">
        <v>0.97914134445064205</v>
      </c>
      <c r="G44" s="21">
        <v>0.92476047874891099</v>
      </c>
    </row>
    <row r="45" spans="1:29" ht="15.75" x14ac:dyDescent="0.25">
      <c r="A45" s="2" t="s">
        <v>14</v>
      </c>
      <c r="B45" s="21">
        <v>1.1847465929125001</v>
      </c>
      <c r="C45" s="21">
        <v>1.3487491240530101</v>
      </c>
      <c r="D45" s="21">
        <v>1.75470085205816</v>
      </c>
      <c r="E45" s="21">
        <v>0.88588142267790504</v>
      </c>
      <c r="F45" s="21">
        <v>0.98515017175068198</v>
      </c>
      <c r="G45" s="21">
        <v>0.94452501883874995</v>
      </c>
    </row>
    <row r="46" spans="1:29" ht="15.75" x14ac:dyDescent="0.25">
      <c r="A46" s="2" t="s">
        <v>13</v>
      </c>
      <c r="B46" s="21">
        <v>1.2536440687408399</v>
      </c>
      <c r="C46" s="21">
        <v>1.4531004974695401</v>
      </c>
      <c r="D46" s="21">
        <v>1.44127301483823</v>
      </c>
      <c r="E46" s="21">
        <v>1.42877001036451</v>
      </c>
      <c r="F46" s="21">
        <v>0.99231574723779803</v>
      </c>
      <c r="G46" s="21">
        <v>0.96897135531350598</v>
      </c>
    </row>
    <row r="47" spans="1:29" ht="15.75" x14ac:dyDescent="0.25">
      <c r="A47" s="2" t="s">
        <v>62</v>
      </c>
      <c r="B47" s="21">
        <v>1.57348411282878</v>
      </c>
      <c r="C47" s="21">
        <v>1.85796779248743</v>
      </c>
      <c r="D47" s="21">
        <v>2.26979645087235</v>
      </c>
      <c r="E47" s="21">
        <v>-0.85498672661347697</v>
      </c>
      <c r="F47" s="21">
        <v>0.99716391180528996</v>
      </c>
      <c r="G47" s="21">
        <v>0.98054862354794803</v>
      </c>
    </row>
    <row r="48" spans="1:29" ht="15.75" x14ac:dyDescent="0.25">
      <c r="A48" s="2"/>
      <c r="B48" s="21"/>
      <c r="C48" s="21"/>
      <c r="D48" s="21"/>
      <c r="E48" s="21"/>
      <c r="F48" s="21"/>
      <c r="G48" s="21"/>
    </row>
    <row r="49" spans="1:7" ht="15.75" x14ac:dyDescent="0.25">
      <c r="A49" s="2"/>
      <c r="B49" s="21"/>
      <c r="C49" s="21"/>
      <c r="D49" s="21"/>
      <c r="E49" s="21"/>
      <c r="F49" s="21"/>
      <c r="G49" s="21"/>
    </row>
    <row r="50" spans="1:7" ht="15.75" x14ac:dyDescent="0.25">
      <c r="A50" s="2"/>
      <c r="B50" s="21"/>
      <c r="C50" s="21"/>
      <c r="D50" s="21"/>
      <c r="E50" s="21"/>
      <c r="F50" s="21"/>
      <c r="G50" s="21"/>
    </row>
    <row r="51" spans="1:7" ht="15.75" x14ac:dyDescent="0.25">
      <c r="A51" s="2"/>
      <c r="B51" s="21"/>
      <c r="C51" s="21"/>
      <c r="D51" s="21"/>
      <c r="E51" s="21"/>
      <c r="F51" s="21"/>
      <c r="G51" s="21"/>
    </row>
  </sheetData>
  <mergeCells count="3">
    <mergeCell ref="A1:E1"/>
    <mergeCell ref="A18:G18"/>
    <mergeCell ref="W29:AA29"/>
  </mergeCells>
  <pageMargins left="0.511811024" right="0.511811024" top="0.78740157499999996" bottom="0.78740157499999996" header="0.31496062000000002" footer="0.31496062000000002"/>
  <drawing r:id="rId1"/>
  <tableParts count="5">
    <tablePart r:id="rId2"/>
    <tablePart r:id="rId3"/>
    <tablePart r:id="rId4"/>
    <tablePart r:id="rId5"/>
    <tablePart r:id="rId6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4F0B1-BC25-4A07-9EDE-F9DB85E6E3A0}">
  <dimension ref="B1:M15"/>
  <sheetViews>
    <sheetView tabSelected="1" workbookViewId="0">
      <selection activeCell="P8" sqref="P8"/>
    </sheetView>
  </sheetViews>
  <sheetFormatPr defaultRowHeight="15" x14ac:dyDescent="0.25"/>
  <cols>
    <col min="12" max="12" width="9.5703125" bestFit="1" customWidth="1"/>
  </cols>
  <sheetData>
    <row r="1" spans="2:13" ht="15.75" thickBot="1" x14ac:dyDescent="0.3"/>
    <row r="2" spans="2:13" ht="16.5" thickBot="1" x14ac:dyDescent="0.3">
      <c r="B2" s="69" t="s">
        <v>67</v>
      </c>
      <c r="C2" s="71" t="s">
        <v>84</v>
      </c>
      <c r="D2" s="72"/>
      <c r="E2" s="72"/>
      <c r="F2" s="72"/>
      <c r="G2" s="72"/>
      <c r="H2" s="73"/>
      <c r="K2" t="s">
        <v>95</v>
      </c>
      <c r="L2" t="s">
        <v>83</v>
      </c>
    </row>
    <row r="3" spans="2:13" ht="16.5" thickBot="1" x14ac:dyDescent="0.3">
      <c r="B3" s="70"/>
      <c r="C3" s="25" t="e" vm="3">
        <v>#VALUE!</v>
      </c>
      <c r="D3" s="25" t="e" vm="4">
        <v>#VALUE!</v>
      </c>
      <c r="E3" s="25" t="e" vm="5">
        <v>#VALUE!</v>
      </c>
      <c r="F3" s="25" t="e" vm="6">
        <v>#VALUE!</v>
      </c>
      <c r="G3" s="25" t="e" vm="7">
        <v>#VALUE!</v>
      </c>
      <c r="H3" s="25" t="e" vm="8">
        <v>#VALUE!</v>
      </c>
      <c r="J3" s="39" t="s">
        <v>69</v>
      </c>
      <c r="K3" s="38">
        <f>COUNTIF(C4:H15,J3)</f>
        <v>47</v>
      </c>
      <c r="L3" s="43">
        <f>K3*100/$K$6</f>
        <v>65.277777777777771</v>
      </c>
      <c r="M3" s="74">
        <f>SUM(L3:L4)/100</f>
        <v>0.875</v>
      </c>
    </row>
    <row r="4" spans="2:13" ht="16.5" thickBot="1" x14ac:dyDescent="0.3">
      <c r="B4" s="26" t="s">
        <v>68</v>
      </c>
      <c r="C4" s="39" t="s">
        <v>69</v>
      </c>
      <c r="D4" s="39" t="s">
        <v>69</v>
      </c>
      <c r="E4" s="39" t="s">
        <v>69</v>
      </c>
      <c r="F4" s="39" t="s">
        <v>69</v>
      </c>
      <c r="G4" s="39" t="s">
        <v>69</v>
      </c>
      <c r="H4" s="39" t="s">
        <v>69</v>
      </c>
      <c r="I4" s="27"/>
      <c r="J4" s="40" t="s">
        <v>71</v>
      </c>
      <c r="K4" s="38">
        <f>COUNTIF(C4:H15,J4)</f>
        <v>16</v>
      </c>
      <c r="L4" s="43">
        <f t="shared" ref="L4:L5" si="0">K4*100/$K$6</f>
        <v>22.222222222222221</v>
      </c>
      <c r="M4" s="74"/>
    </row>
    <row r="5" spans="2:13" ht="16.5" thickBot="1" x14ac:dyDescent="0.3">
      <c r="B5" s="26" t="s">
        <v>70</v>
      </c>
      <c r="C5" s="41" t="s">
        <v>79</v>
      </c>
      <c r="D5" s="41" t="s">
        <v>79</v>
      </c>
      <c r="E5" s="39" t="s">
        <v>69</v>
      </c>
      <c r="F5" s="39" t="s">
        <v>69</v>
      </c>
      <c r="G5" s="39" t="s">
        <v>69</v>
      </c>
      <c r="H5" s="39" t="s">
        <v>69</v>
      </c>
      <c r="I5" s="27"/>
      <c r="J5" s="41" t="s">
        <v>79</v>
      </c>
      <c r="K5" s="38">
        <f>COUNTIF(C4:H15,J5)</f>
        <v>9</v>
      </c>
      <c r="L5" s="43">
        <f t="shared" si="0"/>
        <v>12.5</v>
      </c>
    </row>
    <row r="6" spans="2:13" ht="16.5" thickBot="1" x14ac:dyDescent="0.3">
      <c r="B6" s="26" t="s">
        <v>72</v>
      </c>
      <c r="C6" s="39" t="s">
        <v>69</v>
      </c>
      <c r="D6" s="39" t="s">
        <v>69</v>
      </c>
      <c r="E6" s="39" t="s">
        <v>69</v>
      </c>
      <c r="F6" s="39" t="s">
        <v>69</v>
      </c>
      <c r="G6" s="39" t="s">
        <v>69</v>
      </c>
      <c r="H6" s="39" t="s">
        <v>69</v>
      </c>
      <c r="I6" s="27"/>
      <c r="J6" s="29" t="s">
        <v>94</v>
      </c>
      <c r="K6">
        <f>SUM(K3:K5)</f>
        <v>72</v>
      </c>
      <c r="L6" s="44">
        <f>SUM(L3:L5)</f>
        <v>100</v>
      </c>
    </row>
    <row r="7" spans="2:13" ht="16.5" thickBot="1" x14ac:dyDescent="0.3">
      <c r="B7" s="26" t="s">
        <v>73</v>
      </c>
      <c r="C7" s="39" t="s">
        <v>69</v>
      </c>
      <c r="D7" s="39" t="s">
        <v>69</v>
      </c>
      <c r="E7" s="39" t="s">
        <v>69</v>
      </c>
      <c r="F7" s="39" t="s">
        <v>69</v>
      </c>
      <c r="G7" s="39" t="s">
        <v>69</v>
      </c>
      <c r="H7" s="39" t="s">
        <v>69</v>
      </c>
      <c r="I7" s="27"/>
    </row>
    <row r="8" spans="2:13" ht="16.5" thickBot="1" x14ac:dyDescent="0.3">
      <c r="B8" s="26" t="s">
        <v>74</v>
      </c>
      <c r="C8" s="39" t="s">
        <v>69</v>
      </c>
      <c r="D8" s="39" t="s">
        <v>69</v>
      </c>
      <c r="E8" s="39" t="s">
        <v>69</v>
      </c>
      <c r="F8" s="39" t="s">
        <v>69</v>
      </c>
      <c r="G8" s="39" t="s">
        <v>69</v>
      </c>
      <c r="H8" s="39" t="s">
        <v>69</v>
      </c>
      <c r="I8" s="27"/>
    </row>
    <row r="9" spans="2:13" ht="16.5" thickBot="1" x14ac:dyDescent="0.3">
      <c r="B9" s="26" t="s">
        <v>75</v>
      </c>
      <c r="C9" s="40" t="s">
        <v>71</v>
      </c>
      <c r="D9" s="41" t="s">
        <v>79</v>
      </c>
      <c r="E9" s="40" t="s">
        <v>71</v>
      </c>
      <c r="F9" s="41" t="s">
        <v>79</v>
      </c>
      <c r="G9" s="40" t="s">
        <v>71</v>
      </c>
      <c r="H9" s="40" t="s">
        <v>71</v>
      </c>
      <c r="I9" s="27"/>
    </row>
    <row r="10" spans="2:13" ht="16.5" thickBot="1" x14ac:dyDescent="0.3">
      <c r="B10" s="26" t="s">
        <v>76</v>
      </c>
      <c r="C10" s="39" t="s">
        <v>69</v>
      </c>
      <c r="D10" s="39" t="s">
        <v>69</v>
      </c>
      <c r="E10" s="40" t="s">
        <v>71</v>
      </c>
      <c r="F10" s="40" t="s">
        <v>71</v>
      </c>
      <c r="G10" s="39" t="s">
        <v>69</v>
      </c>
      <c r="H10" s="39" t="s">
        <v>69</v>
      </c>
      <c r="I10" s="27"/>
    </row>
    <row r="11" spans="2:13" ht="16.5" thickBot="1" x14ac:dyDescent="0.3">
      <c r="B11" s="26" t="s">
        <v>77</v>
      </c>
      <c r="C11" s="39" t="s">
        <v>69</v>
      </c>
      <c r="D11" s="41" t="s">
        <v>79</v>
      </c>
      <c r="E11" s="41" t="s">
        <v>79</v>
      </c>
      <c r="F11" s="41" t="s">
        <v>79</v>
      </c>
      <c r="G11" s="39" t="s">
        <v>69</v>
      </c>
      <c r="H11" s="39" t="s">
        <v>69</v>
      </c>
      <c r="I11" s="27"/>
    </row>
    <row r="12" spans="2:13" ht="16.5" thickBot="1" x14ac:dyDescent="0.3">
      <c r="B12" s="26" t="s">
        <v>78</v>
      </c>
      <c r="C12" s="39" t="s">
        <v>69</v>
      </c>
      <c r="D12" s="39" t="s">
        <v>69</v>
      </c>
      <c r="E12" s="39" t="s">
        <v>69</v>
      </c>
      <c r="F12" s="39" t="s">
        <v>69</v>
      </c>
      <c r="G12" s="39" t="s">
        <v>69</v>
      </c>
      <c r="H12" s="39" t="s">
        <v>69</v>
      </c>
      <c r="I12" s="27"/>
    </row>
    <row r="13" spans="2:13" ht="16.5" thickBot="1" x14ac:dyDescent="0.3">
      <c r="B13" s="26" t="s">
        <v>80</v>
      </c>
      <c r="C13" s="40" t="s">
        <v>71</v>
      </c>
      <c r="D13" s="40" t="s">
        <v>71</v>
      </c>
      <c r="E13" s="40" t="s">
        <v>71</v>
      </c>
      <c r="F13" s="40" t="s">
        <v>71</v>
      </c>
      <c r="G13" s="40" t="s">
        <v>71</v>
      </c>
      <c r="H13" s="40" t="s">
        <v>71</v>
      </c>
      <c r="I13" s="28"/>
    </row>
    <row r="14" spans="2:13" ht="16.5" thickBot="1" x14ac:dyDescent="0.3">
      <c r="B14" s="26" t="s">
        <v>81</v>
      </c>
      <c r="C14" s="39" t="s">
        <v>69</v>
      </c>
      <c r="D14" s="39" t="s">
        <v>69</v>
      </c>
      <c r="E14" s="40" t="s">
        <v>71</v>
      </c>
      <c r="F14" s="40" t="s">
        <v>71</v>
      </c>
      <c r="G14" s="41" t="s">
        <v>79</v>
      </c>
      <c r="H14" s="41" t="s">
        <v>79</v>
      </c>
      <c r="I14" s="28"/>
    </row>
    <row r="15" spans="2:13" ht="16.5" thickBot="1" x14ac:dyDescent="0.3">
      <c r="B15" s="26" t="s">
        <v>82</v>
      </c>
      <c r="C15" s="39" t="s">
        <v>69</v>
      </c>
      <c r="D15" s="39" t="s">
        <v>69</v>
      </c>
      <c r="E15" s="40" t="s">
        <v>71</v>
      </c>
      <c r="F15" s="40" t="s">
        <v>71</v>
      </c>
      <c r="G15" s="39" t="s">
        <v>69</v>
      </c>
      <c r="H15" s="39" t="s">
        <v>69</v>
      </c>
      <c r="I15" s="28"/>
    </row>
  </sheetData>
  <mergeCells count="3">
    <mergeCell ref="B2:B3"/>
    <mergeCell ref="C2:H2"/>
    <mergeCell ref="M3:M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23D0B-19B3-4380-B8D1-40F42F8263F4}">
  <dimension ref="A1:AK29"/>
  <sheetViews>
    <sheetView zoomScale="35" zoomScaleNormal="55" workbookViewId="0">
      <selection activeCell="Y14" sqref="Y14"/>
    </sheetView>
  </sheetViews>
  <sheetFormatPr defaultRowHeight="15" x14ac:dyDescent="0.25"/>
  <cols>
    <col min="21" max="21" width="12.7109375" customWidth="1"/>
    <col min="22" max="22" width="17.5703125" customWidth="1"/>
    <col min="23" max="23" width="19" customWidth="1"/>
    <col min="24" max="24" width="21.5703125" customWidth="1"/>
    <col min="25" max="25" width="14.7109375" customWidth="1"/>
    <col min="26" max="26" width="17.140625" customWidth="1"/>
    <col min="27" max="27" width="9.5703125" customWidth="1"/>
    <col min="28" max="28" width="10.7109375" customWidth="1"/>
    <col min="31" max="31" width="13.5703125" customWidth="1"/>
    <col min="32" max="32" width="18.42578125" customWidth="1"/>
    <col min="33" max="33" width="21.5703125" customWidth="1"/>
    <col min="34" max="34" width="14" customWidth="1"/>
    <col min="35" max="35" width="17.140625" customWidth="1"/>
    <col min="36" max="36" width="9.5703125" customWidth="1"/>
    <col min="37" max="37" width="10.7109375" customWidth="1"/>
  </cols>
  <sheetData>
    <row r="1" spans="1:37" s="3" customFormat="1" x14ac:dyDescent="0.25">
      <c r="A1" s="64" t="s">
        <v>21</v>
      </c>
      <c r="B1" s="64"/>
      <c r="C1" s="64"/>
      <c r="D1" s="64"/>
      <c r="E1" s="64"/>
      <c r="F1" s="64"/>
      <c r="G1" s="64"/>
    </row>
    <row r="2" spans="1:37" ht="15.75" x14ac:dyDescent="0.25">
      <c r="A2" s="2" t="s">
        <v>0</v>
      </c>
      <c r="B2" s="3" t="s">
        <v>23</v>
      </c>
      <c r="C2" s="3" t="s">
        <v>24</v>
      </c>
      <c r="D2" s="3" t="s">
        <v>25</v>
      </c>
      <c r="E2" s="3" t="s">
        <v>26</v>
      </c>
      <c r="F2" s="3" t="s">
        <v>1</v>
      </c>
      <c r="G2" s="3" t="s">
        <v>2</v>
      </c>
    </row>
    <row r="3" spans="1:37" ht="15.75" x14ac:dyDescent="0.25">
      <c r="A3" s="2" t="s">
        <v>30</v>
      </c>
      <c r="B3" s="20">
        <v>1.0276188141681299</v>
      </c>
      <c r="C3" s="20">
        <v>1.0353790583353</v>
      </c>
      <c r="D3" s="20">
        <v>1.13586795645177</v>
      </c>
      <c r="E3" s="20">
        <v>1.13586795645177</v>
      </c>
      <c r="F3" s="20">
        <v>1.06930898486049</v>
      </c>
      <c r="G3" s="20">
        <v>1.06930898486049</v>
      </c>
    </row>
    <row r="4" spans="1:37" ht="15.75" x14ac:dyDescent="0.25">
      <c r="A4" s="2" t="s">
        <v>31</v>
      </c>
      <c r="B4" s="20">
        <v>1.0329078241522001</v>
      </c>
      <c r="C4" s="20">
        <v>1.0372042873957701</v>
      </c>
      <c r="D4" s="20">
        <v>1.1231394028611501</v>
      </c>
      <c r="E4" s="20">
        <v>1.1231394028611501</v>
      </c>
      <c r="F4" s="20">
        <v>1.0680915612185899</v>
      </c>
      <c r="G4" s="20">
        <v>1.0680915612185899</v>
      </c>
    </row>
    <row r="5" spans="1:37" ht="15.75" x14ac:dyDescent="0.25">
      <c r="A5" s="2" t="s">
        <v>32</v>
      </c>
      <c r="B5" s="20">
        <v>1.0418162619701199</v>
      </c>
      <c r="C5" s="20">
        <v>1.0392282309104</v>
      </c>
      <c r="D5" s="20">
        <v>1.1020225702086699</v>
      </c>
      <c r="E5" s="20">
        <v>1.1020225702086699</v>
      </c>
      <c r="F5" s="20">
        <v>1.0661499466643101</v>
      </c>
      <c r="G5" s="20">
        <v>1.0661499466643101</v>
      </c>
      <c r="V5" s="64" t="s">
        <v>22</v>
      </c>
      <c r="W5" s="64"/>
      <c r="X5" s="64"/>
      <c r="Y5" s="64"/>
      <c r="Z5" s="64"/>
      <c r="AA5" s="64"/>
      <c r="AB5" s="64"/>
      <c r="AE5" s="64" t="s">
        <v>21</v>
      </c>
      <c r="AF5" s="64"/>
      <c r="AG5" s="64"/>
      <c r="AH5" s="64"/>
      <c r="AI5" s="64"/>
      <c r="AJ5" s="64"/>
      <c r="AK5" s="64"/>
    </row>
    <row r="6" spans="1:37" ht="15.75" x14ac:dyDescent="0.25">
      <c r="A6" s="2" t="s">
        <v>33</v>
      </c>
      <c r="B6" s="20">
        <v>1.0547778075849401</v>
      </c>
      <c r="C6" s="20">
        <v>1.04088786459239</v>
      </c>
      <c r="D6" s="20">
        <v>1.07302486264042</v>
      </c>
      <c r="E6" s="20">
        <v>1.07302486264042</v>
      </c>
      <c r="F6" s="20">
        <v>1.06355851756162</v>
      </c>
      <c r="G6" s="20">
        <v>1.06355851756162</v>
      </c>
      <c r="V6" s="2" t="s">
        <v>0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1</v>
      </c>
      <c r="AB6" s="3" t="s">
        <v>2</v>
      </c>
      <c r="AE6" s="2" t="s">
        <v>0</v>
      </c>
      <c r="AF6" s="3" t="s">
        <v>23</v>
      </c>
      <c r="AG6" s="3" t="s">
        <v>24</v>
      </c>
      <c r="AH6" s="3" t="s">
        <v>25</v>
      </c>
      <c r="AI6" s="3" t="s">
        <v>26</v>
      </c>
      <c r="AJ6" s="3" t="s">
        <v>1</v>
      </c>
      <c r="AK6" s="3" t="s">
        <v>2</v>
      </c>
    </row>
    <row r="7" spans="1:37" ht="15.75" x14ac:dyDescent="0.25">
      <c r="A7" s="2" t="s">
        <v>34</v>
      </c>
      <c r="B7" s="20">
        <v>1.07308535867304</v>
      </c>
      <c r="C7" s="20">
        <v>1.04275094402508</v>
      </c>
      <c r="D7" s="20">
        <v>1.0374268328266001</v>
      </c>
      <c r="E7" s="20">
        <v>1.0374268328266001</v>
      </c>
      <c r="F7" s="20">
        <v>1.06029378663769</v>
      </c>
      <c r="G7" s="20">
        <v>1.06029378663769</v>
      </c>
      <c r="V7" s="2" t="s">
        <v>30</v>
      </c>
      <c r="W7" s="20">
        <v>4.7959339999999999</v>
      </c>
      <c r="X7" s="20">
        <v>-3.9390520000000002</v>
      </c>
      <c r="Y7" s="20">
        <v>6.9799119999999997</v>
      </c>
      <c r="Z7" s="20">
        <v>-6.9799119999999997</v>
      </c>
      <c r="AA7" s="20">
        <v>0.54632599999999998</v>
      </c>
      <c r="AB7" s="20">
        <v>0.54632599999999998</v>
      </c>
      <c r="AE7" s="2" t="s">
        <v>30</v>
      </c>
      <c r="AF7" s="20">
        <v>1.0276188141681299</v>
      </c>
      <c r="AG7" s="20">
        <v>1.0353790583353</v>
      </c>
      <c r="AH7" s="20">
        <v>1.13586795645177</v>
      </c>
      <c r="AI7" s="20">
        <v>1.13586795645177</v>
      </c>
      <c r="AJ7" s="20">
        <v>1.06930898486049</v>
      </c>
      <c r="AK7" s="20">
        <v>1.06930898486049</v>
      </c>
    </row>
    <row r="8" spans="1:37" ht="15.75" x14ac:dyDescent="0.25">
      <c r="A8" s="1"/>
      <c r="V8" s="2" t="s">
        <v>31</v>
      </c>
      <c r="W8" s="20">
        <v>4.8206179999999996</v>
      </c>
      <c r="X8" s="20">
        <v>-3.9459960000000001</v>
      </c>
      <c r="Y8" s="20">
        <v>6.9016950000000001</v>
      </c>
      <c r="Z8" s="20">
        <v>-6.9016950000000001</v>
      </c>
      <c r="AA8" s="20">
        <v>0.54570399999999997</v>
      </c>
      <c r="AB8" s="20">
        <v>0.54570399999999997</v>
      </c>
      <c r="AE8" s="2" t="s">
        <v>31</v>
      </c>
      <c r="AF8" s="20">
        <v>1.0329078241522001</v>
      </c>
      <c r="AG8" s="20">
        <v>1.0372042873957701</v>
      </c>
      <c r="AH8" s="20">
        <v>1.1231394028611501</v>
      </c>
      <c r="AI8" s="20">
        <v>1.1231394028611501</v>
      </c>
      <c r="AJ8" s="20">
        <v>1.0680915612185899</v>
      </c>
      <c r="AK8" s="20">
        <v>1.0680915612185899</v>
      </c>
    </row>
    <row r="9" spans="1:37" ht="15.75" x14ac:dyDescent="0.25">
      <c r="V9" s="2" t="s">
        <v>32</v>
      </c>
      <c r="W9" s="20">
        <v>4.8621939999999997</v>
      </c>
      <c r="X9" s="20">
        <v>-3.9536959999999999</v>
      </c>
      <c r="Y9" s="20">
        <v>6.7719319999999996</v>
      </c>
      <c r="Z9" s="20">
        <v>-6.7719319999999996</v>
      </c>
      <c r="AA9" s="20">
        <v>0.54471199999999997</v>
      </c>
      <c r="AB9" s="20">
        <v>0.54471199999999997</v>
      </c>
      <c r="AE9" s="2" t="s">
        <v>32</v>
      </c>
      <c r="AF9" s="20">
        <v>1.0418162619701199</v>
      </c>
      <c r="AG9" s="20">
        <v>1.0392282309104</v>
      </c>
      <c r="AH9" s="20">
        <v>1.1020225702086699</v>
      </c>
      <c r="AI9" s="20">
        <v>1.1020225702086699</v>
      </c>
      <c r="AJ9" s="20">
        <v>1.0661499466643101</v>
      </c>
      <c r="AK9" s="20">
        <v>1.0661499466643101</v>
      </c>
    </row>
    <row r="10" spans="1:37" s="3" customFormat="1" ht="15.75" x14ac:dyDescent="0.25">
      <c r="A10" s="64" t="s">
        <v>22</v>
      </c>
      <c r="B10" s="64"/>
      <c r="C10" s="64"/>
      <c r="D10" s="64"/>
      <c r="E10" s="64"/>
      <c r="F10" s="64"/>
      <c r="G10" s="64"/>
      <c r="V10" s="2" t="s">
        <v>33</v>
      </c>
      <c r="W10" s="20">
        <v>4.9226859999999997</v>
      </c>
      <c r="X10" s="20">
        <v>-3.96001</v>
      </c>
      <c r="Y10" s="20">
        <v>6.5937409999999996</v>
      </c>
      <c r="Z10" s="20">
        <v>-6.5937409999999996</v>
      </c>
      <c r="AA10" s="20">
        <v>0.54338799999999998</v>
      </c>
      <c r="AB10" s="20">
        <v>0.54338799999999998</v>
      </c>
      <c r="AE10" s="2" t="s">
        <v>33</v>
      </c>
      <c r="AF10" s="20">
        <v>1.0547778075849401</v>
      </c>
      <c r="AG10" s="20">
        <v>1.04088786459239</v>
      </c>
      <c r="AH10" s="20">
        <v>1.07302486264042</v>
      </c>
      <c r="AI10" s="20">
        <v>1.07302486264042</v>
      </c>
      <c r="AJ10" s="20">
        <v>1.06355851756162</v>
      </c>
      <c r="AK10" s="20">
        <v>1.06355851756162</v>
      </c>
    </row>
    <row r="11" spans="1:37" ht="15.75" x14ac:dyDescent="0.25">
      <c r="A11" s="2" t="s">
        <v>0</v>
      </c>
      <c r="B11" s="3" t="s">
        <v>23</v>
      </c>
      <c r="C11" s="3" t="s">
        <v>24</v>
      </c>
      <c r="D11" s="3" t="s">
        <v>25</v>
      </c>
      <c r="E11" s="3" t="s">
        <v>26</v>
      </c>
      <c r="F11" s="3" t="s">
        <v>1</v>
      </c>
      <c r="G11" s="3" t="s">
        <v>2</v>
      </c>
      <c r="V11" s="2" t="s">
        <v>34</v>
      </c>
      <c r="W11" s="20">
        <v>5.0081280000000001</v>
      </c>
      <c r="X11" s="20">
        <v>-3.967098</v>
      </c>
      <c r="Y11" s="20">
        <v>6.3749909999999996</v>
      </c>
      <c r="Z11" s="20">
        <v>-6.3749909999999996</v>
      </c>
      <c r="AA11" s="20">
        <v>0.54171999999999998</v>
      </c>
      <c r="AB11" s="20">
        <v>0.54171999999999998</v>
      </c>
      <c r="AE11" s="2" t="s">
        <v>34</v>
      </c>
      <c r="AF11" s="20">
        <v>1.07308535867304</v>
      </c>
      <c r="AG11" s="20">
        <v>1.04275094402508</v>
      </c>
      <c r="AH11" s="20">
        <v>1.0374268328266001</v>
      </c>
      <c r="AI11" s="20">
        <v>1.0374268328266001</v>
      </c>
      <c r="AJ11" s="20">
        <v>1.06029378663769</v>
      </c>
      <c r="AK11" s="20">
        <v>1.06029378663769</v>
      </c>
    </row>
    <row r="12" spans="1:37" ht="15.75" x14ac:dyDescent="0.25">
      <c r="A12" s="2" t="s">
        <v>30</v>
      </c>
      <c r="B12" s="20">
        <v>4.7959339999999999</v>
      </c>
      <c r="C12" s="20">
        <v>-3.9390520000000002</v>
      </c>
      <c r="D12" s="20">
        <v>6.9799119999999997</v>
      </c>
      <c r="E12" s="20">
        <v>-6.9799119999999997</v>
      </c>
      <c r="F12" s="20">
        <v>0.54632599999999998</v>
      </c>
      <c r="G12" s="20">
        <v>0.54632599999999998</v>
      </c>
      <c r="V12" s="2" t="s">
        <v>35</v>
      </c>
      <c r="W12" s="20">
        <v>4.6670360000000004</v>
      </c>
      <c r="X12" s="20">
        <v>-3.8044539999999998</v>
      </c>
      <c r="Y12" s="20">
        <v>6.145003</v>
      </c>
      <c r="Z12" s="20">
        <v>-6.145003</v>
      </c>
      <c r="AA12" s="20">
        <v>0.51091500000000001</v>
      </c>
      <c r="AB12" s="20">
        <v>0.51091500000000001</v>
      </c>
    </row>
    <row r="13" spans="1:37" ht="15.75" x14ac:dyDescent="0.25">
      <c r="A13" s="2" t="s">
        <v>31</v>
      </c>
      <c r="B13" s="20">
        <v>4.8206179999999996</v>
      </c>
      <c r="C13" s="20">
        <v>-3.9459960000000001</v>
      </c>
      <c r="D13" s="20">
        <v>6.9016950000000001</v>
      </c>
      <c r="E13" s="20">
        <v>-6.9016950000000001</v>
      </c>
      <c r="F13" s="20">
        <v>0.54570399999999997</v>
      </c>
      <c r="G13" s="20">
        <v>0.54570399999999997</v>
      </c>
    </row>
    <row r="14" spans="1:37" ht="15.75" x14ac:dyDescent="0.25">
      <c r="A14" s="2" t="s">
        <v>32</v>
      </c>
      <c r="B14" s="20">
        <v>4.8621939999999997</v>
      </c>
      <c r="C14" s="20">
        <v>-3.9536959999999999</v>
      </c>
      <c r="D14" s="20">
        <v>6.7719319999999996</v>
      </c>
      <c r="E14" s="20">
        <v>-6.7719319999999996</v>
      </c>
      <c r="F14" s="20">
        <v>0.54471199999999997</v>
      </c>
      <c r="G14" s="20">
        <v>0.54471199999999997</v>
      </c>
    </row>
    <row r="15" spans="1:37" ht="15.75" x14ac:dyDescent="0.25">
      <c r="A15" s="2" t="s">
        <v>33</v>
      </c>
      <c r="B15" s="20">
        <v>4.9226859999999997</v>
      </c>
      <c r="C15" s="20">
        <v>-3.96001</v>
      </c>
      <c r="D15" s="20">
        <v>6.5937409999999996</v>
      </c>
      <c r="E15" s="20">
        <v>-6.5937409999999996</v>
      </c>
      <c r="F15" s="20">
        <v>0.54338799999999998</v>
      </c>
      <c r="G15" s="20">
        <v>0.54338799999999998</v>
      </c>
    </row>
    <row r="16" spans="1:37" ht="15.75" x14ac:dyDescent="0.25">
      <c r="A16" s="2" t="s">
        <v>34</v>
      </c>
      <c r="B16" s="20">
        <v>5.0081280000000001</v>
      </c>
      <c r="C16" s="20">
        <v>-3.967098</v>
      </c>
      <c r="D16" s="20">
        <v>6.3749909999999996</v>
      </c>
      <c r="E16" s="20">
        <v>-6.3749909999999996</v>
      </c>
      <c r="F16" s="20">
        <v>0.54171999999999998</v>
      </c>
      <c r="G16" s="20">
        <v>0.54171999999999998</v>
      </c>
    </row>
    <row r="17" spans="1:7" ht="15.75" x14ac:dyDescent="0.25">
      <c r="A17" s="2" t="s">
        <v>35</v>
      </c>
      <c r="B17" s="20">
        <v>4.6670360000000004</v>
      </c>
      <c r="C17" s="20">
        <v>-3.8044539999999998</v>
      </c>
      <c r="D17" s="20">
        <v>6.145003</v>
      </c>
      <c r="E17" s="20">
        <v>-6.145003</v>
      </c>
      <c r="F17" s="20">
        <v>0.51091500000000001</v>
      </c>
      <c r="G17" s="20">
        <v>0.51091500000000001</v>
      </c>
    </row>
    <row r="23" spans="1:7" ht="15.75" x14ac:dyDescent="0.25">
      <c r="A23" s="1"/>
    </row>
    <row r="24" spans="1:7" ht="15.75" x14ac:dyDescent="0.25">
      <c r="A24" s="1"/>
    </row>
    <row r="25" spans="1:7" ht="15.75" x14ac:dyDescent="0.25">
      <c r="A25" s="1"/>
    </row>
    <row r="26" spans="1:7" ht="15.75" x14ac:dyDescent="0.25">
      <c r="A26" s="1"/>
    </row>
    <row r="27" spans="1:7" ht="15.75" x14ac:dyDescent="0.25">
      <c r="A27" s="1"/>
    </row>
    <row r="28" spans="1:7" ht="15.75" x14ac:dyDescent="0.25">
      <c r="A28" s="1"/>
    </row>
    <row r="29" spans="1:7" ht="15.75" x14ac:dyDescent="0.25">
      <c r="A29" s="1"/>
    </row>
  </sheetData>
  <mergeCells count="4">
    <mergeCell ref="A1:G1"/>
    <mergeCell ref="A10:G10"/>
    <mergeCell ref="V5:AB5"/>
    <mergeCell ref="AE5:AK5"/>
  </mergeCell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DEDCD-ADE4-4315-82C7-15802080CD4F}">
  <dimension ref="A1:AB19"/>
  <sheetViews>
    <sheetView zoomScale="40" zoomScaleNormal="40" workbookViewId="0">
      <selection activeCell="AF13" sqref="AF13"/>
    </sheetView>
  </sheetViews>
  <sheetFormatPr defaultRowHeight="15" x14ac:dyDescent="0.25"/>
  <cols>
    <col min="2" max="2" width="15.85546875" bestFit="1" customWidth="1"/>
    <col min="22" max="22" width="13.5703125" customWidth="1"/>
    <col min="23" max="23" width="18.42578125" customWidth="1"/>
    <col min="24" max="24" width="21.5703125" customWidth="1"/>
    <col min="25" max="25" width="14" customWidth="1"/>
    <col min="26" max="26" width="17.140625" customWidth="1"/>
    <col min="27" max="27" width="9.5703125" customWidth="1"/>
    <col min="28" max="28" width="10.7109375" customWidth="1"/>
  </cols>
  <sheetData>
    <row r="1" spans="1:28" s="3" customFormat="1" x14ac:dyDescent="0.25">
      <c r="A1" s="64" t="s">
        <v>21</v>
      </c>
      <c r="B1" s="64"/>
      <c r="C1" s="64"/>
      <c r="D1" s="64"/>
      <c r="E1" s="64"/>
      <c r="F1" s="64"/>
      <c r="G1" s="64"/>
    </row>
    <row r="2" spans="1:28" ht="15.75" x14ac:dyDescent="0.25">
      <c r="A2" s="2" t="s">
        <v>0</v>
      </c>
      <c r="B2" s="3" t="s">
        <v>23</v>
      </c>
      <c r="C2" s="3" t="s">
        <v>24</v>
      </c>
      <c r="D2" s="3" t="s">
        <v>25</v>
      </c>
      <c r="E2" s="3" t="s">
        <v>26</v>
      </c>
      <c r="F2" s="3" t="s">
        <v>1</v>
      </c>
      <c r="G2" s="3" t="s">
        <v>2</v>
      </c>
    </row>
    <row r="3" spans="1:28" ht="15.75" x14ac:dyDescent="0.25">
      <c r="A3" s="2" t="s">
        <v>30</v>
      </c>
      <c r="B3">
        <v>1.0258532396150299</v>
      </c>
      <c r="C3">
        <v>1.03178537577271</v>
      </c>
      <c r="D3">
        <v>1.1373447661457601</v>
      </c>
      <c r="E3">
        <v>1.1373431388072499</v>
      </c>
      <c r="F3">
        <v>1.0694675239521201</v>
      </c>
      <c r="G3">
        <v>1.0691034712231899</v>
      </c>
      <c r="V3" s="2" t="s">
        <v>0</v>
      </c>
      <c r="W3" s="3" t="s">
        <v>23</v>
      </c>
      <c r="X3" s="3" t="s">
        <v>24</v>
      </c>
      <c r="Y3" s="3" t="s">
        <v>25</v>
      </c>
      <c r="Z3" s="3" t="s">
        <v>26</v>
      </c>
      <c r="AA3" s="3" t="s">
        <v>1</v>
      </c>
      <c r="AB3" s="3" t="s">
        <v>2</v>
      </c>
    </row>
    <row r="4" spans="1:28" ht="15.75" x14ac:dyDescent="0.25">
      <c r="A4" s="2" t="s">
        <v>31</v>
      </c>
      <c r="B4">
        <v>1.0248911728986001</v>
      </c>
      <c r="C4">
        <v>1.0216088826412399</v>
      </c>
      <c r="D4">
        <v>1.1242271159184101</v>
      </c>
      <c r="E4">
        <v>1.1241947318821399</v>
      </c>
      <c r="F4">
        <v>1.0704442030474699</v>
      </c>
      <c r="G4">
        <v>1.0685691357662199</v>
      </c>
      <c r="V4" s="2" t="s">
        <v>30</v>
      </c>
      <c r="W4" s="3">
        <v>4.7876940000000001</v>
      </c>
      <c r="X4">
        <v>-3.9253800000000001</v>
      </c>
      <c r="Y4">
        <v>6.9889869999999998</v>
      </c>
      <c r="Z4">
        <v>-6.9889770000000002</v>
      </c>
      <c r="AA4">
        <v>0.54640699999999998</v>
      </c>
      <c r="AB4">
        <v>0.54622099999999996</v>
      </c>
    </row>
    <row r="5" spans="1:28" ht="15.75" x14ac:dyDescent="0.25">
      <c r="A5" s="2" t="s">
        <v>32</v>
      </c>
      <c r="B5">
        <v>1.0237148374257199</v>
      </c>
      <c r="C5">
        <v>1.0052370195565501</v>
      </c>
      <c r="D5">
        <v>1.10714315355094</v>
      </c>
      <c r="E5">
        <v>1.1069979949562201</v>
      </c>
      <c r="F5">
        <v>1.0691798048598999</v>
      </c>
      <c r="G5">
        <v>1.0644197175655401</v>
      </c>
      <c r="V5" s="2" t="s">
        <v>31</v>
      </c>
      <c r="W5" s="3">
        <v>4.7832039999999996</v>
      </c>
      <c r="X5">
        <v>-3.8866640000000001</v>
      </c>
      <c r="Y5">
        <v>6.908379</v>
      </c>
      <c r="Z5">
        <v>-6.9081799999999998</v>
      </c>
      <c r="AA5">
        <v>0.546906</v>
      </c>
      <c r="AB5">
        <v>0.54594799999999999</v>
      </c>
    </row>
    <row r="6" spans="1:28" ht="15.75" x14ac:dyDescent="0.25">
      <c r="A6" s="2" t="s">
        <v>33</v>
      </c>
      <c r="B6">
        <v>1.02236451572261</v>
      </c>
      <c r="C6">
        <v>0.98254572140969498</v>
      </c>
      <c r="D6">
        <v>1.0848552881097</v>
      </c>
      <c r="E6">
        <v>1.0844220905994599</v>
      </c>
      <c r="F6">
        <v>1.06663926484836</v>
      </c>
      <c r="G6">
        <v>1.0568861748040199</v>
      </c>
      <c r="V6" s="2" t="s">
        <v>32</v>
      </c>
      <c r="W6" s="3">
        <v>4.7777139999999996</v>
      </c>
      <c r="X6">
        <v>-3.8243779999999998</v>
      </c>
      <c r="Y6">
        <v>6.8033979999999996</v>
      </c>
      <c r="Z6">
        <v>-6.8025060000000002</v>
      </c>
      <c r="AA6">
        <v>0.54625999999999997</v>
      </c>
      <c r="AB6">
        <v>0.54382799999999998</v>
      </c>
    </row>
    <row r="7" spans="1:28" ht="15.75" x14ac:dyDescent="0.25">
      <c r="A7" s="2" t="s">
        <v>34</v>
      </c>
      <c r="B7">
        <v>1.0211564684737799</v>
      </c>
      <c r="C7">
        <v>0.95378259271895505</v>
      </c>
      <c r="D7">
        <v>1.0575861395022901</v>
      </c>
      <c r="E7">
        <v>1.05653666889991</v>
      </c>
      <c r="F7">
        <v>1.06356634665257</v>
      </c>
      <c r="G7">
        <v>1.0457297202078599</v>
      </c>
      <c r="V7" s="2" t="s">
        <v>33</v>
      </c>
      <c r="W7" s="3">
        <v>4.7714119999999998</v>
      </c>
      <c r="X7">
        <v>-3.7380499999999999</v>
      </c>
      <c r="Y7">
        <v>6.6664389999999996</v>
      </c>
      <c r="Z7">
        <v>-6.6637769999999996</v>
      </c>
      <c r="AA7">
        <v>0.54496199999999995</v>
      </c>
      <c r="AB7">
        <v>0.53997899999999999</v>
      </c>
    </row>
    <row r="8" spans="1:28" ht="15.75" x14ac:dyDescent="0.25">
      <c r="V8" s="2" t="s">
        <v>34</v>
      </c>
      <c r="W8" s="3">
        <v>4.7657740000000004</v>
      </c>
      <c r="X8">
        <v>-3.628622</v>
      </c>
      <c r="Y8">
        <v>6.4988700000000001</v>
      </c>
      <c r="Z8">
        <v>-6.4924210000000002</v>
      </c>
      <c r="AA8">
        <v>0.54339199999999999</v>
      </c>
      <c r="AB8">
        <v>0.53427899999999995</v>
      </c>
    </row>
    <row r="9" spans="1:28" ht="15.75" x14ac:dyDescent="0.25">
      <c r="V9" s="2" t="s">
        <v>35</v>
      </c>
      <c r="W9" s="3">
        <v>4.6670360000000004</v>
      </c>
      <c r="X9">
        <v>-3.8044539999999998</v>
      </c>
      <c r="Y9">
        <v>6.145003</v>
      </c>
      <c r="Z9">
        <v>-6.145003</v>
      </c>
      <c r="AA9">
        <v>0.51091500000000001</v>
      </c>
      <c r="AB9">
        <v>0.51091500000000001</v>
      </c>
    </row>
    <row r="10" spans="1:28" x14ac:dyDescent="0.25">
      <c r="A10" s="3"/>
      <c r="B10" s="3"/>
    </row>
    <row r="11" spans="1:28" s="3" customFormat="1" x14ac:dyDescent="0.25">
      <c r="A11" s="64" t="s">
        <v>22</v>
      </c>
      <c r="B11" s="64"/>
      <c r="C11" s="64"/>
      <c r="D11" s="64"/>
      <c r="E11" s="64"/>
      <c r="F11" s="64"/>
      <c r="G11" s="64"/>
    </row>
    <row r="12" spans="1:28" ht="15.75" x14ac:dyDescent="0.25">
      <c r="A12" s="2" t="s">
        <v>0</v>
      </c>
      <c r="B12" s="3" t="s">
        <v>23</v>
      </c>
      <c r="C12" s="3" t="s">
        <v>24</v>
      </c>
      <c r="D12" s="3" t="s">
        <v>25</v>
      </c>
      <c r="E12" s="3" t="s">
        <v>26</v>
      </c>
      <c r="F12" s="3" t="s">
        <v>1</v>
      </c>
      <c r="G12" s="3" t="s">
        <v>2</v>
      </c>
    </row>
    <row r="13" spans="1:28" ht="15.75" x14ac:dyDescent="0.25">
      <c r="A13" s="2" t="s">
        <v>30</v>
      </c>
      <c r="B13" s="3">
        <v>4.7876940000000001</v>
      </c>
      <c r="C13">
        <v>-3.9253800000000001</v>
      </c>
      <c r="D13">
        <v>6.9889869999999998</v>
      </c>
      <c r="E13">
        <v>-6.9889770000000002</v>
      </c>
      <c r="F13">
        <v>0.54640699999999998</v>
      </c>
      <c r="G13">
        <v>0.54622099999999996</v>
      </c>
      <c r="V13" s="64" t="s">
        <v>21</v>
      </c>
      <c r="W13" s="64"/>
      <c r="X13" s="64"/>
      <c r="Y13" s="64"/>
      <c r="Z13" s="64"/>
      <c r="AA13" s="64"/>
      <c r="AB13" s="64"/>
    </row>
    <row r="14" spans="1:28" ht="15.75" x14ac:dyDescent="0.25">
      <c r="A14" s="2" t="s">
        <v>31</v>
      </c>
      <c r="B14" s="3">
        <v>4.7832039999999996</v>
      </c>
      <c r="C14">
        <v>-3.8866640000000001</v>
      </c>
      <c r="D14">
        <v>6.908379</v>
      </c>
      <c r="E14">
        <v>-6.9081799999999998</v>
      </c>
      <c r="F14">
        <v>0.546906</v>
      </c>
      <c r="G14">
        <v>0.54594799999999999</v>
      </c>
      <c r="V14" s="2" t="s">
        <v>0</v>
      </c>
      <c r="W14" s="3" t="s">
        <v>23</v>
      </c>
      <c r="X14" s="3" t="s">
        <v>24</v>
      </c>
      <c r="Y14" s="3" t="s">
        <v>25</v>
      </c>
      <c r="Z14" s="3" t="s">
        <v>26</v>
      </c>
      <c r="AA14" s="3" t="s">
        <v>1</v>
      </c>
      <c r="AB14" s="3" t="s">
        <v>2</v>
      </c>
    </row>
    <row r="15" spans="1:28" ht="15.75" x14ac:dyDescent="0.25">
      <c r="A15" s="2" t="s">
        <v>32</v>
      </c>
      <c r="B15" s="3">
        <v>4.7777139999999996</v>
      </c>
      <c r="C15">
        <v>-3.8243779999999998</v>
      </c>
      <c r="D15">
        <v>6.8033979999999996</v>
      </c>
      <c r="E15">
        <v>-6.8025060000000002</v>
      </c>
      <c r="F15">
        <v>0.54625999999999997</v>
      </c>
      <c r="G15">
        <v>0.54382799999999998</v>
      </c>
      <c r="V15" s="2" t="s">
        <v>30</v>
      </c>
      <c r="W15">
        <v>1.0258532396150299</v>
      </c>
      <c r="X15">
        <v>1.03178537577271</v>
      </c>
      <c r="Y15">
        <v>1.1373447661457601</v>
      </c>
      <c r="Z15">
        <v>1.1373431388072499</v>
      </c>
      <c r="AA15">
        <v>1.0694675239521201</v>
      </c>
      <c r="AB15">
        <v>1.0691034712231899</v>
      </c>
    </row>
    <row r="16" spans="1:28" ht="15.75" x14ac:dyDescent="0.25">
      <c r="A16" s="2" t="s">
        <v>33</v>
      </c>
      <c r="B16" s="3">
        <v>4.7714119999999998</v>
      </c>
      <c r="C16">
        <v>-3.7380499999999999</v>
      </c>
      <c r="D16">
        <v>6.6664389999999996</v>
      </c>
      <c r="E16">
        <v>-6.6637769999999996</v>
      </c>
      <c r="F16">
        <v>0.54496199999999995</v>
      </c>
      <c r="G16">
        <v>0.53997899999999999</v>
      </c>
      <c r="V16" s="2" t="s">
        <v>31</v>
      </c>
      <c r="W16">
        <v>1.0248911728986001</v>
      </c>
      <c r="X16">
        <v>1.0216088826412399</v>
      </c>
      <c r="Y16">
        <v>1.1242271159184101</v>
      </c>
      <c r="Z16">
        <v>1.1241947318821399</v>
      </c>
      <c r="AA16">
        <v>1.0704442030474699</v>
      </c>
      <c r="AB16">
        <v>1.0685691357662199</v>
      </c>
    </row>
    <row r="17" spans="1:28" ht="15.75" x14ac:dyDescent="0.25">
      <c r="A17" s="2" t="s">
        <v>34</v>
      </c>
      <c r="B17" s="3">
        <v>4.7657740000000004</v>
      </c>
      <c r="C17">
        <v>-3.628622</v>
      </c>
      <c r="D17">
        <v>6.4988700000000001</v>
      </c>
      <c r="E17">
        <v>-6.4924210000000002</v>
      </c>
      <c r="F17">
        <v>0.54339199999999999</v>
      </c>
      <c r="G17">
        <v>0.53427899999999995</v>
      </c>
      <c r="V17" s="2" t="s">
        <v>32</v>
      </c>
      <c r="W17">
        <v>1.0237148374257199</v>
      </c>
      <c r="X17">
        <v>1.0052370195565501</v>
      </c>
      <c r="Y17">
        <v>1.10714315355094</v>
      </c>
      <c r="Z17">
        <v>1.1069979949562201</v>
      </c>
      <c r="AA17">
        <v>1.0691798048598999</v>
      </c>
      <c r="AB17">
        <v>1.0644197175655401</v>
      </c>
    </row>
    <row r="18" spans="1:28" ht="15.75" x14ac:dyDescent="0.25">
      <c r="A18" s="2" t="s">
        <v>35</v>
      </c>
      <c r="B18" s="3">
        <v>4.6670360000000004</v>
      </c>
      <c r="C18">
        <v>-3.8044539999999998</v>
      </c>
      <c r="D18">
        <v>6.145003</v>
      </c>
      <c r="E18">
        <v>-6.145003</v>
      </c>
      <c r="F18">
        <v>0.51091500000000001</v>
      </c>
      <c r="G18">
        <v>0.51091500000000001</v>
      </c>
      <c r="V18" s="2" t="s">
        <v>33</v>
      </c>
      <c r="W18">
        <v>1.02236451572261</v>
      </c>
      <c r="X18">
        <v>0.98254572140969498</v>
      </c>
      <c r="Y18">
        <v>1.0848552881097</v>
      </c>
      <c r="Z18">
        <v>1.0844220905994599</v>
      </c>
      <c r="AA18">
        <v>1.06663926484836</v>
      </c>
      <c r="AB18">
        <v>1.0568861748040199</v>
      </c>
    </row>
    <row r="19" spans="1:28" ht="15.75" x14ac:dyDescent="0.25">
      <c r="A19" s="3"/>
      <c r="B19" s="3"/>
      <c r="V19" s="2" t="s">
        <v>34</v>
      </c>
      <c r="W19">
        <v>1.0211564684737799</v>
      </c>
      <c r="X19">
        <v>0.95378259271895505</v>
      </c>
      <c r="Y19">
        <v>1.0575861395022901</v>
      </c>
      <c r="Z19">
        <v>1.05653666889991</v>
      </c>
      <c r="AA19">
        <v>1.06356634665257</v>
      </c>
      <c r="AB19">
        <v>1.0457297202078599</v>
      </c>
    </row>
  </sheetData>
  <mergeCells count="3">
    <mergeCell ref="A1:G1"/>
    <mergeCell ref="A11:G11"/>
    <mergeCell ref="V13:AB13"/>
  </mergeCell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EFB28-BA0E-4C2A-908A-71F9DADBD6CC}">
  <dimension ref="A1:AB40"/>
  <sheetViews>
    <sheetView zoomScale="40" zoomScaleNormal="40" workbookViewId="0">
      <selection activeCell="C52" sqref="B41:C52"/>
    </sheetView>
  </sheetViews>
  <sheetFormatPr defaultRowHeight="15" x14ac:dyDescent="0.25"/>
  <cols>
    <col min="1" max="1" width="14" customWidth="1"/>
    <col min="2" max="2" width="18.28515625" customWidth="1"/>
    <col min="3" max="3" width="19.85546875" customWidth="1"/>
    <col min="4" max="4" width="14" customWidth="1"/>
    <col min="5" max="5" width="15.42578125" customWidth="1"/>
    <col min="6" max="6" width="13.42578125" bestFit="1" customWidth="1"/>
    <col min="7" max="7" width="14" bestFit="1" customWidth="1"/>
    <col min="22" max="22" width="14" customWidth="1"/>
    <col min="23" max="23" width="18.28515625" customWidth="1"/>
    <col min="24" max="24" width="19.85546875" customWidth="1"/>
    <col min="25" max="25" width="14" customWidth="1"/>
    <col min="26" max="26" width="15.42578125" customWidth="1"/>
    <col min="27" max="27" width="9.85546875" customWidth="1"/>
    <col min="28" max="28" width="9.5703125" customWidth="1"/>
  </cols>
  <sheetData>
    <row r="1" spans="1:28" s="3" customFormat="1" x14ac:dyDescent="0.25">
      <c r="A1" s="64" t="s">
        <v>21</v>
      </c>
      <c r="B1" s="64"/>
      <c r="C1" s="64"/>
      <c r="D1" s="64"/>
      <c r="E1" s="64"/>
      <c r="F1" s="64"/>
      <c r="G1" s="64"/>
    </row>
    <row r="2" spans="1:28" ht="15.75" x14ac:dyDescent="0.25">
      <c r="A2" s="2" t="s">
        <v>0</v>
      </c>
      <c r="B2" s="3" t="s">
        <v>23</v>
      </c>
      <c r="C2" s="3" t="s">
        <v>24</v>
      </c>
      <c r="D2" s="3" t="s">
        <v>25</v>
      </c>
      <c r="E2" s="3" t="s">
        <v>26</v>
      </c>
      <c r="F2" s="3" t="s">
        <v>1</v>
      </c>
      <c r="G2" s="3" t="s">
        <v>2</v>
      </c>
    </row>
    <row r="3" spans="1:28" ht="15.75" x14ac:dyDescent="0.25">
      <c r="A3" s="2" t="s">
        <v>30</v>
      </c>
      <c r="B3" s="20">
        <v>1.02511872631794</v>
      </c>
      <c r="C3" s="20">
        <v>1.03235996545102</v>
      </c>
      <c r="D3" s="20">
        <v>1.13647527918212</v>
      </c>
      <c r="E3" s="20">
        <v>1.13647365184362</v>
      </c>
      <c r="F3" s="20">
        <v>1.0713073603241201</v>
      </c>
      <c r="G3" s="20">
        <v>1.0713073603241201</v>
      </c>
      <c r="V3" s="64" t="s">
        <v>21</v>
      </c>
      <c r="W3" s="64"/>
      <c r="X3" s="64"/>
      <c r="Y3" s="64"/>
      <c r="Z3" s="64"/>
      <c r="AA3" s="64"/>
      <c r="AB3" s="64"/>
    </row>
    <row r="4" spans="1:28" ht="15.75" x14ac:dyDescent="0.25">
      <c r="A4" s="2" t="s">
        <v>31</v>
      </c>
      <c r="B4" s="20">
        <v>1.02223724008128</v>
      </c>
      <c r="C4" s="20">
        <v>1.0244403007632601</v>
      </c>
      <c r="D4" s="20">
        <v>1.1303177557439701</v>
      </c>
      <c r="E4" s="20">
        <v>1.13028878911857</v>
      </c>
      <c r="F4" s="20">
        <v>1.07158333577992</v>
      </c>
      <c r="G4" s="20">
        <v>1.07158333577992</v>
      </c>
      <c r="V4" s="2" t="s">
        <v>0</v>
      </c>
      <c r="W4" s="3" t="s">
        <v>23</v>
      </c>
      <c r="X4" s="3" t="s">
        <v>24</v>
      </c>
      <c r="Y4" s="3" t="s">
        <v>25</v>
      </c>
      <c r="Z4" s="3" t="s">
        <v>26</v>
      </c>
      <c r="AA4" s="3" t="s">
        <v>1</v>
      </c>
      <c r="AB4" s="3" t="s">
        <v>2</v>
      </c>
    </row>
    <row r="5" spans="1:28" ht="15.75" x14ac:dyDescent="0.25">
      <c r="A5" s="2" t="s">
        <v>32</v>
      </c>
      <c r="B5" s="20">
        <v>1.0181048528445</v>
      </c>
      <c r="C5" s="20">
        <v>1.01197754000968</v>
      </c>
      <c r="D5" s="20">
        <v>1.1204678012362199</v>
      </c>
      <c r="E5" s="20">
        <v>1.1203180860936901</v>
      </c>
      <c r="F5" s="20">
        <v>1.0710783594139901</v>
      </c>
      <c r="G5" s="20">
        <v>1.0710744448685201</v>
      </c>
      <c r="V5" s="2" t="s">
        <v>31</v>
      </c>
      <c r="W5" s="20">
        <v>1.02223724008128</v>
      </c>
      <c r="X5" s="20">
        <v>1.0244403007632601</v>
      </c>
      <c r="Y5" s="20">
        <v>1.1303177557439701</v>
      </c>
      <c r="Z5" s="20">
        <v>1.13028878911857</v>
      </c>
      <c r="AA5" s="20">
        <v>1.07158333577992</v>
      </c>
      <c r="AB5" s="20">
        <v>1.07158333577992</v>
      </c>
    </row>
    <row r="6" spans="1:28" ht="15.75" x14ac:dyDescent="0.25">
      <c r="A6" s="2" t="s">
        <v>33</v>
      </c>
      <c r="B6" s="20">
        <v>1.0130746795182199</v>
      </c>
      <c r="C6" s="20">
        <v>0.99531601643757495</v>
      </c>
      <c r="D6" s="20">
        <v>1.1068735035605299</v>
      </c>
      <c r="E6" s="20">
        <v>1.1063962051767899</v>
      </c>
      <c r="F6" s="20">
        <v>1.0699098675904899</v>
      </c>
      <c r="G6" s="20">
        <v>1.06990008122681</v>
      </c>
      <c r="V6" s="2" t="s">
        <v>30</v>
      </c>
      <c r="W6" s="20">
        <v>1.02511872631794</v>
      </c>
      <c r="X6" s="20">
        <v>1.03235996545102</v>
      </c>
      <c r="Y6" s="20">
        <v>1.13647527918212</v>
      </c>
      <c r="Z6" s="20">
        <v>1.13647365184362</v>
      </c>
      <c r="AA6" s="20">
        <v>1.0713073603241201</v>
      </c>
      <c r="AB6" s="20">
        <v>1.0713073603241201</v>
      </c>
    </row>
    <row r="7" spans="1:28" ht="15.75" x14ac:dyDescent="0.25">
      <c r="A7" s="2" t="s">
        <v>34</v>
      </c>
      <c r="B7" s="20">
        <v>1.0073494183460301</v>
      </c>
      <c r="C7" s="20">
        <v>0.97456139566939104</v>
      </c>
      <c r="D7" s="20">
        <v>1.0899524377774901</v>
      </c>
      <c r="E7" s="20">
        <v>1.0887814049887301</v>
      </c>
      <c r="F7" s="20">
        <v>1.0680543730366101</v>
      </c>
      <c r="G7" s="20">
        <v>1.0680230566728299</v>
      </c>
      <c r="V7" s="2" t="s">
        <v>32</v>
      </c>
      <c r="W7" s="20">
        <v>1.0181048528445</v>
      </c>
      <c r="X7" s="20">
        <v>1.01197754000968</v>
      </c>
      <c r="Y7" s="20">
        <v>1.1204678012362199</v>
      </c>
      <c r="Z7" s="20">
        <v>1.1203180860936901</v>
      </c>
      <c r="AA7" s="20">
        <v>1.0710783594139901</v>
      </c>
      <c r="AB7" s="20">
        <v>1.0710744448685201</v>
      </c>
    </row>
    <row r="8" spans="1:28" ht="15.75" x14ac:dyDescent="0.25">
      <c r="V8" s="2" t="s">
        <v>33</v>
      </c>
      <c r="W8" s="20">
        <v>1.0130746795182199</v>
      </c>
      <c r="X8" s="20">
        <v>0.99531601643757495</v>
      </c>
      <c r="Y8" s="20">
        <v>1.1068735035605299</v>
      </c>
      <c r="Z8" s="20">
        <v>1.1063962051767899</v>
      </c>
      <c r="AA8" s="20">
        <v>1.0699098675904899</v>
      </c>
      <c r="AB8" s="20">
        <v>1.06990008122681</v>
      </c>
    </row>
    <row r="9" spans="1:28" ht="15.75" x14ac:dyDescent="0.25">
      <c r="V9" s="2" t="s">
        <v>34</v>
      </c>
      <c r="W9" s="20">
        <v>1.0073494183460301</v>
      </c>
      <c r="X9" s="20">
        <v>0.97456139566939104</v>
      </c>
      <c r="Y9" s="20">
        <v>1.0899524377774901</v>
      </c>
      <c r="Z9" s="20">
        <v>1.0887814049887301</v>
      </c>
      <c r="AA9" s="20">
        <v>1.0680543730366101</v>
      </c>
      <c r="AB9" s="20">
        <v>1.0680230566728299</v>
      </c>
    </row>
    <row r="11" spans="1:28" s="3" customFormat="1" x14ac:dyDescent="0.25">
      <c r="A11" s="64" t="s">
        <v>22</v>
      </c>
      <c r="B11" s="64"/>
      <c r="C11" s="64"/>
      <c r="D11" s="64"/>
      <c r="E11" s="64"/>
      <c r="F11" s="64"/>
      <c r="G11" s="64"/>
    </row>
    <row r="12" spans="1:28" ht="15.75" x14ac:dyDescent="0.25">
      <c r="A12" s="2" t="s">
        <v>0</v>
      </c>
      <c r="B12" s="3" t="s">
        <v>23</v>
      </c>
      <c r="C12" s="3" t="s">
        <v>24</v>
      </c>
      <c r="D12" s="3" t="s">
        <v>25</v>
      </c>
      <c r="E12" s="3" t="s">
        <v>26</v>
      </c>
      <c r="F12" s="3" t="s">
        <v>1</v>
      </c>
      <c r="G12" s="3" t="s">
        <v>2</v>
      </c>
    </row>
    <row r="13" spans="1:28" ht="15.75" x14ac:dyDescent="0.25">
      <c r="A13" s="2" t="s">
        <v>30</v>
      </c>
      <c r="B13" s="20">
        <v>4.7842659999999997</v>
      </c>
      <c r="C13" s="20">
        <v>-3.9275659999999899</v>
      </c>
      <c r="D13" s="20">
        <v>6.983644</v>
      </c>
      <c r="E13" s="20">
        <v>-6.9836340000000003</v>
      </c>
      <c r="F13" s="20">
        <v>0.54734700000000003</v>
      </c>
      <c r="G13" s="20">
        <v>0.54734700000000003</v>
      </c>
    </row>
    <row r="14" spans="1:28" ht="15.75" x14ac:dyDescent="0.25">
      <c r="A14" s="2" t="s">
        <v>31</v>
      </c>
      <c r="B14" s="20">
        <v>4.7708180000000002</v>
      </c>
      <c r="C14" s="20">
        <v>-3.8974359999999999</v>
      </c>
      <c r="D14" s="20">
        <v>6.9458060000000001</v>
      </c>
      <c r="E14" s="20">
        <v>-6.9456280000000001</v>
      </c>
      <c r="F14" s="20">
        <v>0.54748799999999997</v>
      </c>
      <c r="G14" s="20">
        <v>0.54748799999999997</v>
      </c>
    </row>
    <row r="15" spans="1:28" ht="15.75" x14ac:dyDescent="0.25">
      <c r="A15" s="2" t="s">
        <v>32</v>
      </c>
      <c r="B15" s="20">
        <v>4.7515320000000001</v>
      </c>
      <c r="C15" s="20">
        <v>-3.8500220000000001</v>
      </c>
      <c r="D15" s="20">
        <v>6.8852779999999996</v>
      </c>
      <c r="E15" s="20">
        <v>-6.8843579999999998</v>
      </c>
      <c r="F15" s="20">
        <v>0.54722999999999999</v>
      </c>
      <c r="G15" s="20">
        <v>0.54722800000000005</v>
      </c>
      <c r="X15" s="32"/>
    </row>
    <row r="16" spans="1:28" ht="15.75" x14ac:dyDescent="0.25">
      <c r="A16" s="2" t="s">
        <v>33</v>
      </c>
      <c r="B16" s="20">
        <v>4.7280559999999996</v>
      </c>
      <c r="C16" s="20">
        <v>-3.7866339999999998</v>
      </c>
      <c r="D16" s="20">
        <v>6.8017409999999998</v>
      </c>
      <c r="E16" s="20">
        <v>-6.7988080000000002</v>
      </c>
      <c r="F16" s="20">
        <v>0.54663300000000004</v>
      </c>
      <c r="G16" s="20">
        <v>0.546628</v>
      </c>
    </row>
    <row r="17" spans="1:7" ht="15.75" x14ac:dyDescent="0.25">
      <c r="A17" s="2" t="s">
        <v>34</v>
      </c>
      <c r="B17" s="20">
        <v>4.7013359999999897</v>
      </c>
      <c r="C17" s="20">
        <v>-3.7076739999999999</v>
      </c>
      <c r="D17" s="20">
        <v>6.6977609999999999</v>
      </c>
      <c r="E17" s="20">
        <v>-6.6905650000000003</v>
      </c>
      <c r="F17" s="20">
        <v>0.54568499999999998</v>
      </c>
      <c r="G17" s="20">
        <v>0.54566899999999996</v>
      </c>
    </row>
    <row r="18" spans="1:7" ht="15.75" x14ac:dyDescent="0.25">
      <c r="A18" s="2" t="s">
        <v>35</v>
      </c>
      <c r="B18" s="20">
        <v>4.6670360000000004</v>
      </c>
      <c r="C18" s="20">
        <v>-3.8044539999999998</v>
      </c>
      <c r="D18" s="20">
        <v>6.145003</v>
      </c>
      <c r="E18" s="20">
        <v>-6.145003</v>
      </c>
      <c r="F18" s="20">
        <v>0.51091500000000001</v>
      </c>
      <c r="G18" s="20">
        <v>0.51091500000000001</v>
      </c>
    </row>
    <row r="21" spans="1:7" ht="15.75" x14ac:dyDescent="0.25">
      <c r="A21" s="65"/>
      <c r="B21" s="65"/>
      <c r="C21" s="65"/>
      <c r="D21" s="65"/>
      <c r="E21" s="65"/>
      <c r="F21" s="65"/>
      <c r="G21" s="65"/>
    </row>
    <row r="22" spans="1:7" x14ac:dyDescent="0.25">
      <c r="A22" s="64" t="s">
        <v>64</v>
      </c>
      <c r="B22" s="64"/>
      <c r="C22" s="64"/>
      <c r="D22" s="64"/>
      <c r="E22" s="64"/>
      <c r="F22" s="64"/>
      <c r="G22" s="64"/>
    </row>
    <row r="23" spans="1:7" ht="15.75" x14ac:dyDescent="0.25">
      <c r="A23" s="2" t="s">
        <v>0</v>
      </c>
      <c r="B23" s="3" t="s">
        <v>23</v>
      </c>
      <c r="C23" s="3" t="s">
        <v>24</v>
      </c>
      <c r="D23" s="3" t="s">
        <v>25</v>
      </c>
      <c r="E23" s="3" t="s">
        <v>26</v>
      </c>
      <c r="F23" s="3" t="s">
        <v>1</v>
      </c>
      <c r="G23" s="3" t="s">
        <v>2</v>
      </c>
    </row>
    <row r="24" spans="1:7" ht="15.75" x14ac:dyDescent="0.25">
      <c r="A24" s="2" t="s">
        <v>30</v>
      </c>
      <c r="B24" s="20">
        <f>B13-$B$18</f>
        <v>0.11722999999999928</v>
      </c>
      <c r="C24" s="20">
        <f>C13-$C$18</f>
        <v>-0.12311199999999012</v>
      </c>
      <c r="D24" s="20">
        <f>D13-$D$18</f>
        <v>0.83864099999999997</v>
      </c>
      <c r="E24" s="20">
        <f>E13-$E$18</f>
        <v>-0.83863100000000035</v>
      </c>
      <c r="F24" s="20">
        <f>F13-$F$18</f>
        <v>3.643200000000002E-2</v>
      </c>
      <c r="G24" s="20">
        <f>G13-$G$18</f>
        <v>3.643200000000002E-2</v>
      </c>
    </row>
    <row r="25" spans="1:7" ht="15.75" x14ac:dyDescent="0.25">
      <c r="A25" s="2" t="s">
        <v>31</v>
      </c>
      <c r="B25" s="20">
        <f t="shared" ref="B25:B29" si="0">B14-$B$18</f>
        <v>0.10378199999999982</v>
      </c>
      <c r="C25" s="20">
        <f t="shared" ref="C25:C29" si="1">C14-$C$18</f>
        <v>-9.298200000000012E-2</v>
      </c>
      <c r="D25" s="20">
        <f t="shared" ref="D25:D29" si="2">D14-$D$18</f>
        <v>0.80080300000000015</v>
      </c>
      <c r="E25" s="20">
        <f t="shared" ref="E25:E29" si="3">E14-$E$18</f>
        <v>-0.80062500000000014</v>
      </c>
      <c r="F25" s="20">
        <f t="shared" ref="F25:F29" si="4">F14-$F$18</f>
        <v>3.6572999999999967E-2</v>
      </c>
      <c r="G25" s="20">
        <f t="shared" ref="G25:G29" si="5">G14-$G$18</f>
        <v>3.6572999999999967E-2</v>
      </c>
    </row>
    <row r="26" spans="1:7" ht="15.75" x14ac:dyDescent="0.25">
      <c r="A26" s="2" t="s">
        <v>32</v>
      </c>
      <c r="B26" s="20">
        <f t="shared" si="0"/>
        <v>8.4495999999999682E-2</v>
      </c>
      <c r="C26" s="20">
        <f t="shared" si="1"/>
        <v>-4.5568000000000275E-2</v>
      </c>
      <c r="D26" s="20">
        <f t="shared" si="2"/>
        <v>0.74027499999999957</v>
      </c>
      <c r="E26" s="20">
        <f t="shared" si="3"/>
        <v>-0.73935499999999976</v>
      </c>
      <c r="F26" s="20">
        <f t="shared" si="4"/>
        <v>3.6314999999999986E-2</v>
      </c>
      <c r="G26" s="20">
        <f t="shared" si="5"/>
        <v>3.631300000000004E-2</v>
      </c>
    </row>
    <row r="27" spans="1:7" ht="15.75" x14ac:dyDescent="0.25">
      <c r="A27" s="2" t="s">
        <v>33</v>
      </c>
      <c r="B27" s="20">
        <f t="shared" si="0"/>
        <v>6.1019999999999186E-2</v>
      </c>
      <c r="C27" s="20">
        <f t="shared" si="1"/>
        <v>1.7819999999999947E-2</v>
      </c>
      <c r="D27" s="20">
        <f t="shared" si="2"/>
        <v>0.65673799999999982</v>
      </c>
      <c r="E27" s="20">
        <f t="shared" si="3"/>
        <v>-0.65380500000000019</v>
      </c>
      <c r="F27" s="20">
        <f t="shared" si="4"/>
        <v>3.5718000000000028E-2</v>
      </c>
      <c r="G27" s="20">
        <f t="shared" si="5"/>
        <v>3.5712999999999995E-2</v>
      </c>
    </row>
    <row r="28" spans="1:7" ht="15.75" x14ac:dyDescent="0.25">
      <c r="A28" s="2" t="s">
        <v>34</v>
      </c>
      <c r="B28" s="20">
        <f t="shared" si="0"/>
        <v>3.4299999999989339E-2</v>
      </c>
      <c r="C28" s="20">
        <f t="shared" si="1"/>
        <v>9.6779999999999866E-2</v>
      </c>
      <c r="D28" s="20">
        <f t="shared" si="2"/>
        <v>0.55275799999999986</v>
      </c>
      <c r="E28" s="20">
        <f t="shared" si="3"/>
        <v>-0.54556200000000032</v>
      </c>
      <c r="F28" s="20">
        <f t="shared" si="4"/>
        <v>3.4769999999999968E-2</v>
      </c>
      <c r="G28" s="20">
        <f t="shared" si="5"/>
        <v>3.4753999999999952E-2</v>
      </c>
    </row>
    <row r="29" spans="1:7" ht="15.75" x14ac:dyDescent="0.25">
      <c r="A29" s="2" t="s">
        <v>35</v>
      </c>
      <c r="B29" s="20">
        <f t="shared" si="0"/>
        <v>0</v>
      </c>
      <c r="C29" s="20">
        <f t="shared" si="1"/>
        <v>0</v>
      </c>
      <c r="D29" s="20">
        <f t="shared" si="2"/>
        <v>0</v>
      </c>
      <c r="E29" s="20">
        <f t="shared" si="3"/>
        <v>0</v>
      </c>
      <c r="F29" s="20">
        <f t="shared" si="4"/>
        <v>0</v>
      </c>
      <c r="G29" s="20">
        <f t="shared" si="5"/>
        <v>0</v>
      </c>
    </row>
    <row r="30" spans="1:7" x14ac:dyDescent="0.25">
      <c r="B30" s="5"/>
      <c r="C30" s="5"/>
      <c r="D30" s="5"/>
      <c r="E30" s="5"/>
      <c r="F30" s="5"/>
      <c r="G30" s="5"/>
    </row>
    <row r="32" spans="1:7" x14ac:dyDescent="0.25">
      <c r="A32" s="64" t="s">
        <v>22</v>
      </c>
      <c r="B32" s="64"/>
      <c r="C32" s="64"/>
      <c r="D32" s="64"/>
      <c r="E32" s="64"/>
      <c r="F32" s="64"/>
      <c r="G32" s="64"/>
    </row>
    <row r="33" spans="1:7" ht="15.75" x14ac:dyDescent="0.25">
      <c r="A33" s="2" t="s">
        <v>0</v>
      </c>
      <c r="B33" s="3" t="s">
        <v>23</v>
      </c>
      <c r="C33" s="3" t="s">
        <v>24</v>
      </c>
      <c r="D33" s="3" t="s">
        <v>25</v>
      </c>
      <c r="E33" s="3" t="s">
        <v>26</v>
      </c>
      <c r="F33" s="3" t="s">
        <v>1</v>
      </c>
      <c r="G33" s="3" t="s">
        <v>2</v>
      </c>
    </row>
    <row r="34" spans="1:7" ht="15.75" x14ac:dyDescent="0.25">
      <c r="A34" s="2" t="s">
        <v>34</v>
      </c>
      <c r="B34" s="20">
        <v>4.7013359999999897</v>
      </c>
      <c r="C34" s="20">
        <v>-3.7076739999999999</v>
      </c>
      <c r="D34" s="20">
        <v>6.6977609999999999</v>
      </c>
      <c r="E34" s="20">
        <v>-6.6905650000000003</v>
      </c>
      <c r="F34" s="20">
        <v>0.54568499999999998</v>
      </c>
      <c r="G34" s="20">
        <v>0.54566899999999996</v>
      </c>
    </row>
    <row r="35" spans="1:7" ht="15.75" x14ac:dyDescent="0.25">
      <c r="A35" s="2" t="s">
        <v>33</v>
      </c>
      <c r="B35" s="20">
        <v>4.7280559999999996</v>
      </c>
      <c r="C35" s="20">
        <v>-3.7866339999999998</v>
      </c>
      <c r="D35" s="20">
        <v>6.8017409999999998</v>
      </c>
      <c r="E35" s="20">
        <v>-6.7988080000000002</v>
      </c>
      <c r="F35" s="20">
        <v>0.54663300000000004</v>
      </c>
      <c r="G35" s="20">
        <v>0.546628</v>
      </c>
    </row>
    <row r="36" spans="1:7" ht="15.75" x14ac:dyDescent="0.25">
      <c r="A36" s="2" t="s">
        <v>35</v>
      </c>
      <c r="B36" s="20">
        <v>4.6670360000000004</v>
      </c>
      <c r="C36" s="20">
        <v>-3.8044539999999998</v>
      </c>
      <c r="D36" s="20">
        <v>6.145003</v>
      </c>
      <c r="E36" s="20">
        <v>-6.145003</v>
      </c>
      <c r="F36" s="20">
        <v>0.51091500000000001</v>
      </c>
      <c r="G36" s="20">
        <v>0.51091500000000001</v>
      </c>
    </row>
    <row r="37" spans="1:7" ht="15.75" x14ac:dyDescent="0.25">
      <c r="A37" s="2" t="s">
        <v>32</v>
      </c>
      <c r="B37" s="20">
        <v>4.7515320000000001</v>
      </c>
      <c r="C37" s="20">
        <v>-3.8500220000000001</v>
      </c>
      <c r="D37" s="20">
        <v>6.8852779999999996</v>
      </c>
      <c r="E37" s="20">
        <v>-6.8843579999999998</v>
      </c>
      <c r="F37" s="20">
        <v>0.54722999999999999</v>
      </c>
      <c r="G37" s="20">
        <v>0.54722800000000005</v>
      </c>
    </row>
    <row r="38" spans="1:7" ht="15.75" x14ac:dyDescent="0.25">
      <c r="A38" s="2" t="s">
        <v>31</v>
      </c>
      <c r="B38" s="20">
        <v>4.7708180000000002</v>
      </c>
      <c r="C38" s="20">
        <v>-3.8974359999999999</v>
      </c>
      <c r="D38" s="20">
        <v>6.9458060000000001</v>
      </c>
      <c r="E38" s="20">
        <v>-6.9456280000000001</v>
      </c>
      <c r="F38" s="20">
        <v>0.54748799999999997</v>
      </c>
      <c r="G38" s="20">
        <v>0.54748799999999997</v>
      </c>
    </row>
    <row r="39" spans="1:7" ht="15.75" x14ac:dyDescent="0.25">
      <c r="A39" s="2" t="s">
        <v>30</v>
      </c>
      <c r="B39" s="20">
        <v>4.7842659999999997</v>
      </c>
      <c r="C39" s="20">
        <v>-3.9275659999999899</v>
      </c>
      <c r="D39" s="20">
        <v>6.983644</v>
      </c>
      <c r="E39" s="20">
        <v>-6.9836340000000003</v>
      </c>
      <c r="F39" s="20">
        <v>0.54734700000000003</v>
      </c>
      <c r="G39" s="20">
        <v>0.54734700000000003</v>
      </c>
    </row>
    <row r="40" spans="1:7" ht="15.75" x14ac:dyDescent="0.25">
      <c r="A40" s="1"/>
    </row>
  </sheetData>
  <mergeCells count="6">
    <mergeCell ref="A32:G32"/>
    <mergeCell ref="V3:AB3"/>
    <mergeCell ref="A1:G1"/>
    <mergeCell ref="A11:G11"/>
    <mergeCell ref="A21:G21"/>
    <mergeCell ref="A22:G22"/>
  </mergeCell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04960-359D-4973-A60B-7CDA2BFD530E}">
  <dimension ref="A1:AJ32"/>
  <sheetViews>
    <sheetView zoomScale="40" zoomScaleNormal="40" workbookViewId="0">
      <selection activeCell="AF17" sqref="AD14:AF17"/>
    </sheetView>
  </sheetViews>
  <sheetFormatPr defaultRowHeight="15" x14ac:dyDescent="0.25"/>
  <cols>
    <col min="21" max="21" width="12.7109375" customWidth="1"/>
    <col min="22" max="22" width="17.5703125" customWidth="1"/>
    <col min="23" max="23" width="19" customWidth="1"/>
    <col min="24" max="24" width="13.140625" customWidth="1"/>
    <col min="25" max="25" width="14.7109375" customWidth="1"/>
    <col min="26" max="26" width="9.5703125" customWidth="1"/>
    <col min="27" max="27" width="9.28515625" customWidth="1"/>
    <col min="30" max="30" width="13" customWidth="1"/>
    <col min="31" max="31" width="18.140625" customWidth="1"/>
    <col min="32" max="32" width="20.85546875" customWidth="1"/>
    <col min="33" max="33" width="13.7109375" customWidth="1"/>
    <col min="34" max="34" width="16.28515625" customWidth="1"/>
    <col min="35" max="35" width="9.42578125" customWidth="1"/>
    <col min="36" max="36" width="10.140625" customWidth="1"/>
  </cols>
  <sheetData>
    <row r="1" spans="1:36" s="3" customFormat="1" x14ac:dyDescent="0.25">
      <c r="A1" s="64" t="s">
        <v>21</v>
      </c>
      <c r="B1" s="64"/>
      <c r="C1" s="64"/>
      <c r="D1" s="64"/>
      <c r="E1" s="64"/>
      <c r="F1" s="64"/>
      <c r="G1" s="64"/>
    </row>
    <row r="2" spans="1:36" ht="15.75" x14ac:dyDescent="0.25">
      <c r="A2" s="2" t="s">
        <v>0</v>
      </c>
      <c r="B2" s="3" t="s">
        <v>23</v>
      </c>
      <c r="C2" s="3" t="s">
        <v>24</v>
      </c>
      <c r="D2" s="3" t="s">
        <v>25</v>
      </c>
      <c r="E2" s="3" t="s">
        <v>26</v>
      </c>
      <c r="F2" s="3" t="s">
        <v>1</v>
      </c>
      <c r="G2" s="3" t="s">
        <v>2</v>
      </c>
    </row>
    <row r="3" spans="1:36" ht="15.75" x14ac:dyDescent="0.25">
      <c r="A3" s="2" t="s">
        <v>30</v>
      </c>
      <c r="B3" s="20">
        <v>1.02600408481957</v>
      </c>
      <c r="C3" s="20">
        <v>1.02293469706822</v>
      </c>
      <c r="D3" s="20">
        <v>1.1240290688222601</v>
      </c>
      <c r="E3" s="20">
        <v>1.1240290688222601</v>
      </c>
      <c r="F3" s="20">
        <v>1.0626757875576101</v>
      </c>
      <c r="G3" s="20">
        <v>1.0626757875576101</v>
      </c>
    </row>
    <row r="4" spans="1:36" ht="15.75" x14ac:dyDescent="0.25">
      <c r="A4" s="2" t="s">
        <v>31</v>
      </c>
      <c r="B4" s="20">
        <v>1.02607136520909</v>
      </c>
      <c r="C4" s="20">
        <v>0.98767339544649502</v>
      </c>
      <c r="D4" s="20">
        <v>1.07555521128305</v>
      </c>
      <c r="E4" s="20">
        <v>1.07555521128305</v>
      </c>
      <c r="F4" s="20">
        <v>1.05334938296976</v>
      </c>
      <c r="G4" s="20">
        <v>1.05334938296976</v>
      </c>
    </row>
    <row r="5" spans="1:36" ht="15.75" x14ac:dyDescent="0.25">
      <c r="A5" s="2" t="s">
        <v>32</v>
      </c>
      <c r="B5" s="20">
        <v>1.02610221991002</v>
      </c>
      <c r="C5" s="20">
        <v>0.93030379655004303</v>
      </c>
      <c r="D5" s="20">
        <v>0.99745793452012899</v>
      </c>
      <c r="E5" s="20">
        <v>0.99745793452012899</v>
      </c>
      <c r="F5" s="20">
        <v>1.0437372165624399</v>
      </c>
      <c r="G5" s="20">
        <v>1.0437372165624399</v>
      </c>
      <c r="U5" s="64" t="s">
        <v>22</v>
      </c>
      <c r="V5" s="64"/>
      <c r="W5" s="64"/>
      <c r="X5" s="64"/>
      <c r="Y5" s="64"/>
      <c r="Z5" s="64"/>
      <c r="AA5" s="64"/>
    </row>
    <row r="6" spans="1:36" ht="15.75" x14ac:dyDescent="0.25">
      <c r="A6" s="2" t="s">
        <v>33</v>
      </c>
      <c r="B6" s="20">
        <v>1.02554854944337</v>
      </c>
      <c r="C6" s="20">
        <v>0.85229838499821498</v>
      </c>
      <c r="D6" s="20">
        <v>0.89120379599489197</v>
      </c>
      <c r="E6" s="20">
        <v>0.89120379599489197</v>
      </c>
      <c r="F6" s="20">
        <v>1.0356615092529999</v>
      </c>
      <c r="G6" s="20">
        <v>1.0356615092529999</v>
      </c>
      <c r="U6" s="2" t="s">
        <v>0</v>
      </c>
      <c r="V6" s="3" t="s">
        <v>23</v>
      </c>
      <c r="W6" s="3" t="s">
        <v>24</v>
      </c>
      <c r="X6" s="3" t="s">
        <v>25</v>
      </c>
      <c r="Y6" s="3" t="s">
        <v>26</v>
      </c>
      <c r="Z6" s="3" t="s">
        <v>1</v>
      </c>
      <c r="AA6" s="3" t="s">
        <v>2</v>
      </c>
      <c r="AD6" s="64" t="s">
        <v>21</v>
      </c>
      <c r="AE6" s="64"/>
      <c r="AF6" s="64"/>
      <c r="AG6" s="64"/>
      <c r="AH6" s="64"/>
      <c r="AI6" s="64"/>
      <c r="AJ6" s="64"/>
    </row>
    <row r="7" spans="1:36" ht="15.75" x14ac:dyDescent="0.25">
      <c r="A7" s="2" t="s">
        <v>34</v>
      </c>
      <c r="B7" s="20">
        <v>1.02414830312001</v>
      </c>
      <c r="C7" s="20">
        <v>0.75658872468953398</v>
      </c>
      <c r="D7" s="20">
        <v>0.76122729313557602</v>
      </c>
      <c r="E7" s="20">
        <v>0.76122729313557602</v>
      </c>
      <c r="F7" s="20">
        <v>1.01868999735768</v>
      </c>
      <c r="G7" s="20">
        <v>1.01868999735768</v>
      </c>
      <c r="U7" s="2" t="s">
        <v>30</v>
      </c>
      <c r="V7" s="20">
        <v>4.7883979999999999</v>
      </c>
      <c r="W7" s="20">
        <v>-3.8917079999999999</v>
      </c>
      <c r="X7" s="20">
        <v>6.9071619999999996</v>
      </c>
      <c r="Y7" s="20">
        <v>-6.9071619999999996</v>
      </c>
      <c r="Z7" s="20">
        <v>0.542937</v>
      </c>
      <c r="AA7" s="20">
        <v>0.542937</v>
      </c>
      <c r="AD7" s="2" t="s">
        <v>0</v>
      </c>
      <c r="AE7" s="3" t="s">
        <v>23</v>
      </c>
      <c r="AF7" s="3" t="s">
        <v>24</v>
      </c>
      <c r="AG7" s="3" t="s">
        <v>25</v>
      </c>
      <c r="AH7" s="3" t="s">
        <v>26</v>
      </c>
      <c r="AI7" s="3" t="s">
        <v>1</v>
      </c>
      <c r="AJ7" s="3" t="s">
        <v>2</v>
      </c>
    </row>
    <row r="8" spans="1:36" ht="15.75" x14ac:dyDescent="0.25">
      <c r="U8" s="2" t="s">
        <v>31</v>
      </c>
      <c r="V8" s="20">
        <v>4.7887120000000003</v>
      </c>
      <c r="W8" s="20">
        <v>-3.757558</v>
      </c>
      <c r="X8" s="20">
        <v>6.6092899999999997</v>
      </c>
      <c r="Y8" s="20">
        <v>-6.6092899999999997</v>
      </c>
      <c r="Z8" s="20">
        <v>0.53817199999999998</v>
      </c>
      <c r="AA8" s="20">
        <v>0.53817199999999998</v>
      </c>
      <c r="AD8" s="2" t="s">
        <v>32</v>
      </c>
      <c r="AE8" s="31">
        <v>1.02610221991002</v>
      </c>
      <c r="AF8" s="20">
        <v>0.93030379655004303</v>
      </c>
      <c r="AG8" s="20">
        <v>0.99745793452012899</v>
      </c>
      <c r="AH8" s="20">
        <v>0.99745793452012899</v>
      </c>
      <c r="AI8" s="20">
        <v>1.0437372165624399</v>
      </c>
      <c r="AJ8" s="20">
        <v>1.0437372165624399</v>
      </c>
    </row>
    <row r="9" spans="1:36" ht="15.75" x14ac:dyDescent="0.25">
      <c r="U9" s="2" t="s">
        <v>35</v>
      </c>
      <c r="V9" s="20">
        <v>4.6670360000000004</v>
      </c>
      <c r="W9" s="20">
        <v>-3.8044539999999998</v>
      </c>
      <c r="X9" s="20">
        <v>6.145003</v>
      </c>
      <c r="Y9" s="20">
        <v>-6.145003</v>
      </c>
      <c r="Z9" s="20">
        <v>0.51091500000000001</v>
      </c>
      <c r="AA9" s="20">
        <v>0.51091500000000001</v>
      </c>
      <c r="AD9" s="2" t="s">
        <v>31</v>
      </c>
      <c r="AE9" s="31">
        <v>1.02607136520909</v>
      </c>
      <c r="AF9" s="20">
        <v>0.98767339544649502</v>
      </c>
      <c r="AG9" s="20">
        <v>1.07555521128305</v>
      </c>
      <c r="AH9" s="20">
        <v>1.07555521128305</v>
      </c>
      <c r="AI9" s="20">
        <v>1.05334938296976</v>
      </c>
      <c r="AJ9" s="20">
        <v>1.05334938296976</v>
      </c>
    </row>
    <row r="10" spans="1:36" ht="15.75" x14ac:dyDescent="0.25">
      <c r="U10" s="2" t="s">
        <v>32</v>
      </c>
      <c r="V10" s="20">
        <v>4.788856</v>
      </c>
      <c r="W10" s="20">
        <v>-3.5392980000000001</v>
      </c>
      <c r="X10" s="20">
        <v>6.1293819999999997</v>
      </c>
      <c r="Y10" s="20">
        <v>-6.1293819999999997</v>
      </c>
      <c r="Z10" s="20">
        <v>0.53326099999999999</v>
      </c>
      <c r="AA10" s="20">
        <v>0.53326099999999999</v>
      </c>
      <c r="AD10" s="2" t="s">
        <v>30</v>
      </c>
      <c r="AE10" s="31">
        <v>1.02600408481957</v>
      </c>
      <c r="AF10" s="20">
        <v>1.02293469706822</v>
      </c>
      <c r="AG10" s="20">
        <v>1.1240290688222601</v>
      </c>
      <c r="AH10" s="20">
        <v>1.1240290688222601</v>
      </c>
      <c r="AI10" s="20">
        <v>1.0626757875576101</v>
      </c>
      <c r="AJ10" s="20">
        <v>1.0626757875576101</v>
      </c>
    </row>
    <row r="11" spans="1:36" s="3" customFormat="1" ht="15.75" x14ac:dyDescent="0.25">
      <c r="A11" s="64" t="s">
        <v>22</v>
      </c>
      <c r="B11" s="64"/>
      <c r="C11" s="64"/>
      <c r="D11" s="64"/>
      <c r="E11" s="64"/>
      <c r="F11" s="64"/>
      <c r="G11" s="64"/>
      <c r="U11" s="2" t="s">
        <v>33</v>
      </c>
      <c r="V11" s="20">
        <v>4.7862720000000003</v>
      </c>
      <c r="W11" s="20">
        <v>-3.2425299999999999</v>
      </c>
      <c r="X11" s="20">
        <v>5.4764499999999998</v>
      </c>
      <c r="Y11" s="20">
        <v>-5.4764499999999998</v>
      </c>
      <c r="Z11" s="20">
        <v>0.52913500000000002</v>
      </c>
      <c r="AA11" s="20">
        <v>0.52913500000000002</v>
      </c>
      <c r="AD11" s="2" t="s">
        <v>33</v>
      </c>
      <c r="AE11" s="31">
        <v>1.02554854944337</v>
      </c>
      <c r="AF11" s="20">
        <v>0.85229838499821498</v>
      </c>
      <c r="AG11" s="20">
        <v>0.89120379599489197</v>
      </c>
      <c r="AH11" s="20">
        <v>0.89120379599489197</v>
      </c>
      <c r="AI11" s="20">
        <v>1.0356615092529999</v>
      </c>
      <c r="AJ11" s="20">
        <v>1.0356615092529999</v>
      </c>
    </row>
    <row r="12" spans="1:36" ht="15.75" x14ac:dyDescent="0.25">
      <c r="A12" s="2" t="s">
        <v>0</v>
      </c>
      <c r="B12" s="3" t="s">
        <v>23</v>
      </c>
      <c r="C12" s="3" t="s">
        <v>24</v>
      </c>
      <c r="D12" s="3" t="s">
        <v>25</v>
      </c>
      <c r="E12" s="3" t="s">
        <v>26</v>
      </c>
      <c r="F12" s="3" t="s">
        <v>1</v>
      </c>
      <c r="G12" s="3" t="s">
        <v>2</v>
      </c>
      <c r="U12" s="2" t="s">
        <v>34</v>
      </c>
      <c r="V12" s="20">
        <v>4.7797369999999999</v>
      </c>
      <c r="W12" s="20">
        <v>-2.8784069999999899</v>
      </c>
      <c r="X12" s="20">
        <v>4.6777439999999997</v>
      </c>
      <c r="Y12" s="20">
        <v>-4.6777439999999997</v>
      </c>
      <c r="Z12" s="20">
        <v>0.52046400000000004</v>
      </c>
      <c r="AA12" s="20">
        <v>0.52046400000000004</v>
      </c>
      <c r="AD12" s="2" t="s">
        <v>34</v>
      </c>
      <c r="AE12" s="31">
        <v>1.02414830312001</v>
      </c>
      <c r="AF12" s="20">
        <v>0.75658872468953398</v>
      </c>
      <c r="AG12" s="20">
        <v>0.76122729313557602</v>
      </c>
      <c r="AH12" s="20">
        <v>0.76122729313557602</v>
      </c>
      <c r="AI12" s="20">
        <v>1.01868999735768</v>
      </c>
      <c r="AJ12" s="20">
        <v>1.01868999735768</v>
      </c>
    </row>
    <row r="13" spans="1:36" ht="15.75" x14ac:dyDescent="0.25">
      <c r="A13" s="2" t="s">
        <v>30</v>
      </c>
      <c r="B13" s="20">
        <v>4.7883979999999999</v>
      </c>
      <c r="C13" s="20">
        <v>-3.8917079999999999</v>
      </c>
      <c r="D13" s="20">
        <v>6.9071619999999996</v>
      </c>
      <c r="E13" s="20">
        <v>-6.9071619999999996</v>
      </c>
      <c r="F13" s="20">
        <v>0.542937</v>
      </c>
      <c r="G13" s="20">
        <v>0.542937</v>
      </c>
    </row>
    <row r="14" spans="1:36" ht="15.75" x14ac:dyDescent="0.25">
      <c r="A14" s="2" t="s">
        <v>31</v>
      </c>
      <c r="B14" s="20">
        <v>4.7887120000000003</v>
      </c>
      <c r="C14" s="20">
        <v>-3.757558</v>
      </c>
      <c r="D14" s="20">
        <v>6.6092899999999997</v>
      </c>
      <c r="E14" s="20">
        <v>-6.6092899999999997</v>
      </c>
      <c r="F14" s="20">
        <v>0.53817199999999998</v>
      </c>
      <c r="G14" s="20">
        <v>0.53817199999999998</v>
      </c>
    </row>
    <row r="15" spans="1:36" ht="15.75" x14ac:dyDescent="0.25">
      <c r="A15" s="2" t="s">
        <v>32</v>
      </c>
      <c r="B15" s="20">
        <v>4.788856</v>
      </c>
      <c r="C15" s="20">
        <v>-3.5392980000000001</v>
      </c>
      <c r="D15" s="20">
        <v>6.1293819999999997</v>
      </c>
      <c r="E15" s="20">
        <v>-6.1293819999999997</v>
      </c>
      <c r="F15" s="20">
        <v>0.53326099999999999</v>
      </c>
      <c r="G15" s="20">
        <v>0.53326099999999999</v>
      </c>
    </row>
    <row r="16" spans="1:36" ht="15.75" x14ac:dyDescent="0.25">
      <c r="A16" s="2" t="s">
        <v>33</v>
      </c>
      <c r="B16" s="20">
        <v>4.7862720000000003</v>
      </c>
      <c r="C16" s="20">
        <v>-3.2425299999999999</v>
      </c>
      <c r="D16" s="20">
        <v>5.4764499999999998</v>
      </c>
      <c r="E16" s="20">
        <v>-5.4764499999999998</v>
      </c>
      <c r="F16" s="20">
        <v>0.52913500000000002</v>
      </c>
      <c r="G16" s="20">
        <v>0.52913500000000002</v>
      </c>
      <c r="AE16" s="31"/>
    </row>
    <row r="17" spans="1:31" ht="15.75" x14ac:dyDescent="0.25">
      <c r="A17" s="2" t="s">
        <v>34</v>
      </c>
      <c r="B17" s="20">
        <v>4.7797369999999999</v>
      </c>
      <c r="C17" s="20">
        <v>-2.8784069999999899</v>
      </c>
      <c r="D17" s="20">
        <v>4.6777439999999997</v>
      </c>
      <c r="E17" s="20">
        <v>-4.6777439999999997</v>
      </c>
      <c r="F17" s="20">
        <v>0.52046400000000004</v>
      </c>
      <c r="G17" s="20">
        <v>0.52046400000000004</v>
      </c>
      <c r="AE17" s="31"/>
    </row>
    <row r="18" spans="1:31" ht="15.75" x14ac:dyDescent="0.25">
      <c r="A18" s="2" t="s">
        <v>35</v>
      </c>
      <c r="B18" s="20">
        <v>4.6670360000000004</v>
      </c>
      <c r="C18" s="20">
        <v>-3.8044539999999998</v>
      </c>
      <c r="D18" s="20">
        <v>6.145003</v>
      </c>
      <c r="E18" s="20">
        <v>-6.145003</v>
      </c>
      <c r="F18" s="20">
        <v>0.51091500000000001</v>
      </c>
      <c r="G18" s="20">
        <v>0.51091500000000001</v>
      </c>
    </row>
    <row r="22" spans="1:31" x14ac:dyDescent="0.25">
      <c r="A22" s="64" t="s">
        <v>22</v>
      </c>
      <c r="B22" s="64"/>
      <c r="C22" s="64"/>
      <c r="D22" s="64"/>
      <c r="E22" s="64"/>
      <c r="F22" s="64"/>
      <c r="G22" s="64"/>
    </row>
    <row r="23" spans="1:31" ht="15.75" x14ac:dyDescent="0.25">
      <c r="A23" s="2" t="s">
        <v>0</v>
      </c>
      <c r="B23" s="3" t="s">
        <v>23</v>
      </c>
      <c r="C23" s="3" t="s">
        <v>24</v>
      </c>
      <c r="D23" s="3" t="s">
        <v>25</v>
      </c>
      <c r="E23" s="3" t="s">
        <v>26</v>
      </c>
      <c r="F23" s="3" t="s">
        <v>1</v>
      </c>
      <c r="G23" s="3" t="s">
        <v>2</v>
      </c>
    </row>
    <row r="24" spans="1:31" ht="15.75" x14ac:dyDescent="0.25">
      <c r="A24" s="2" t="s">
        <v>30</v>
      </c>
      <c r="B24" s="20">
        <f>B13-$B$18</f>
        <v>0.12136199999999953</v>
      </c>
      <c r="C24" s="20">
        <f>C13-$C$18</f>
        <v>-8.7254000000000165E-2</v>
      </c>
      <c r="D24" s="20">
        <f>D13-$D$18</f>
        <v>0.76215899999999959</v>
      </c>
      <c r="E24" s="20">
        <f>E13-$E$18</f>
        <v>-0.76215899999999959</v>
      </c>
      <c r="F24" s="20">
        <f>F13-$F$18</f>
        <v>3.2021999999999995E-2</v>
      </c>
      <c r="G24" s="20">
        <f>G13-$G$18</f>
        <v>3.2021999999999995E-2</v>
      </c>
    </row>
    <row r="25" spans="1:31" ht="15.75" x14ac:dyDescent="0.25">
      <c r="A25" s="2" t="s">
        <v>31</v>
      </c>
      <c r="B25" s="20">
        <f t="shared" ref="B25:B29" si="0">B14-$B$18</f>
        <v>0.1216759999999999</v>
      </c>
      <c r="C25" s="20">
        <f t="shared" ref="C25:C29" si="1">C14-$C$18</f>
        <v>4.6895999999999827E-2</v>
      </c>
      <c r="D25" s="20">
        <f t="shared" ref="D25:D29" si="2">D14-$D$18</f>
        <v>0.46428699999999967</v>
      </c>
      <c r="E25" s="20">
        <f t="shared" ref="E25:E29" si="3">E14-$E$18</f>
        <v>-0.46428699999999967</v>
      </c>
      <c r="F25" s="20">
        <f t="shared" ref="F25:F29" si="4">F14-$F$18</f>
        <v>2.7256999999999976E-2</v>
      </c>
      <c r="G25" s="20">
        <f t="shared" ref="G25:G29" si="5">G14-$G$18</f>
        <v>2.7256999999999976E-2</v>
      </c>
    </row>
    <row r="26" spans="1:31" ht="15.75" x14ac:dyDescent="0.25">
      <c r="A26" s="2" t="s">
        <v>32</v>
      </c>
      <c r="B26" s="20">
        <f t="shared" si="0"/>
        <v>0.1218199999999996</v>
      </c>
      <c r="C26" s="20">
        <f t="shared" si="1"/>
        <v>0.26515599999999973</v>
      </c>
      <c r="D26" s="20">
        <f t="shared" si="2"/>
        <v>-1.5621000000000329E-2</v>
      </c>
      <c r="E26" s="20">
        <f t="shared" si="3"/>
        <v>1.5621000000000329E-2</v>
      </c>
      <c r="F26" s="20">
        <f t="shared" si="4"/>
        <v>2.2345999999999977E-2</v>
      </c>
      <c r="G26" s="20">
        <f t="shared" si="5"/>
        <v>2.2345999999999977E-2</v>
      </c>
    </row>
    <row r="27" spans="1:31" ht="15.75" x14ac:dyDescent="0.25">
      <c r="A27" s="2" t="s">
        <v>33</v>
      </c>
      <c r="B27" s="20">
        <f t="shared" si="0"/>
        <v>0.1192359999999999</v>
      </c>
      <c r="C27" s="20">
        <f t="shared" si="1"/>
        <v>0.56192399999999987</v>
      </c>
      <c r="D27" s="20">
        <f t="shared" si="2"/>
        <v>-0.66855300000000017</v>
      </c>
      <c r="E27" s="20">
        <f t="shared" si="3"/>
        <v>0.66855300000000017</v>
      </c>
      <c r="F27" s="20">
        <f t="shared" si="4"/>
        <v>1.8220000000000014E-2</v>
      </c>
      <c r="G27" s="20">
        <f t="shared" si="5"/>
        <v>1.8220000000000014E-2</v>
      </c>
    </row>
    <row r="28" spans="1:31" ht="15.75" x14ac:dyDescent="0.25">
      <c r="A28" s="2" t="s">
        <v>34</v>
      </c>
      <c r="B28" s="20">
        <f t="shared" si="0"/>
        <v>0.1127009999999995</v>
      </c>
      <c r="C28" s="20">
        <f t="shared" si="1"/>
        <v>0.92604700000000983</v>
      </c>
      <c r="D28" s="20">
        <f t="shared" si="2"/>
        <v>-1.4672590000000003</v>
      </c>
      <c r="E28" s="20">
        <f t="shared" si="3"/>
        <v>1.4672590000000003</v>
      </c>
      <c r="F28" s="20">
        <f t="shared" si="4"/>
        <v>9.5490000000000297E-3</v>
      </c>
      <c r="G28" s="20">
        <f t="shared" si="5"/>
        <v>9.5490000000000297E-3</v>
      </c>
    </row>
    <row r="29" spans="1:31" ht="15.75" x14ac:dyDescent="0.25">
      <c r="A29" s="2" t="s">
        <v>35</v>
      </c>
      <c r="B29" s="20">
        <f t="shared" si="0"/>
        <v>0</v>
      </c>
      <c r="C29" s="20">
        <f t="shared" si="1"/>
        <v>0</v>
      </c>
      <c r="D29" s="20">
        <f t="shared" si="2"/>
        <v>0</v>
      </c>
      <c r="E29" s="20">
        <f t="shared" si="3"/>
        <v>0</v>
      </c>
      <c r="F29" s="20">
        <f t="shared" si="4"/>
        <v>0</v>
      </c>
      <c r="G29" s="20">
        <f t="shared" si="5"/>
        <v>0</v>
      </c>
    </row>
    <row r="32" spans="1:31" x14ac:dyDescent="0.25">
      <c r="B32" s="20">
        <f>AVERAGE(B24:B28)</f>
        <v>0.11935899999999969</v>
      </c>
      <c r="C32" s="20">
        <f t="shared" ref="C32:G32" si="6">AVERAGE(C24:C28)</f>
        <v>0.3425538000000018</v>
      </c>
      <c r="D32" s="20">
        <f t="shared" si="6"/>
        <v>-0.18499740000000031</v>
      </c>
      <c r="E32" s="20">
        <f t="shared" si="6"/>
        <v>0.18499740000000031</v>
      </c>
      <c r="F32" s="20">
        <f t="shared" si="6"/>
        <v>2.1878799999999997E-2</v>
      </c>
      <c r="G32" s="20">
        <f t="shared" si="6"/>
        <v>2.1878799999999997E-2</v>
      </c>
    </row>
  </sheetData>
  <mergeCells count="5">
    <mergeCell ref="A1:G1"/>
    <mergeCell ref="A11:G11"/>
    <mergeCell ref="U5:AA5"/>
    <mergeCell ref="A22:G22"/>
    <mergeCell ref="AD6:AJ6"/>
  </mergeCell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54FBA-5FE3-4FAD-B033-11B945065496}">
  <dimension ref="A1:AQ41"/>
  <sheetViews>
    <sheetView zoomScale="40" zoomScaleNormal="40" workbookViewId="0">
      <selection activeCell="L88" sqref="L88"/>
    </sheetView>
  </sheetViews>
  <sheetFormatPr defaultRowHeight="15" x14ac:dyDescent="0.25"/>
  <cols>
    <col min="1" max="1" width="13" style="3" customWidth="1"/>
    <col min="2" max="10" width="9.140625" style="3"/>
    <col min="11" max="11" width="18.140625" customWidth="1"/>
    <col min="12" max="12" width="20.85546875" customWidth="1"/>
    <col min="13" max="13" width="13.7109375" customWidth="1"/>
    <col min="14" max="14" width="16.28515625" customWidth="1"/>
    <col min="15" max="15" width="9.42578125" customWidth="1"/>
    <col min="16" max="16" width="10.140625" customWidth="1"/>
    <col min="37" max="37" width="13" customWidth="1"/>
    <col min="38" max="38" width="18.140625" customWidth="1"/>
    <col min="39" max="39" width="20.85546875" customWidth="1"/>
    <col min="40" max="40" width="13.7109375" customWidth="1"/>
    <col min="41" max="41" width="16.28515625" customWidth="1"/>
    <col min="42" max="42" width="9.42578125" customWidth="1"/>
    <col min="43" max="43" width="10.140625" customWidth="1"/>
  </cols>
  <sheetData>
    <row r="1" spans="1:43" s="3" customFormat="1" x14ac:dyDescent="0.25">
      <c r="A1" s="64" t="s">
        <v>21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43" ht="18.75" x14ac:dyDescent="0.25">
      <c r="A2" s="2" t="s">
        <v>0</v>
      </c>
      <c r="B2" s="57" t="s">
        <v>85</v>
      </c>
      <c r="C2" s="57" t="s">
        <v>86</v>
      </c>
      <c r="D2" s="63" t="s">
        <v>93</v>
      </c>
      <c r="E2" s="57" t="s">
        <v>87</v>
      </c>
      <c r="F2" s="57" t="s">
        <v>88</v>
      </c>
      <c r="G2" s="57" t="s">
        <v>89</v>
      </c>
      <c r="H2" s="57" t="s">
        <v>90</v>
      </c>
      <c r="I2" s="57" t="s">
        <v>91</v>
      </c>
      <c r="J2" s="60" t="s">
        <v>92</v>
      </c>
      <c r="K2" s="3" t="s">
        <v>23</v>
      </c>
      <c r="L2" s="3" t="s">
        <v>24</v>
      </c>
      <c r="M2" s="3" t="s">
        <v>25</v>
      </c>
      <c r="N2" s="3" t="s">
        <v>26</v>
      </c>
      <c r="O2" s="3" t="s">
        <v>1</v>
      </c>
      <c r="P2" s="3" t="s">
        <v>2</v>
      </c>
      <c r="AK2" s="2" t="s">
        <v>0</v>
      </c>
      <c r="AL2" s="3" t="s">
        <v>23</v>
      </c>
      <c r="AM2" s="3" t="s">
        <v>24</v>
      </c>
      <c r="AN2" s="3" t="s">
        <v>25</v>
      </c>
      <c r="AO2" s="3" t="s">
        <v>26</v>
      </c>
      <c r="AP2" s="3" t="s">
        <v>1</v>
      </c>
      <c r="AQ2" s="3" t="s">
        <v>2</v>
      </c>
    </row>
    <row r="3" spans="1:43" ht="15.75" x14ac:dyDescent="0.25">
      <c r="A3" s="2" t="s">
        <v>46</v>
      </c>
      <c r="B3" s="58">
        <v>-0.110470097080678</v>
      </c>
      <c r="C3" s="58">
        <v>-0.57538019296420706</v>
      </c>
      <c r="D3" s="58">
        <v>-0.75713399338016529</v>
      </c>
      <c r="E3" s="58">
        <v>0.18175380041595823</v>
      </c>
      <c r="F3" s="58">
        <v>-1.3941451903187241</v>
      </c>
      <c r="G3" s="58">
        <v>-0.65895561003048098</v>
      </c>
      <c r="H3" s="58">
        <v>-9.4961855844600193E-2</v>
      </c>
      <c r="I3" s="58">
        <v>-0.33658138225302436</v>
      </c>
      <c r="J3" s="61">
        <f t="shared" ref="J3:J18" si="0">AVERAGE(B3:I3)</f>
        <v>-0.46823431518199021</v>
      </c>
      <c r="K3">
        <v>1.06087375370577</v>
      </c>
      <c r="L3">
        <v>1.0363410886292701</v>
      </c>
      <c r="M3">
        <v>1.6391365472075401</v>
      </c>
      <c r="N3">
        <v>1.4825488286987001</v>
      </c>
      <c r="O3">
        <v>1.0545080884295801</v>
      </c>
      <c r="P3">
        <v>1.02811622285507</v>
      </c>
      <c r="AK3" s="2" t="s">
        <v>42</v>
      </c>
      <c r="AL3">
        <v>6.3692219999999997</v>
      </c>
      <c r="AM3">
        <v>-4.2673730000000001</v>
      </c>
      <c r="AN3">
        <v>12.503531000000001</v>
      </c>
      <c r="AO3">
        <v>-6.9077400000000004</v>
      </c>
      <c r="AP3">
        <v>0.64560799999999996</v>
      </c>
      <c r="AQ3">
        <v>0.59291199999999999</v>
      </c>
    </row>
    <row r="4" spans="1:43" ht="15.75" x14ac:dyDescent="0.25">
      <c r="A4" s="2" t="s">
        <v>51</v>
      </c>
      <c r="B4" s="58">
        <v>0.141522985516632</v>
      </c>
      <c r="C4" s="58">
        <v>-0.22742704125472712</v>
      </c>
      <c r="D4" s="58">
        <v>-0.59575382127938536</v>
      </c>
      <c r="E4" s="58">
        <v>0.3683267800246583</v>
      </c>
      <c r="F4" s="58">
        <v>-0.90360714711465373</v>
      </c>
      <c r="G4" s="58">
        <v>-0.27062284481533094</v>
      </c>
      <c r="H4" s="58">
        <v>0.13578387641452982</v>
      </c>
      <c r="I4" s="58">
        <v>-1.640195173038432E-2</v>
      </c>
      <c r="J4" s="61">
        <f t="shared" si="0"/>
        <v>-0.17102239552983267</v>
      </c>
      <c r="K4">
        <v>1.04739689173171</v>
      </c>
      <c r="L4">
        <v>1.00740921036238</v>
      </c>
      <c r="M4">
        <v>1.5527579075225799</v>
      </c>
      <c r="N4">
        <v>1.1460474470069399</v>
      </c>
      <c r="O4">
        <v>1.03639352925633</v>
      </c>
      <c r="P4">
        <v>1.00636896548349</v>
      </c>
      <c r="AK4" s="2" t="s">
        <v>40</v>
      </c>
      <c r="AL4">
        <v>6.0790860000000002</v>
      </c>
      <c r="AM4">
        <v>-3.8901180000000002</v>
      </c>
      <c r="AN4">
        <v>5.5069340000000002</v>
      </c>
      <c r="AO4">
        <v>-3.4881609999999998</v>
      </c>
      <c r="AP4">
        <v>0.76561500000000005</v>
      </c>
      <c r="AQ4">
        <v>0.71381499999999998</v>
      </c>
    </row>
    <row r="5" spans="1:43" ht="15.75" x14ac:dyDescent="0.25">
      <c r="A5" s="2" t="s">
        <v>50</v>
      </c>
      <c r="B5" s="58">
        <v>6.182024038949202E-2</v>
      </c>
      <c r="C5" s="58">
        <v>-0.28742815219869711</v>
      </c>
      <c r="D5" s="58">
        <v>-0.55778829392107521</v>
      </c>
      <c r="E5" s="58">
        <v>0.27036014172237816</v>
      </c>
      <c r="F5" s="58">
        <v>-0.91147364231654371</v>
      </c>
      <c r="G5" s="58">
        <v>-0.3567081848485209</v>
      </c>
      <c r="H5" s="58">
        <v>4.5147969900149854E-2</v>
      </c>
      <c r="I5" s="58">
        <v>-0.1505307024965343</v>
      </c>
      <c r="J5" s="61">
        <f t="shared" si="0"/>
        <v>-0.23582507797116892</v>
      </c>
      <c r="K5">
        <v>1.1770974125761999</v>
      </c>
      <c r="L5">
        <v>0.97857090662681101</v>
      </c>
      <c r="M5">
        <v>1.4726874828214001</v>
      </c>
      <c r="N5">
        <v>1.2050409088490199</v>
      </c>
      <c r="O5">
        <v>1.17696485716802</v>
      </c>
      <c r="P5">
        <v>1.10764608594384</v>
      </c>
      <c r="AK5" s="2" t="s">
        <v>41</v>
      </c>
      <c r="AL5">
        <v>5.8600029999999999</v>
      </c>
      <c r="AM5">
        <v>-3.3877969999999999</v>
      </c>
      <c r="AN5">
        <v>14.055630000000001</v>
      </c>
      <c r="AO5">
        <v>-5.9093260000000001</v>
      </c>
      <c r="AP5">
        <v>0.65608500000000003</v>
      </c>
      <c r="AQ5">
        <v>0.63869699999999996</v>
      </c>
    </row>
    <row r="6" spans="1:43" ht="15.75" x14ac:dyDescent="0.25">
      <c r="A6" s="2" t="s">
        <v>44</v>
      </c>
      <c r="B6" s="58">
        <v>0.402577339113732</v>
      </c>
      <c r="C6" s="58">
        <v>0.16749524666030283</v>
      </c>
      <c r="D6" s="58">
        <v>-0.3958517412319954</v>
      </c>
      <c r="E6" s="58">
        <v>0.5633469878922982</v>
      </c>
      <c r="F6" s="58">
        <v>-0.24144064853566394</v>
      </c>
      <c r="G6" s="58">
        <v>0.13688200129393899</v>
      </c>
      <c r="H6" s="58">
        <v>0.4075194690395198</v>
      </c>
      <c r="I6" s="58">
        <v>0.25837816569930566</v>
      </c>
      <c r="J6" s="61">
        <f t="shared" si="0"/>
        <v>0.16236335249142977</v>
      </c>
      <c r="K6">
        <v>1.02634798617366</v>
      </c>
      <c r="L6">
        <v>0.97980919206803396</v>
      </c>
      <c r="M6">
        <v>1.12812247609968</v>
      </c>
      <c r="N6">
        <v>0.790899857982168</v>
      </c>
      <c r="O6">
        <v>1.0265112592114101</v>
      </c>
      <c r="P6">
        <v>1.00088664454948</v>
      </c>
      <c r="AK6" s="2" t="s">
        <v>39</v>
      </c>
      <c r="AL6">
        <v>5.8493339999999998</v>
      </c>
      <c r="AM6">
        <v>-3.47819699999999</v>
      </c>
      <c r="AN6">
        <v>10.735493999999999</v>
      </c>
      <c r="AO6">
        <v>-3.960801</v>
      </c>
      <c r="AP6">
        <v>0.68082600000000004</v>
      </c>
      <c r="AQ6">
        <v>0.664717</v>
      </c>
    </row>
    <row r="7" spans="1:43" ht="15.75" x14ac:dyDescent="0.25">
      <c r="A7" s="2" t="s">
        <v>45</v>
      </c>
      <c r="B7" s="61">
        <v>3.4107489897651999E-2</v>
      </c>
      <c r="C7" s="61">
        <v>5.5998429197922903E-2</v>
      </c>
      <c r="D7" s="61">
        <v>-1.6734237341515301E-2</v>
      </c>
      <c r="E7" s="61">
        <v>7.2732666539438204E-2</v>
      </c>
      <c r="F7" s="61">
        <v>-9.2763638521043801E-2</v>
      </c>
      <c r="G7" s="61">
        <v>0.25494651692764903</v>
      </c>
      <c r="H7" s="61">
        <v>4.8636124473199802E-2</v>
      </c>
      <c r="I7" s="61">
        <v>6.2283153930645797E-2</v>
      </c>
      <c r="J7" s="61">
        <f t="shared" si="0"/>
        <v>5.2400813137993579E-2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AK7" s="2" t="s">
        <v>43</v>
      </c>
      <c r="AL7">
        <v>5.7280369999999996</v>
      </c>
      <c r="AM7">
        <v>-3.4523700000000002</v>
      </c>
      <c r="AN7">
        <v>10.276433000000001</v>
      </c>
      <c r="AO7">
        <v>-5.772214</v>
      </c>
      <c r="AP7">
        <v>0.63734999999999997</v>
      </c>
      <c r="AQ7">
        <v>0.62468299999999999</v>
      </c>
    </row>
    <row r="8" spans="1:43" ht="15.75" x14ac:dyDescent="0.25">
      <c r="A8" s="2" t="s">
        <v>36</v>
      </c>
      <c r="B8" s="58">
        <v>0.32990577994686204</v>
      </c>
      <c r="C8" s="58">
        <v>0.29458703622315296</v>
      </c>
      <c r="D8" s="58">
        <v>-1.3270006450035288E-2</v>
      </c>
      <c r="E8" s="58">
        <v>0.30785704267318825</v>
      </c>
      <c r="F8" s="58">
        <v>0.19645597495343614</v>
      </c>
      <c r="G8" s="58">
        <v>0.47105426194581901</v>
      </c>
      <c r="H8" s="58">
        <v>0.33521136809071983</v>
      </c>
      <c r="I8" s="58">
        <v>0.25757016622260581</v>
      </c>
      <c r="J8" s="61">
        <f t="shared" si="0"/>
        <v>0.27242145295071857</v>
      </c>
      <c r="K8">
        <v>1.1073870010859099</v>
      </c>
      <c r="L8">
        <v>0.92240910259395903</v>
      </c>
      <c r="M8">
        <v>1.5379016088356601</v>
      </c>
      <c r="N8">
        <v>1.4706391518441799</v>
      </c>
      <c r="O8">
        <v>1.1167023868941</v>
      </c>
      <c r="P8">
        <v>1.0817122221896001</v>
      </c>
      <c r="AK8" s="2" t="s">
        <v>50</v>
      </c>
      <c r="AL8">
        <v>5.4935559999999999</v>
      </c>
      <c r="AM8">
        <v>-3.722928</v>
      </c>
      <c r="AN8">
        <v>9.0496689999999997</v>
      </c>
      <c r="AO8">
        <v>-7.4049800000000001</v>
      </c>
      <c r="AP8">
        <v>0.601329</v>
      </c>
      <c r="AQ8">
        <v>0.565913</v>
      </c>
    </row>
    <row r="9" spans="1:43" ht="15.75" x14ac:dyDescent="0.25">
      <c r="A9" s="2" t="s">
        <v>41</v>
      </c>
      <c r="B9" s="58">
        <v>0.31863442102683209</v>
      </c>
      <c r="C9" s="58">
        <v>0.37261682411788294</v>
      </c>
      <c r="D9" s="58">
        <v>9.4577233600684596E-2</v>
      </c>
      <c r="E9" s="58">
        <v>0.27803959051719834</v>
      </c>
      <c r="F9" s="58">
        <v>0.31831810103645619</v>
      </c>
      <c r="G9" s="58">
        <v>0.65492995607636906</v>
      </c>
      <c r="H9" s="58">
        <v>0.31250261044359989</v>
      </c>
      <c r="I9" s="58">
        <v>0.41553735154753585</v>
      </c>
      <c r="J9" s="61">
        <f t="shared" si="0"/>
        <v>0.34564451104581989</v>
      </c>
      <c r="K9">
        <v>1.2556155555688799</v>
      </c>
      <c r="L9">
        <v>0.89048178792541499</v>
      </c>
      <c r="M9">
        <v>2.2873267921919598</v>
      </c>
      <c r="N9">
        <v>0.96164737429745695</v>
      </c>
      <c r="O9">
        <v>1.28413728310971</v>
      </c>
      <c r="P9">
        <v>1.2501042247731999</v>
      </c>
      <c r="AK9" s="2" t="s">
        <v>36</v>
      </c>
      <c r="AL9">
        <v>5.168215</v>
      </c>
      <c r="AM9">
        <v>-3.5092629999999998</v>
      </c>
      <c r="AN9">
        <v>9.4504099999999998</v>
      </c>
      <c r="AO9">
        <v>-9.0370819999999998</v>
      </c>
      <c r="AP9">
        <v>0.57054000000000005</v>
      </c>
      <c r="AQ9">
        <v>0.55266300000000002</v>
      </c>
    </row>
    <row r="10" spans="1:43" ht="15.75" x14ac:dyDescent="0.25">
      <c r="A10" s="2" t="s">
        <v>38</v>
      </c>
      <c r="B10" s="58">
        <v>0.67101758210181195</v>
      </c>
      <c r="C10" s="58">
        <v>0.72911290484096281</v>
      </c>
      <c r="D10" s="58">
        <v>0.13244791121230448</v>
      </c>
      <c r="E10" s="58">
        <v>0.59666499362865832</v>
      </c>
      <c r="F10" s="58">
        <v>0.78523100674688628</v>
      </c>
      <c r="G10" s="58">
        <v>0.97715614674079898</v>
      </c>
      <c r="H10" s="58">
        <v>0.68987663160126977</v>
      </c>
      <c r="I10" s="58">
        <v>0.68201201164241576</v>
      </c>
      <c r="J10" s="61">
        <f t="shared" si="0"/>
        <v>0.6579398985643885</v>
      </c>
      <c r="K10">
        <v>1.0725616858322899</v>
      </c>
      <c r="L10">
        <v>0.89526775721299301</v>
      </c>
      <c r="M10">
        <v>1.9129801889437601</v>
      </c>
      <c r="N10">
        <v>0.22515936932821601</v>
      </c>
      <c r="O10">
        <v>1.08952956949786</v>
      </c>
      <c r="P10">
        <v>1.05838544571993</v>
      </c>
      <c r="AK10" s="2" t="s">
        <v>37</v>
      </c>
      <c r="AL10">
        <v>5.0917669999999999</v>
      </c>
      <c r="AM10">
        <v>-3.3740480000000002</v>
      </c>
      <c r="AN10">
        <v>10.539294999999999</v>
      </c>
      <c r="AO10">
        <v>-2.9469799999999999</v>
      </c>
      <c r="AP10">
        <v>0.56030800000000003</v>
      </c>
      <c r="AQ10">
        <v>0.54426200000000002</v>
      </c>
    </row>
    <row r="11" spans="1:43" ht="15.75" x14ac:dyDescent="0.25">
      <c r="A11" s="2" t="s">
        <v>39</v>
      </c>
      <c r="B11" s="58">
        <v>0.319464274737912</v>
      </c>
      <c r="C11" s="58">
        <v>0.44193759899223289</v>
      </c>
      <c r="D11" s="58">
        <v>0.19745548833665466</v>
      </c>
      <c r="E11" s="58">
        <v>0.24448211065557823</v>
      </c>
      <c r="F11" s="58">
        <v>0.52067669489594626</v>
      </c>
      <c r="G11" s="58">
        <v>0.72994194743413909</v>
      </c>
      <c r="H11" s="58">
        <v>0.31100874329919986</v>
      </c>
      <c r="I11" s="58">
        <v>0.40606231788383584</v>
      </c>
      <c r="J11" s="61">
        <f t="shared" si="0"/>
        <v>0.39637864702943737</v>
      </c>
      <c r="K11">
        <v>1.2533295222063801</v>
      </c>
      <c r="L11">
        <v>0.91424341048676105</v>
      </c>
      <c r="M11">
        <v>1.74702827647114</v>
      </c>
      <c r="N11">
        <v>0.64455639810102605</v>
      </c>
      <c r="O11">
        <v>1.3325621678752799</v>
      </c>
      <c r="P11">
        <v>1.30103246136832</v>
      </c>
      <c r="AK11" s="2" t="s">
        <v>38</v>
      </c>
      <c r="AL11">
        <v>5.0056839999999996</v>
      </c>
      <c r="AM11">
        <v>-3.4060049999999999</v>
      </c>
      <c r="AN11">
        <v>11.755269</v>
      </c>
      <c r="AO11">
        <v>-1.383605</v>
      </c>
      <c r="AP11">
        <v>0.55665699999999996</v>
      </c>
      <c r="AQ11">
        <v>0.54074500000000003</v>
      </c>
    </row>
    <row r="12" spans="1:43" ht="15.75" x14ac:dyDescent="0.25">
      <c r="A12" s="2" t="s">
        <v>42</v>
      </c>
      <c r="B12" s="58">
        <v>0.31928796637976198</v>
      </c>
      <c r="C12" s="58">
        <v>0.44764931417041282</v>
      </c>
      <c r="D12" s="59">
        <v>0.21462960777166501</v>
      </c>
      <c r="E12" s="58">
        <v>0.23301970639874825</v>
      </c>
      <c r="F12" s="58">
        <v>0.54423512485648606</v>
      </c>
      <c r="G12" s="58">
        <v>0.71038983604042893</v>
      </c>
      <c r="H12" s="58">
        <v>0.31278214144472982</v>
      </c>
      <c r="I12" s="58">
        <v>0.3670083879753957</v>
      </c>
      <c r="J12" s="61">
        <f t="shared" si="0"/>
        <v>0.39362526062970354</v>
      </c>
      <c r="K12">
        <v>1.3647252774566101</v>
      </c>
      <c r="L12">
        <v>1.1216781698503899</v>
      </c>
      <c r="M12">
        <v>2.0347477454445499</v>
      </c>
      <c r="N12">
        <v>1.1241231289878899</v>
      </c>
      <c r="O12">
        <v>1.26363093665286</v>
      </c>
      <c r="P12">
        <v>1.16049049254768</v>
      </c>
      <c r="AK12" s="2"/>
    </row>
    <row r="13" spans="1:43" ht="15.75" x14ac:dyDescent="0.25">
      <c r="A13" s="2" t="s">
        <v>49</v>
      </c>
      <c r="B13" s="58">
        <v>0.72135685010979211</v>
      </c>
      <c r="C13" s="58">
        <v>0.87461817000021269</v>
      </c>
      <c r="D13" s="58">
        <v>0.2339934126494746</v>
      </c>
      <c r="E13" s="58">
        <v>0.64062475735073809</v>
      </c>
      <c r="F13" s="58">
        <v>1.053948508968426</v>
      </c>
      <c r="G13" s="58">
        <v>1.093978744879089</v>
      </c>
      <c r="H13" s="58">
        <v>0.7282113887256898</v>
      </c>
      <c r="I13" s="58">
        <v>0.77719086448064567</v>
      </c>
      <c r="J13" s="61">
        <f t="shared" si="0"/>
        <v>0.7654903371455084</v>
      </c>
      <c r="K13">
        <v>1.1838860895866199</v>
      </c>
      <c r="L13">
        <v>0.88255975758939398</v>
      </c>
      <c r="M13">
        <v>0.96143045007463701</v>
      </c>
      <c r="N13">
        <v>0.2284801162831</v>
      </c>
      <c r="O13">
        <v>1.21202548369102</v>
      </c>
      <c r="P13">
        <v>1.17896910444985</v>
      </c>
      <c r="AK13" s="2" t="s">
        <v>46</v>
      </c>
      <c r="AL13">
        <v>4.951136</v>
      </c>
      <c r="AM13">
        <v>-3.9427120000000002</v>
      </c>
      <c r="AN13">
        <v>10.072499000000001</v>
      </c>
      <c r="AO13">
        <v>-9.1102670000000003</v>
      </c>
      <c r="AP13">
        <v>0.53876400000000002</v>
      </c>
      <c r="AQ13">
        <v>0.52527999999999997</v>
      </c>
    </row>
    <row r="14" spans="1:43" ht="15.75" x14ac:dyDescent="0.25">
      <c r="A14" s="22" t="s">
        <v>48</v>
      </c>
      <c r="B14" s="2">
        <v>0.62</v>
      </c>
      <c r="C14" s="2">
        <v>0.91</v>
      </c>
      <c r="D14" s="2">
        <v>0.25</v>
      </c>
      <c r="E14" s="2"/>
      <c r="F14" s="2"/>
      <c r="G14" s="2">
        <v>1.63</v>
      </c>
      <c r="H14" s="2"/>
      <c r="I14" s="2"/>
      <c r="J14" s="61">
        <f t="shared" si="0"/>
        <v>0.85250000000000004</v>
      </c>
      <c r="K14">
        <v>0.77969850671818197</v>
      </c>
      <c r="L14">
        <v>0.53690043301877199</v>
      </c>
      <c r="M14">
        <v>1.0926106952266701</v>
      </c>
      <c r="N14">
        <v>0.417032668657769</v>
      </c>
      <c r="O14">
        <v>1.0584148048109701</v>
      </c>
      <c r="P14">
        <v>1.0286074983118501</v>
      </c>
      <c r="AK14" s="2" t="s">
        <v>51</v>
      </c>
      <c r="AL14">
        <v>4.8882389999999996</v>
      </c>
      <c r="AM14">
        <v>-3.8326419999999999</v>
      </c>
      <c r="AN14">
        <v>9.5417020000000008</v>
      </c>
      <c r="AO14">
        <v>-7.042465</v>
      </c>
      <c r="AP14">
        <v>0.52950900000000001</v>
      </c>
      <c r="AQ14">
        <v>0.51416899999999999</v>
      </c>
    </row>
    <row r="15" spans="1:43" ht="15.75" x14ac:dyDescent="0.25">
      <c r="A15" s="2" t="s">
        <v>43</v>
      </c>
      <c r="B15" s="61">
        <v>0.38429744496229201</v>
      </c>
      <c r="C15" s="61">
        <v>0.53734110560901294</v>
      </c>
      <c r="D15" s="61">
        <v>0.25351939210753466</v>
      </c>
      <c r="E15" s="61">
        <v>0.28382171350147828</v>
      </c>
      <c r="F15" s="61">
        <v>0.67203472100987627</v>
      </c>
      <c r="G15" s="61">
        <v>0.81270943416973884</v>
      </c>
      <c r="H15" s="61">
        <v>0.38036747573563989</v>
      </c>
      <c r="I15" s="61">
        <v>0.44580534814400574</v>
      </c>
      <c r="J15" s="61">
        <f t="shared" si="0"/>
        <v>0.4712370794049473</v>
      </c>
      <c r="K15">
        <v>1.2273393648559801</v>
      </c>
      <c r="L15">
        <v>0.90745478851893002</v>
      </c>
      <c r="M15">
        <v>1.6723235122911999</v>
      </c>
      <c r="N15">
        <v>0.93933461057708101</v>
      </c>
      <c r="O15">
        <v>1.2474677783975801</v>
      </c>
      <c r="P15">
        <v>1.22267500464852</v>
      </c>
      <c r="AK15" s="2" t="s">
        <v>44</v>
      </c>
      <c r="AL15">
        <v>4.7900029999999996</v>
      </c>
      <c r="AM15">
        <v>-3.7276389999999999</v>
      </c>
      <c r="AN15">
        <v>6.9323160000000001</v>
      </c>
      <c r="AO15">
        <v>-4.8600820000000002</v>
      </c>
      <c r="AP15">
        <v>0.52446000000000004</v>
      </c>
      <c r="AQ15">
        <v>0.51136800000000004</v>
      </c>
    </row>
    <row r="16" spans="1:43" ht="15.75" x14ac:dyDescent="0.25">
      <c r="A16" s="22" t="s">
        <v>40</v>
      </c>
      <c r="B16" s="62">
        <v>0.51</v>
      </c>
      <c r="C16" s="62">
        <v>0.61</v>
      </c>
      <c r="D16" s="62">
        <v>0.26</v>
      </c>
      <c r="E16" s="62"/>
      <c r="F16" s="62">
        <v>0.79</v>
      </c>
      <c r="G16" s="62">
        <v>1.24</v>
      </c>
      <c r="H16" s="62"/>
      <c r="I16" s="62"/>
      <c r="J16" s="61">
        <f t="shared" si="0"/>
        <v>0.68200000000000005</v>
      </c>
      <c r="K16">
        <v>1.30255819753693</v>
      </c>
      <c r="L16">
        <v>1.0225167658749399</v>
      </c>
      <c r="M16">
        <v>0.89616457469589506</v>
      </c>
      <c r="N16">
        <v>0.56764187096409802</v>
      </c>
      <c r="O16">
        <v>1.4985173659023501</v>
      </c>
      <c r="P16">
        <v>1.39713063816877</v>
      </c>
      <c r="AK16" s="22" t="s">
        <v>45</v>
      </c>
      <c r="AL16" s="30">
        <v>4.7882999999999996</v>
      </c>
      <c r="AM16" s="30">
        <v>-3.93703</v>
      </c>
      <c r="AN16" s="30">
        <v>7.0086899999999996</v>
      </c>
      <c r="AO16" s="30">
        <v>-7.0086899999999996</v>
      </c>
      <c r="AP16" s="30">
        <v>0.54656000000000005</v>
      </c>
      <c r="AQ16" s="30">
        <v>0.54656000000000005</v>
      </c>
    </row>
    <row r="17" spans="1:43" ht="15.75" x14ac:dyDescent="0.25">
      <c r="A17" s="2" t="s">
        <v>37</v>
      </c>
      <c r="B17" s="58">
        <v>0.38533697523791199</v>
      </c>
      <c r="C17" s="58">
        <v>0.59868559094334295</v>
      </c>
      <c r="D17" s="58">
        <v>0.31438291277987473</v>
      </c>
      <c r="E17" s="58">
        <v>0.28430267816346821</v>
      </c>
      <c r="F17" s="58">
        <v>0.72604415635897612</v>
      </c>
      <c r="G17" s="58">
        <v>0.90542703052732898</v>
      </c>
      <c r="H17" s="58">
        <v>0.39490553482517982</v>
      </c>
      <c r="I17" s="58">
        <v>0.54904501960866581</v>
      </c>
      <c r="J17" s="61">
        <f t="shared" si="0"/>
        <v>0.51976623730559357</v>
      </c>
      <c r="K17">
        <v>1.09100658319327</v>
      </c>
      <c r="L17">
        <v>0.88686786592767297</v>
      </c>
      <c r="M17">
        <v>1.7151000577216899</v>
      </c>
      <c r="N17">
        <v>0.47957340297474199</v>
      </c>
      <c r="O17">
        <v>1.09667557225761</v>
      </c>
      <c r="P17">
        <v>1.06526917393304</v>
      </c>
      <c r="AK17" s="2" t="s">
        <v>47</v>
      </c>
      <c r="AL17">
        <v>4.5712710000000003</v>
      </c>
      <c r="AM17">
        <v>-2.93953799999999</v>
      </c>
      <c r="AN17">
        <v>16.780961000000001</v>
      </c>
      <c r="AO17">
        <v>-15.226144</v>
      </c>
      <c r="AP17">
        <v>0.55417400000000006</v>
      </c>
      <c r="AQ17">
        <v>0.54101999999999995</v>
      </c>
    </row>
    <row r="18" spans="1:43" ht="15.75" x14ac:dyDescent="0.25">
      <c r="A18" s="22" t="s">
        <v>47</v>
      </c>
      <c r="B18" s="62">
        <v>1.76</v>
      </c>
      <c r="C18" s="62">
        <v>1.91</v>
      </c>
      <c r="D18" s="62"/>
      <c r="E18" s="62"/>
      <c r="F18" s="62"/>
      <c r="G18" s="62">
        <v>3.43</v>
      </c>
      <c r="H18" s="62"/>
      <c r="I18" s="62"/>
      <c r="J18" s="61">
        <f t="shared" si="0"/>
        <v>2.3666666666666667</v>
      </c>
      <c r="K18">
        <v>0.97948055253912703</v>
      </c>
      <c r="L18">
        <v>0.77265699624702999</v>
      </c>
      <c r="M18">
        <v>2.7308303999200598</v>
      </c>
      <c r="N18">
        <v>2.47780904256678</v>
      </c>
      <c r="O18">
        <v>1.0846696612939499</v>
      </c>
      <c r="P18">
        <v>1.05892369572238</v>
      </c>
      <c r="AK18" s="2" t="s">
        <v>48</v>
      </c>
      <c r="AL18">
        <v>3.638881</v>
      </c>
      <c r="AM18">
        <v>-2.0426129999999998</v>
      </c>
      <c r="AN18">
        <v>6.7140959999999996</v>
      </c>
      <c r="AO18">
        <v>-2.5626669999999998</v>
      </c>
      <c r="AP18">
        <v>0.54076000000000002</v>
      </c>
      <c r="AQ18">
        <v>0.52553099999999997</v>
      </c>
    </row>
    <row r="24" spans="1:43" s="3" customFormat="1" x14ac:dyDescent="0.25">
      <c r="A24" s="64" t="s">
        <v>22</v>
      </c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AK24" s="64" t="s">
        <v>21</v>
      </c>
      <c r="AL24" s="64"/>
      <c r="AM24" s="64"/>
      <c r="AN24" s="64"/>
      <c r="AO24" s="64"/>
    </row>
    <row r="25" spans="1:43" ht="18.75" x14ac:dyDescent="0.25">
      <c r="A25" s="2" t="s">
        <v>0</v>
      </c>
      <c r="B25" s="57" t="s">
        <v>85</v>
      </c>
      <c r="C25" s="57" t="s">
        <v>86</v>
      </c>
      <c r="D25" s="63" t="s">
        <v>93</v>
      </c>
      <c r="E25" s="57" t="s">
        <v>87</v>
      </c>
      <c r="F25" s="57" t="s">
        <v>88</v>
      </c>
      <c r="G25" s="57" t="s">
        <v>89</v>
      </c>
      <c r="H25" s="57" t="s">
        <v>90</v>
      </c>
      <c r="I25" s="57" t="s">
        <v>91</v>
      </c>
      <c r="J25" s="60" t="s">
        <v>92</v>
      </c>
      <c r="K25" s="3" t="s">
        <v>23</v>
      </c>
      <c r="L25" s="3" t="s">
        <v>24</v>
      </c>
      <c r="M25" s="3" t="s">
        <v>25</v>
      </c>
      <c r="N25" s="3" t="s">
        <v>26</v>
      </c>
      <c r="O25" s="3" t="s">
        <v>1</v>
      </c>
      <c r="P25" s="3" t="s">
        <v>2</v>
      </c>
      <c r="AK25" s="2" t="s">
        <v>0</v>
      </c>
      <c r="AL25" s="3" t="s">
        <v>23</v>
      </c>
      <c r="AM25" s="3" t="s">
        <v>24</v>
      </c>
      <c r="AN25" s="3" t="s">
        <v>25</v>
      </c>
      <c r="AO25" s="3" t="s">
        <v>26</v>
      </c>
      <c r="AP25" s="3" t="s">
        <v>1</v>
      </c>
      <c r="AQ25" s="3" t="s">
        <v>2</v>
      </c>
    </row>
    <row r="26" spans="1:43" ht="15.75" x14ac:dyDescent="0.25">
      <c r="A26" s="2" t="s">
        <v>46</v>
      </c>
      <c r="B26" s="58">
        <v>-0.110470097080678</v>
      </c>
      <c r="C26" s="58">
        <v>-0.57538019296420706</v>
      </c>
      <c r="D26" s="58">
        <v>-0.75713399338016529</v>
      </c>
      <c r="E26" s="58">
        <v>0.18175380041595823</v>
      </c>
      <c r="F26" s="58">
        <v>-1.3941451903187241</v>
      </c>
      <c r="G26" s="58">
        <v>-0.65895561003048098</v>
      </c>
      <c r="H26" s="58">
        <v>-9.4961855844600193E-2</v>
      </c>
      <c r="I26" s="58">
        <v>-0.33658138225302436</v>
      </c>
      <c r="J26" s="61">
        <f t="shared" ref="J26:J41" si="1">AVERAGE(B26:I26)</f>
        <v>-0.46823431518199021</v>
      </c>
      <c r="K26">
        <v>4.951136</v>
      </c>
      <c r="L26">
        <v>-3.9427120000000002</v>
      </c>
      <c r="M26">
        <v>10.072499000000001</v>
      </c>
      <c r="N26">
        <v>-9.1102670000000003</v>
      </c>
      <c r="O26">
        <v>0.53876400000000002</v>
      </c>
      <c r="P26">
        <v>0.52527999999999997</v>
      </c>
      <c r="AK26" s="2" t="s">
        <v>47</v>
      </c>
      <c r="AL26">
        <v>0.97948055253912703</v>
      </c>
      <c r="AM26">
        <v>0.77265699624702999</v>
      </c>
      <c r="AN26">
        <v>2.7308303999200598</v>
      </c>
      <c r="AO26">
        <v>2.47780904256678</v>
      </c>
      <c r="AP26">
        <v>1.0846696612939499</v>
      </c>
      <c r="AQ26">
        <v>1.05892369572238</v>
      </c>
    </row>
    <row r="27" spans="1:43" ht="15.75" x14ac:dyDescent="0.25">
      <c r="A27" s="2" t="s">
        <v>51</v>
      </c>
      <c r="B27" s="58">
        <v>0.141522985516632</v>
      </c>
      <c r="C27" s="58">
        <v>-0.22742704125472712</v>
      </c>
      <c r="D27" s="58">
        <v>-0.59575382127938536</v>
      </c>
      <c r="E27" s="58">
        <v>0.3683267800246583</v>
      </c>
      <c r="F27" s="58">
        <v>-0.90360714711465373</v>
      </c>
      <c r="G27" s="58">
        <v>-0.27062284481533094</v>
      </c>
      <c r="H27" s="58">
        <v>0.13578387641452982</v>
      </c>
      <c r="I27" s="58">
        <v>-1.640195173038432E-2</v>
      </c>
      <c r="J27" s="61">
        <f t="shared" si="1"/>
        <v>-0.17102239552983267</v>
      </c>
      <c r="K27">
        <v>4.8882389999999996</v>
      </c>
      <c r="L27">
        <v>-3.8326419999999999</v>
      </c>
      <c r="M27">
        <v>9.5417020000000008</v>
      </c>
      <c r="N27">
        <v>-7.042465</v>
      </c>
      <c r="O27">
        <v>0.52950900000000001</v>
      </c>
      <c r="P27">
        <v>0.51416899999999999</v>
      </c>
      <c r="AK27" s="2" t="s">
        <v>46</v>
      </c>
      <c r="AL27">
        <v>1.06087375370577</v>
      </c>
      <c r="AM27">
        <v>1.0363410886292701</v>
      </c>
      <c r="AN27">
        <v>1.6391365472075401</v>
      </c>
      <c r="AO27">
        <v>1.4825488286987001</v>
      </c>
      <c r="AP27">
        <v>1.0545080884295801</v>
      </c>
      <c r="AQ27">
        <v>1.02811622285507</v>
      </c>
    </row>
    <row r="28" spans="1:43" ht="15.75" x14ac:dyDescent="0.25">
      <c r="A28" s="2" t="s">
        <v>50</v>
      </c>
      <c r="B28" s="58">
        <v>6.182024038949202E-2</v>
      </c>
      <c r="C28" s="58">
        <v>-0.28742815219869711</v>
      </c>
      <c r="D28" s="58">
        <v>-0.55778829392107521</v>
      </c>
      <c r="E28" s="58">
        <v>0.27036014172237816</v>
      </c>
      <c r="F28" s="58">
        <v>-0.91147364231654371</v>
      </c>
      <c r="G28" s="58">
        <v>-0.3567081848485209</v>
      </c>
      <c r="H28" s="58">
        <v>4.5147969900149854E-2</v>
      </c>
      <c r="I28" s="58">
        <v>-0.1505307024965343</v>
      </c>
      <c r="J28" s="61">
        <f t="shared" si="1"/>
        <v>-0.23582507797116892</v>
      </c>
      <c r="K28">
        <v>5.4935559999999999</v>
      </c>
      <c r="L28">
        <v>-3.722928</v>
      </c>
      <c r="M28">
        <v>9.0496689999999997</v>
      </c>
      <c r="N28">
        <v>-7.4049800000000001</v>
      </c>
      <c r="O28">
        <v>0.601329</v>
      </c>
      <c r="P28">
        <v>0.565913</v>
      </c>
      <c r="AK28" s="2" t="s">
        <v>36</v>
      </c>
      <c r="AL28">
        <v>1.1073870010859099</v>
      </c>
      <c r="AM28">
        <v>0.92240910259395903</v>
      </c>
      <c r="AN28">
        <v>1.5379016088356601</v>
      </c>
      <c r="AO28">
        <v>1.4706391518441799</v>
      </c>
      <c r="AP28">
        <v>1.1167023868941</v>
      </c>
      <c r="AQ28">
        <v>1.0817122221896001</v>
      </c>
    </row>
    <row r="29" spans="1:43" ht="15.75" x14ac:dyDescent="0.25">
      <c r="A29" s="2" t="s">
        <v>44</v>
      </c>
      <c r="B29" s="58">
        <v>0.402577339113732</v>
      </c>
      <c r="C29" s="58">
        <v>0.16749524666030283</v>
      </c>
      <c r="D29" s="58">
        <v>-0.3958517412319954</v>
      </c>
      <c r="E29" s="58">
        <v>0.5633469878922982</v>
      </c>
      <c r="F29" s="58">
        <v>-0.24144064853566394</v>
      </c>
      <c r="G29" s="58">
        <v>0.13688200129393899</v>
      </c>
      <c r="H29" s="58">
        <v>0.4075194690395198</v>
      </c>
      <c r="I29" s="58">
        <v>0.25837816569930566</v>
      </c>
      <c r="J29" s="61">
        <f t="shared" si="1"/>
        <v>0.16236335249142977</v>
      </c>
      <c r="K29">
        <v>4.7900029999999996</v>
      </c>
      <c r="L29">
        <v>-3.7276389999999999</v>
      </c>
      <c r="M29">
        <v>6.9323160000000001</v>
      </c>
      <c r="N29">
        <v>-4.8600820000000002</v>
      </c>
      <c r="O29">
        <v>0.52446000000000004</v>
      </c>
      <c r="P29">
        <v>0.51136800000000004</v>
      </c>
      <c r="AK29" s="2" t="s">
        <v>50</v>
      </c>
      <c r="AL29">
        <v>1.1770974125761999</v>
      </c>
      <c r="AM29">
        <v>0.97857090662681101</v>
      </c>
      <c r="AN29">
        <v>1.4726874828214001</v>
      </c>
      <c r="AO29">
        <v>1.2050409088490199</v>
      </c>
      <c r="AP29">
        <v>1.17696485716802</v>
      </c>
      <c r="AQ29">
        <v>1.10764608594384</v>
      </c>
    </row>
    <row r="30" spans="1:43" ht="15.75" x14ac:dyDescent="0.25">
      <c r="A30" s="2" t="s">
        <v>45</v>
      </c>
      <c r="B30" s="61">
        <v>3.4107489897651999E-2</v>
      </c>
      <c r="C30" s="61">
        <v>5.5998429197922903E-2</v>
      </c>
      <c r="D30" s="61">
        <v>-1.6734237341515301E-2</v>
      </c>
      <c r="E30" s="61">
        <v>7.2732666539438204E-2</v>
      </c>
      <c r="F30" s="61">
        <v>-9.2763638521043801E-2</v>
      </c>
      <c r="G30" s="61">
        <v>0.25494651692764903</v>
      </c>
      <c r="H30" s="61">
        <v>4.8636124473199802E-2</v>
      </c>
      <c r="I30" s="61">
        <v>6.2283153930645797E-2</v>
      </c>
      <c r="J30" s="61">
        <f t="shared" si="1"/>
        <v>5.2400813137993579E-2</v>
      </c>
      <c r="K30">
        <v>4.7882999999999996</v>
      </c>
      <c r="L30">
        <v>-3.93703</v>
      </c>
      <c r="M30">
        <v>7.0086899999999996</v>
      </c>
      <c r="N30">
        <v>-7.0086899999999996</v>
      </c>
      <c r="O30">
        <v>0.54656000000000005</v>
      </c>
      <c r="P30">
        <v>0.54656000000000005</v>
      </c>
      <c r="AK30" s="2" t="s">
        <v>51</v>
      </c>
      <c r="AL30">
        <v>1.04739689173171</v>
      </c>
      <c r="AM30">
        <v>1.00740921036238</v>
      </c>
      <c r="AN30">
        <v>1.5527579075225799</v>
      </c>
      <c r="AO30">
        <v>1.1460474470069399</v>
      </c>
      <c r="AP30">
        <v>1.03639352925633</v>
      </c>
      <c r="AQ30">
        <v>1.00636896548349</v>
      </c>
    </row>
    <row r="31" spans="1:43" ht="15.75" x14ac:dyDescent="0.25">
      <c r="A31" s="2" t="s">
        <v>36</v>
      </c>
      <c r="B31" s="58">
        <v>0.32990577994686204</v>
      </c>
      <c r="C31" s="58">
        <v>0.29458703622315296</v>
      </c>
      <c r="D31" s="58">
        <v>-1.3270006450035288E-2</v>
      </c>
      <c r="E31" s="58">
        <v>0.30785704267318825</v>
      </c>
      <c r="F31" s="58">
        <v>0.19645597495343614</v>
      </c>
      <c r="G31" s="58">
        <v>0.47105426194581901</v>
      </c>
      <c r="H31" s="58">
        <v>0.33521136809071983</v>
      </c>
      <c r="I31" s="58">
        <v>0.25757016622260581</v>
      </c>
      <c r="J31" s="61">
        <f t="shared" si="1"/>
        <v>0.27242145295071857</v>
      </c>
      <c r="K31">
        <v>5.168215</v>
      </c>
      <c r="L31">
        <v>-3.5092629999999998</v>
      </c>
      <c r="M31">
        <v>9.4504099999999998</v>
      </c>
      <c r="N31">
        <v>-9.0370819999999998</v>
      </c>
      <c r="O31">
        <v>0.57054000000000005</v>
      </c>
      <c r="P31">
        <v>0.55266300000000002</v>
      </c>
      <c r="AK31" s="2" t="s">
        <v>42</v>
      </c>
      <c r="AL31">
        <v>1.3647252774566101</v>
      </c>
      <c r="AM31">
        <v>1.1216781698503899</v>
      </c>
      <c r="AN31">
        <v>2.0347477454445499</v>
      </c>
      <c r="AO31">
        <v>1.1241231289878899</v>
      </c>
      <c r="AP31">
        <v>1.26363093665286</v>
      </c>
      <c r="AQ31">
        <v>1.16049049254768</v>
      </c>
    </row>
    <row r="32" spans="1:43" ht="15.75" x14ac:dyDescent="0.25">
      <c r="A32" s="2" t="s">
        <v>41</v>
      </c>
      <c r="B32" s="58">
        <v>0.31863442102683209</v>
      </c>
      <c r="C32" s="58">
        <v>0.37261682411788294</v>
      </c>
      <c r="D32" s="58">
        <v>9.4577233600684596E-2</v>
      </c>
      <c r="E32" s="58">
        <v>0.27803959051719834</v>
      </c>
      <c r="F32" s="58">
        <v>0.31831810103645619</v>
      </c>
      <c r="G32" s="58">
        <v>0.65492995607636906</v>
      </c>
      <c r="H32" s="58">
        <v>0.31250261044359989</v>
      </c>
      <c r="I32" s="58">
        <v>0.41553735154753585</v>
      </c>
      <c r="J32" s="61">
        <f t="shared" si="1"/>
        <v>0.34564451104581989</v>
      </c>
      <c r="K32">
        <v>5.8600029999999999</v>
      </c>
      <c r="L32">
        <v>-3.3877969999999999</v>
      </c>
      <c r="M32">
        <v>14.055630000000001</v>
      </c>
      <c r="N32">
        <v>-5.9093260000000001</v>
      </c>
      <c r="O32">
        <v>0.65608500000000003</v>
      </c>
      <c r="P32">
        <v>0.63869699999999996</v>
      </c>
      <c r="AK32" s="2" t="s">
        <v>41</v>
      </c>
      <c r="AL32">
        <v>1.2556155555688799</v>
      </c>
      <c r="AM32">
        <v>0.89048178792541499</v>
      </c>
      <c r="AN32">
        <v>2.2873267921919598</v>
      </c>
      <c r="AO32">
        <v>0.96164737429745695</v>
      </c>
      <c r="AP32">
        <v>1.28413728310971</v>
      </c>
      <c r="AQ32">
        <v>1.2501042247731999</v>
      </c>
    </row>
    <row r="33" spans="1:43" ht="15.75" x14ac:dyDescent="0.25">
      <c r="A33" s="2" t="s">
        <v>38</v>
      </c>
      <c r="B33" s="58">
        <v>0.67101758210181195</v>
      </c>
      <c r="C33" s="58">
        <v>0.72911290484096281</v>
      </c>
      <c r="D33" s="58">
        <v>0.13244791121230448</v>
      </c>
      <c r="E33" s="58">
        <v>0.59666499362865832</v>
      </c>
      <c r="F33" s="58">
        <v>0.78523100674688628</v>
      </c>
      <c r="G33" s="58">
        <v>0.97715614674079898</v>
      </c>
      <c r="H33" s="58">
        <v>0.68987663160126977</v>
      </c>
      <c r="I33" s="58">
        <v>0.68201201164241576</v>
      </c>
      <c r="J33" s="61">
        <f t="shared" si="1"/>
        <v>0.6579398985643885</v>
      </c>
      <c r="K33">
        <v>5.0056839999999996</v>
      </c>
      <c r="L33">
        <v>-3.4060049999999999</v>
      </c>
      <c r="M33">
        <v>11.755269</v>
      </c>
      <c r="N33">
        <v>-1.383605</v>
      </c>
      <c r="O33">
        <v>0.55665699999999996</v>
      </c>
      <c r="P33">
        <v>0.54074500000000003</v>
      </c>
      <c r="AK33" s="2" t="s">
        <v>43</v>
      </c>
      <c r="AL33">
        <v>1.2273393648559801</v>
      </c>
      <c r="AM33">
        <v>0.90745478851893002</v>
      </c>
      <c r="AN33">
        <v>1.6723235122911999</v>
      </c>
      <c r="AO33">
        <v>0.93933461057708101</v>
      </c>
      <c r="AP33">
        <v>1.2474677783975801</v>
      </c>
      <c r="AQ33">
        <v>1.22267500464852</v>
      </c>
    </row>
    <row r="34" spans="1:43" ht="15.75" x14ac:dyDescent="0.25">
      <c r="A34" s="2" t="s">
        <v>39</v>
      </c>
      <c r="B34" s="58">
        <v>0.319464274737912</v>
      </c>
      <c r="C34" s="58">
        <v>0.44193759899223289</v>
      </c>
      <c r="D34" s="58">
        <v>0.19745548833665466</v>
      </c>
      <c r="E34" s="58">
        <v>0.24448211065557823</v>
      </c>
      <c r="F34" s="58">
        <v>0.52067669489594626</v>
      </c>
      <c r="G34" s="58">
        <v>0.72994194743413909</v>
      </c>
      <c r="H34" s="58">
        <v>0.31100874329919986</v>
      </c>
      <c r="I34" s="58">
        <v>0.40606231788383584</v>
      </c>
      <c r="J34" s="61">
        <f t="shared" si="1"/>
        <v>0.39637864702943737</v>
      </c>
      <c r="K34">
        <v>5.8493339999999998</v>
      </c>
      <c r="L34">
        <v>-3.47819699999999</v>
      </c>
      <c r="M34">
        <v>10.735493999999999</v>
      </c>
      <c r="N34">
        <v>-3.960801</v>
      </c>
      <c r="O34">
        <v>0.68082600000000004</v>
      </c>
      <c r="P34">
        <v>0.664717</v>
      </c>
      <c r="AK34" s="2" t="s">
        <v>44</v>
      </c>
      <c r="AL34">
        <v>1.02634798617366</v>
      </c>
      <c r="AM34">
        <v>0.97980919206803396</v>
      </c>
      <c r="AN34">
        <v>1.12812247609968</v>
      </c>
      <c r="AO34">
        <v>0.790899857982168</v>
      </c>
      <c r="AP34">
        <v>1.0265112592114101</v>
      </c>
      <c r="AQ34">
        <v>1.00088664454948</v>
      </c>
    </row>
    <row r="35" spans="1:43" ht="15.75" x14ac:dyDescent="0.25">
      <c r="A35" s="2" t="s">
        <v>42</v>
      </c>
      <c r="B35" s="58">
        <v>0.31928796637976198</v>
      </c>
      <c r="C35" s="58">
        <v>0.44764931417041282</v>
      </c>
      <c r="D35" s="59">
        <v>0.21462960777166501</v>
      </c>
      <c r="E35" s="58">
        <v>0.23301970639874825</v>
      </c>
      <c r="F35" s="58">
        <v>0.54423512485648606</v>
      </c>
      <c r="G35" s="58">
        <v>0.71038983604042893</v>
      </c>
      <c r="H35" s="58">
        <v>0.31278214144472982</v>
      </c>
      <c r="I35" s="58">
        <v>0.3670083879753957</v>
      </c>
      <c r="J35" s="61">
        <f t="shared" si="1"/>
        <v>0.39362526062970354</v>
      </c>
      <c r="K35">
        <v>6.3692219999999997</v>
      </c>
      <c r="L35">
        <v>-4.2673730000000001</v>
      </c>
      <c r="M35">
        <v>12.503531000000001</v>
      </c>
      <c r="N35">
        <v>-6.9077400000000004</v>
      </c>
      <c r="O35">
        <v>0.64560799999999996</v>
      </c>
      <c r="P35">
        <v>0.59291199999999999</v>
      </c>
      <c r="AK35" s="2" t="s">
        <v>39</v>
      </c>
      <c r="AL35">
        <v>1.2533295222063801</v>
      </c>
      <c r="AM35">
        <v>0.91424341048676105</v>
      </c>
      <c r="AN35">
        <v>1.74702827647114</v>
      </c>
      <c r="AO35">
        <v>0.64455639810102605</v>
      </c>
      <c r="AP35">
        <v>1.3325621678752799</v>
      </c>
      <c r="AQ35">
        <v>1.30103246136832</v>
      </c>
    </row>
    <row r="36" spans="1:43" ht="15.75" x14ac:dyDescent="0.25">
      <c r="A36" s="2" t="s">
        <v>49</v>
      </c>
      <c r="B36" s="58">
        <v>0.72135685010979211</v>
      </c>
      <c r="C36" s="58">
        <v>0.87461817000021269</v>
      </c>
      <c r="D36" s="58">
        <v>0.2339934126494746</v>
      </c>
      <c r="E36" s="58">
        <v>0.64062475735073809</v>
      </c>
      <c r="F36" s="58">
        <v>1.053948508968426</v>
      </c>
      <c r="G36" s="58">
        <v>1.093978744879089</v>
      </c>
      <c r="H36" s="58">
        <v>0.7282113887256898</v>
      </c>
      <c r="I36" s="58">
        <v>0.77719086448064567</v>
      </c>
      <c r="J36" s="61">
        <f t="shared" si="1"/>
        <v>0.7654903371455084</v>
      </c>
      <c r="K36">
        <v>5.525239</v>
      </c>
      <c r="L36">
        <v>-3.3576579999999998</v>
      </c>
      <c r="M36">
        <v>5.9079930000000003</v>
      </c>
      <c r="N36">
        <v>-1.4040109999999999</v>
      </c>
      <c r="O36">
        <v>0.61924199999999996</v>
      </c>
      <c r="P36">
        <v>0.60235300000000003</v>
      </c>
      <c r="AK36" s="2" t="s">
        <v>40</v>
      </c>
      <c r="AL36">
        <v>1.30255819753693</v>
      </c>
      <c r="AM36">
        <v>1.0225167658749399</v>
      </c>
      <c r="AN36">
        <v>0.89616457469589506</v>
      </c>
      <c r="AO36">
        <v>0.56764187096409802</v>
      </c>
      <c r="AP36">
        <v>1.4985173659023501</v>
      </c>
      <c r="AQ36">
        <v>1.39713063816877</v>
      </c>
    </row>
    <row r="37" spans="1:43" ht="15.75" x14ac:dyDescent="0.25">
      <c r="A37" s="2" t="s">
        <v>48</v>
      </c>
      <c r="B37" s="2">
        <v>0.62</v>
      </c>
      <c r="C37" s="2">
        <v>0.91</v>
      </c>
      <c r="D37" s="2">
        <v>0.25</v>
      </c>
      <c r="E37" s="2"/>
      <c r="F37" s="2"/>
      <c r="G37" s="2">
        <v>1.63</v>
      </c>
      <c r="H37" s="2"/>
      <c r="I37" s="2"/>
      <c r="J37" s="61">
        <f t="shared" si="1"/>
        <v>0.85250000000000004</v>
      </c>
      <c r="K37">
        <v>3.638881</v>
      </c>
      <c r="L37">
        <v>-2.0426129999999998</v>
      </c>
      <c r="M37">
        <v>6.7140959999999996</v>
      </c>
      <c r="N37">
        <v>-2.5626669999999998</v>
      </c>
      <c r="O37">
        <v>0.54076000000000002</v>
      </c>
      <c r="P37">
        <v>0.52553099999999997</v>
      </c>
      <c r="AK37" s="2" t="s">
        <v>37</v>
      </c>
      <c r="AL37">
        <v>1.09100658319327</v>
      </c>
      <c r="AM37">
        <v>0.88686786592767297</v>
      </c>
      <c r="AN37">
        <v>1.7151000577216899</v>
      </c>
      <c r="AO37">
        <v>0.47957340297474199</v>
      </c>
      <c r="AP37">
        <v>1.09667557225761</v>
      </c>
      <c r="AQ37">
        <v>1.06526917393304</v>
      </c>
    </row>
    <row r="38" spans="1:43" ht="15.75" x14ac:dyDescent="0.25">
      <c r="A38" s="2" t="s">
        <v>43</v>
      </c>
      <c r="B38" s="61">
        <v>0.38429744496229201</v>
      </c>
      <c r="C38" s="61">
        <v>0.53734110560901294</v>
      </c>
      <c r="D38" s="61">
        <v>0.25351939210753466</v>
      </c>
      <c r="E38" s="61">
        <v>0.28382171350147828</v>
      </c>
      <c r="F38" s="61">
        <v>0.67203472100987627</v>
      </c>
      <c r="G38" s="61">
        <v>0.81270943416973884</v>
      </c>
      <c r="H38" s="61">
        <v>0.38036747573563989</v>
      </c>
      <c r="I38" s="61">
        <v>0.44580534814400574</v>
      </c>
      <c r="J38" s="61">
        <f t="shared" si="1"/>
        <v>0.4712370794049473</v>
      </c>
      <c r="K38">
        <v>5.7280369999999996</v>
      </c>
      <c r="L38">
        <v>-3.4523700000000002</v>
      </c>
      <c r="M38">
        <v>10.276433000000001</v>
      </c>
      <c r="N38">
        <v>-5.772214</v>
      </c>
      <c r="O38">
        <v>0.63734999999999997</v>
      </c>
      <c r="P38">
        <v>0.62468299999999999</v>
      </c>
      <c r="AK38" s="2" t="s">
        <v>48</v>
      </c>
      <c r="AL38">
        <v>0.77969850671818197</v>
      </c>
      <c r="AM38">
        <v>0.53690043301877199</v>
      </c>
      <c r="AN38">
        <v>1.0926106952266701</v>
      </c>
      <c r="AO38">
        <v>0.417032668657769</v>
      </c>
      <c r="AP38">
        <v>1.0584148048109701</v>
      </c>
      <c r="AQ38">
        <v>1.0286074983118501</v>
      </c>
    </row>
    <row r="39" spans="1:43" ht="15.75" x14ac:dyDescent="0.25">
      <c r="A39" s="2" t="s">
        <v>40</v>
      </c>
      <c r="B39" s="62">
        <v>0.51</v>
      </c>
      <c r="C39" s="62">
        <v>0.61</v>
      </c>
      <c r="D39" s="62">
        <v>0.26</v>
      </c>
      <c r="E39" s="62"/>
      <c r="F39" s="62">
        <v>0.79</v>
      </c>
      <c r="G39" s="62">
        <v>1.24</v>
      </c>
      <c r="H39" s="62"/>
      <c r="I39" s="62"/>
      <c r="J39" s="61">
        <f t="shared" si="1"/>
        <v>0.68200000000000005</v>
      </c>
      <c r="K39">
        <v>6.0790860000000002</v>
      </c>
      <c r="L39">
        <v>-3.8901180000000002</v>
      </c>
      <c r="M39">
        <v>5.5069340000000002</v>
      </c>
      <c r="N39">
        <v>-3.4881609999999998</v>
      </c>
      <c r="O39">
        <v>0.76561500000000005</v>
      </c>
      <c r="P39">
        <v>0.71381499999999998</v>
      </c>
      <c r="AK39" s="2" t="s">
        <v>49</v>
      </c>
      <c r="AL39">
        <v>1.1838860895866199</v>
      </c>
      <c r="AM39">
        <v>0.88255975758939398</v>
      </c>
      <c r="AN39">
        <v>0.96143045007463701</v>
      </c>
      <c r="AO39">
        <v>0.2284801162831</v>
      </c>
      <c r="AP39">
        <v>1.21202548369102</v>
      </c>
      <c r="AQ39">
        <v>1.17896910444985</v>
      </c>
    </row>
    <row r="40" spans="1:43" ht="15.75" x14ac:dyDescent="0.25">
      <c r="A40" s="2" t="s">
        <v>37</v>
      </c>
      <c r="B40" s="58">
        <v>0.38533697523791199</v>
      </c>
      <c r="C40" s="58">
        <v>0.59868559094334295</v>
      </c>
      <c r="D40" s="58">
        <v>0.31438291277987473</v>
      </c>
      <c r="E40" s="58">
        <v>0.28430267816346821</v>
      </c>
      <c r="F40" s="58">
        <v>0.72604415635897612</v>
      </c>
      <c r="G40" s="58">
        <v>0.90542703052732898</v>
      </c>
      <c r="H40" s="58">
        <v>0.39490553482517982</v>
      </c>
      <c r="I40" s="58">
        <v>0.54904501960866581</v>
      </c>
      <c r="J40" s="61">
        <f t="shared" si="1"/>
        <v>0.51976623730559357</v>
      </c>
      <c r="K40">
        <v>5.0917669999999999</v>
      </c>
      <c r="L40">
        <v>-3.3740480000000002</v>
      </c>
      <c r="M40">
        <v>10.539294999999999</v>
      </c>
      <c r="N40">
        <v>-2.9469799999999999</v>
      </c>
      <c r="O40">
        <v>0.56030800000000003</v>
      </c>
      <c r="P40">
        <v>0.54426200000000002</v>
      </c>
      <c r="AK40" s="2" t="s">
        <v>38</v>
      </c>
      <c r="AL40">
        <v>1.0725616858322899</v>
      </c>
      <c r="AM40">
        <v>0.89526775721299301</v>
      </c>
      <c r="AN40">
        <v>1.9129801889437601</v>
      </c>
      <c r="AO40">
        <v>0.22515936932821601</v>
      </c>
      <c r="AP40">
        <v>1.08952956949786</v>
      </c>
      <c r="AQ40">
        <v>1.05838544571993</v>
      </c>
    </row>
    <row r="41" spans="1:43" ht="15.75" x14ac:dyDescent="0.25">
      <c r="A41" s="2" t="s">
        <v>47</v>
      </c>
      <c r="B41" s="62">
        <v>1.76</v>
      </c>
      <c r="C41" s="62">
        <v>1.91</v>
      </c>
      <c r="D41" s="62"/>
      <c r="E41" s="62"/>
      <c r="F41" s="62"/>
      <c r="G41" s="62">
        <v>3.43</v>
      </c>
      <c r="H41" s="62"/>
      <c r="I41" s="62"/>
      <c r="J41" s="61">
        <f t="shared" si="1"/>
        <v>2.3666666666666667</v>
      </c>
      <c r="K41">
        <v>4.5712710000000003</v>
      </c>
      <c r="L41">
        <v>-2.93953799999999</v>
      </c>
      <c r="M41">
        <v>16.780961000000001</v>
      </c>
      <c r="N41">
        <v>-15.226144</v>
      </c>
      <c r="O41">
        <v>0.55417400000000006</v>
      </c>
      <c r="P41">
        <v>0.54101999999999995</v>
      </c>
    </row>
  </sheetData>
  <mergeCells count="3">
    <mergeCell ref="A1:N1"/>
    <mergeCell ref="A24:P24"/>
    <mergeCell ref="AK24:AO24"/>
  </mergeCells>
  <pageMargins left="0.511811024" right="0.511811024" top="0.78740157499999996" bottom="0.78740157499999996" header="0.31496062000000002" footer="0.31496062000000002"/>
  <drawing r:id="rId1"/>
  <tableParts count="4"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C819F-1738-4FDE-8C5D-59899F581625}">
  <dimension ref="A1:AD10"/>
  <sheetViews>
    <sheetView zoomScale="40" zoomScaleNormal="40" workbookViewId="0">
      <selection activeCell="AB62" sqref="AB62"/>
    </sheetView>
  </sheetViews>
  <sheetFormatPr defaultRowHeight="15" x14ac:dyDescent="0.25"/>
  <cols>
    <col min="24" max="24" width="13" customWidth="1"/>
    <col min="25" max="25" width="18.140625" customWidth="1"/>
    <col min="26" max="26" width="20.85546875" customWidth="1"/>
    <col min="27" max="27" width="13.7109375" customWidth="1"/>
    <col min="28" max="28" width="16.28515625" customWidth="1"/>
    <col min="29" max="29" width="9.42578125" customWidth="1"/>
    <col min="30" max="30" width="10.140625" customWidth="1"/>
  </cols>
  <sheetData>
    <row r="1" spans="1:30" s="3" customFormat="1" x14ac:dyDescent="0.25">
      <c r="A1" s="64" t="s">
        <v>21</v>
      </c>
      <c r="B1" s="64"/>
      <c r="C1" s="64"/>
      <c r="D1" s="64"/>
      <c r="E1" s="64"/>
    </row>
    <row r="2" spans="1:30" ht="15.75" x14ac:dyDescent="0.25">
      <c r="A2" s="2" t="s">
        <v>0</v>
      </c>
      <c r="B2" s="3" t="s">
        <v>23</v>
      </c>
      <c r="C2" s="3" t="s">
        <v>24</v>
      </c>
      <c r="D2" s="3" t="s">
        <v>25</v>
      </c>
      <c r="E2" s="3" t="s">
        <v>26</v>
      </c>
      <c r="F2" s="3" t="s">
        <v>1</v>
      </c>
      <c r="G2" s="3" t="s">
        <v>2</v>
      </c>
    </row>
    <row r="3" spans="1:30" ht="15.75" x14ac:dyDescent="0.25">
      <c r="A3" s="2" t="s">
        <v>52</v>
      </c>
      <c r="B3">
        <v>1.41206281674278</v>
      </c>
      <c r="C3">
        <v>1.4945613746413999</v>
      </c>
      <c r="D3">
        <v>0.87173334170870198</v>
      </c>
      <c r="E3">
        <v>0.87173334170870198</v>
      </c>
      <c r="F3">
        <v>1.1270426587592799</v>
      </c>
      <c r="G3">
        <v>1.1270426587592799</v>
      </c>
    </row>
    <row r="6" spans="1:30" x14ac:dyDescent="0.25">
      <c r="X6" s="64" t="s">
        <v>22</v>
      </c>
      <c r="Y6" s="64"/>
      <c r="Z6" s="64"/>
      <c r="AA6" s="64"/>
      <c r="AB6" s="64"/>
      <c r="AC6" s="64"/>
      <c r="AD6" s="64"/>
    </row>
    <row r="7" spans="1:30" s="3" customFormat="1" ht="15.75" x14ac:dyDescent="0.25">
      <c r="A7" s="64" t="s">
        <v>22</v>
      </c>
      <c r="B7" s="64"/>
      <c r="C7" s="64"/>
      <c r="D7" s="64"/>
      <c r="E7" s="64"/>
      <c r="F7" s="64"/>
      <c r="G7" s="64"/>
      <c r="X7" s="2" t="s">
        <v>0</v>
      </c>
      <c r="Y7" s="3" t="s">
        <v>23</v>
      </c>
      <c r="Z7" s="3" t="s">
        <v>24</v>
      </c>
      <c r="AA7" s="3" t="s">
        <v>25</v>
      </c>
      <c r="AB7" s="3" t="s">
        <v>26</v>
      </c>
      <c r="AC7" s="3" t="s">
        <v>1</v>
      </c>
      <c r="AD7" s="3" t="s">
        <v>2</v>
      </c>
    </row>
    <row r="8" spans="1:30" ht="15.75" x14ac:dyDescent="0.25">
      <c r="A8" s="2" t="s">
        <v>0</v>
      </c>
      <c r="B8" s="3" t="s">
        <v>23</v>
      </c>
      <c r="C8" s="3" t="s">
        <v>24</v>
      </c>
      <c r="D8" s="3" t="s">
        <v>25</v>
      </c>
      <c r="E8" s="3" t="s">
        <v>26</v>
      </c>
      <c r="F8" s="3" t="s">
        <v>1</v>
      </c>
      <c r="G8" s="3" t="s">
        <v>2</v>
      </c>
      <c r="X8" s="2" t="s">
        <v>52</v>
      </c>
      <c r="Y8">
        <v>6.5901479999999903</v>
      </c>
      <c r="Z8">
        <v>-5.6859900000000003</v>
      </c>
      <c r="AA8">
        <v>5.3568040000000003</v>
      </c>
      <c r="AB8">
        <v>-5.3568040000000003</v>
      </c>
      <c r="AC8">
        <v>0.57582299999999997</v>
      </c>
      <c r="AD8">
        <v>0.57582299999999997</v>
      </c>
    </row>
    <row r="9" spans="1:30" ht="15.75" x14ac:dyDescent="0.25">
      <c r="A9" s="2" t="s">
        <v>35</v>
      </c>
      <c r="B9">
        <v>4.6670360000000004</v>
      </c>
      <c r="C9">
        <v>-3.8044539999999998</v>
      </c>
      <c r="D9">
        <v>6.145003</v>
      </c>
      <c r="E9">
        <v>-6.145003</v>
      </c>
      <c r="F9">
        <v>0.51091500000000001</v>
      </c>
      <c r="G9">
        <v>0.51091500000000001</v>
      </c>
      <c r="X9" s="2" t="s">
        <v>35</v>
      </c>
      <c r="Y9">
        <v>4.6670360000000004</v>
      </c>
      <c r="Z9">
        <v>-3.8044539999999998</v>
      </c>
      <c r="AA9">
        <v>6.145003</v>
      </c>
      <c r="AB9">
        <v>-6.145003</v>
      </c>
      <c r="AC9">
        <v>0.51091500000000001</v>
      </c>
      <c r="AD9">
        <v>0.51091500000000001</v>
      </c>
    </row>
    <row r="10" spans="1:30" ht="15.75" x14ac:dyDescent="0.25">
      <c r="A10" s="2" t="s">
        <v>52</v>
      </c>
      <c r="B10">
        <v>6.5901479999999903</v>
      </c>
      <c r="C10">
        <v>-5.6859900000000003</v>
      </c>
      <c r="D10">
        <v>5.3568040000000003</v>
      </c>
      <c r="E10">
        <v>-5.3568040000000003</v>
      </c>
      <c r="F10">
        <v>0.57582299999999997</v>
      </c>
      <c r="G10">
        <v>0.57582299999999997</v>
      </c>
    </row>
  </sheetData>
  <mergeCells count="3">
    <mergeCell ref="A1:E1"/>
    <mergeCell ref="A7:G7"/>
    <mergeCell ref="X6:AD6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9BEBE-6244-41EB-BF40-3C628AD1A3DC}">
  <dimension ref="A1:AC12"/>
  <sheetViews>
    <sheetView zoomScale="40" zoomScaleNormal="40" workbookViewId="0">
      <selection activeCell="Y15" sqref="Y15"/>
    </sheetView>
  </sheetViews>
  <sheetFormatPr defaultRowHeight="15" x14ac:dyDescent="0.25"/>
  <cols>
    <col min="2" max="2" width="11.7109375" bestFit="1" customWidth="1"/>
    <col min="3" max="3" width="12.42578125" bestFit="1" customWidth="1"/>
    <col min="4" max="4" width="12.7109375" bestFit="1" customWidth="1"/>
    <col min="5" max="5" width="13.5703125" bestFit="1" customWidth="1"/>
    <col min="6" max="7" width="11.7109375" bestFit="1" customWidth="1"/>
    <col min="23" max="23" width="12.7109375" customWidth="1"/>
    <col min="24" max="24" width="18.28515625" customWidth="1"/>
    <col min="25" max="25" width="19.85546875" customWidth="1"/>
    <col min="26" max="26" width="14" customWidth="1"/>
    <col min="27" max="27" width="15.42578125" customWidth="1"/>
    <col min="28" max="28" width="9.85546875" customWidth="1"/>
    <col min="29" max="29" width="9.5703125" customWidth="1"/>
  </cols>
  <sheetData>
    <row r="1" spans="1:29" s="3" customFormat="1" x14ac:dyDescent="0.25">
      <c r="A1" s="64" t="s">
        <v>21</v>
      </c>
      <c r="B1" s="64"/>
      <c r="C1" s="64"/>
      <c r="D1" s="64"/>
      <c r="E1" s="64"/>
    </row>
    <row r="2" spans="1:29" ht="15.75" x14ac:dyDescent="0.25">
      <c r="A2" s="2" t="s">
        <v>0</v>
      </c>
      <c r="B2" s="3" t="s">
        <v>23</v>
      </c>
      <c r="C2" s="3" t="s">
        <v>24</v>
      </c>
      <c r="D2" s="3" t="s">
        <v>25</v>
      </c>
      <c r="E2" s="3" t="s">
        <v>26</v>
      </c>
      <c r="F2" s="3" t="s">
        <v>1</v>
      </c>
      <c r="G2" s="3" t="s">
        <v>2</v>
      </c>
      <c r="W2" s="64" t="s">
        <v>22</v>
      </c>
      <c r="X2" s="64"/>
      <c r="Y2" s="64"/>
      <c r="Z2" s="64"/>
      <c r="AA2" s="64"/>
      <c r="AB2" s="64"/>
      <c r="AC2" s="64"/>
    </row>
    <row r="3" spans="1:29" ht="15.75" x14ac:dyDescent="0.25">
      <c r="A3" s="2" t="s">
        <v>9</v>
      </c>
      <c r="B3" s="20">
        <f>B9/B11</f>
        <v>1.0419386094300538</v>
      </c>
      <c r="C3" s="20">
        <f t="shared" ref="C3:G3" si="0">C9/C11</f>
        <v>1.1693401996712276</v>
      </c>
      <c r="D3" s="20">
        <f t="shared" si="0"/>
        <v>2.45729253508908</v>
      </c>
      <c r="E3" s="20">
        <f t="shared" si="0"/>
        <v>2.45729253508908</v>
      </c>
      <c r="F3" s="20">
        <f t="shared" si="0"/>
        <v>0.99289705724044119</v>
      </c>
      <c r="G3" s="20">
        <f t="shared" si="0"/>
        <v>0.99289705724044119</v>
      </c>
      <c r="W3" s="2" t="s">
        <v>0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1</v>
      </c>
      <c r="AC3" s="3" t="s">
        <v>2</v>
      </c>
    </row>
    <row r="4" spans="1:29" ht="15.75" x14ac:dyDescent="0.25">
      <c r="A4" s="2" t="s">
        <v>53</v>
      </c>
      <c r="B4" s="20">
        <f>B10/B11</f>
        <v>1.0250383755342789</v>
      </c>
      <c r="C4" s="20">
        <f t="shared" ref="C4:G4" si="1">C10/C11</f>
        <v>1.2217582339016322</v>
      </c>
      <c r="D4" s="20">
        <f t="shared" si="1"/>
        <v>4.4282211090865209</v>
      </c>
      <c r="E4" s="20">
        <f t="shared" si="1"/>
        <v>4.4282211090865209</v>
      </c>
      <c r="F4" s="20">
        <f t="shared" si="1"/>
        <v>0.95055146159341575</v>
      </c>
      <c r="G4" s="20">
        <f t="shared" si="1"/>
        <v>0.95055146159341575</v>
      </c>
      <c r="W4" s="2" t="s">
        <v>9</v>
      </c>
      <c r="X4">
        <f xml:space="preserve"> 0.694687 + 0.694671 + 0.694691 + 0.694668 + 0.694675 + 0.694694 + 0.694679</f>
        <v>4.8627650000000004</v>
      </c>
      <c r="Y4">
        <f xml:space="preserve"> -0.635532 - 0.635518 - 0.635539 - 0.635515 - 0.635524 - 0.635545 - 0.635528</f>
        <v>-4.4487010000000007</v>
      </c>
      <c r="Z4">
        <v>15.100070000000001</v>
      </c>
      <c r="AA4">
        <v>-15.100070000000001</v>
      </c>
      <c r="AB4">
        <v>0.50728600000000001</v>
      </c>
      <c r="AC4">
        <v>0.50728600000000001</v>
      </c>
    </row>
    <row r="5" spans="1:29" ht="15.75" x14ac:dyDescent="0.25">
      <c r="W5" s="2" t="s">
        <v>53</v>
      </c>
      <c r="X5">
        <f xml:space="preserve"> 0.597987 + 0.597985 + 0.597988 + 0.597986 + 0.597985 + 0.597988 + 0.597984 + 0.597988</f>
        <v>4.7838909999999997</v>
      </c>
      <c r="Y5">
        <f xml:space="preserve"> -0.581017 - 0.581013 - 0.581017 - 0.581015 - 0.581015 - 0.581017 - 0.581013 - 0.581016</f>
        <v>-4.648123</v>
      </c>
      <c r="Z5">
        <v>27.211431999999999</v>
      </c>
      <c r="AA5">
        <v>-27.211431999999999</v>
      </c>
      <c r="AB5">
        <v>0.485651</v>
      </c>
      <c r="AC5">
        <v>0.485651</v>
      </c>
    </row>
    <row r="6" spans="1:29" ht="15.75" x14ac:dyDescent="0.25">
      <c r="W6" s="2" t="s">
        <v>35</v>
      </c>
      <c r="X6">
        <v>4.6670360000000004</v>
      </c>
      <c r="Y6">
        <v>-3.8044539999999998</v>
      </c>
      <c r="Z6">
        <v>6.145003</v>
      </c>
      <c r="AA6">
        <v>-6.145003</v>
      </c>
      <c r="AB6">
        <v>0.51091500000000001</v>
      </c>
      <c r="AC6">
        <v>0.51091500000000001</v>
      </c>
    </row>
    <row r="7" spans="1:29" s="3" customFormat="1" x14ac:dyDescent="0.25">
      <c r="A7" s="64" t="s">
        <v>22</v>
      </c>
      <c r="B7" s="64"/>
      <c r="C7" s="64"/>
      <c r="D7" s="64"/>
      <c r="E7" s="64"/>
      <c r="F7" s="64"/>
      <c r="G7" s="64"/>
    </row>
    <row r="8" spans="1:29" ht="15.75" x14ac:dyDescent="0.25">
      <c r="A8" s="2" t="s">
        <v>0</v>
      </c>
      <c r="B8" s="3" t="s">
        <v>23</v>
      </c>
      <c r="C8" s="3" t="s">
        <v>24</v>
      </c>
      <c r="D8" s="3" t="s">
        <v>25</v>
      </c>
      <c r="E8" s="3" t="s">
        <v>26</v>
      </c>
      <c r="F8" s="3" t="s">
        <v>1</v>
      </c>
      <c r="G8" s="3" t="s">
        <v>2</v>
      </c>
    </row>
    <row r="9" spans="1:29" ht="15.75" x14ac:dyDescent="0.25">
      <c r="A9" s="2" t="s">
        <v>9</v>
      </c>
      <c r="B9" s="20">
        <f xml:space="preserve"> 0.694687 + 0.694671 + 0.694691 + 0.694668 + 0.694675 + 0.694694 + 0.694679</f>
        <v>4.8627650000000004</v>
      </c>
      <c r="C9" s="20">
        <f xml:space="preserve"> -0.635532 - 0.635518 - 0.635539 - 0.635515 - 0.635524 - 0.635545 - 0.635528</f>
        <v>-4.4487010000000007</v>
      </c>
      <c r="D9" s="20">
        <v>15.100070000000001</v>
      </c>
      <c r="E9" s="20">
        <v>-15.100070000000001</v>
      </c>
      <c r="F9" s="20">
        <v>0.50728600000000001</v>
      </c>
      <c r="G9" s="20">
        <v>0.50728600000000001</v>
      </c>
      <c r="W9" t="s">
        <v>21</v>
      </c>
    </row>
    <row r="10" spans="1:29" ht="15.75" x14ac:dyDescent="0.25">
      <c r="A10" s="2" t="s">
        <v>53</v>
      </c>
      <c r="B10" s="20">
        <f xml:space="preserve"> 0.597987 + 0.597985 + 0.597988 + 0.597986 + 0.597985 + 0.597988 + 0.597984 + 0.597988</f>
        <v>4.7838909999999997</v>
      </c>
      <c r="C10" s="20">
        <f xml:space="preserve"> -0.581017 - 0.581013 - 0.581017 - 0.581015 - 0.581015 - 0.581017 - 0.581013 - 0.581016</f>
        <v>-4.648123</v>
      </c>
      <c r="D10" s="20">
        <v>27.211431999999999</v>
      </c>
      <c r="E10" s="20">
        <v>-27.211431999999999</v>
      </c>
      <c r="F10" s="20">
        <v>0.485651</v>
      </c>
      <c r="G10" s="20">
        <v>0.485651</v>
      </c>
      <c r="W10" t="s">
        <v>0</v>
      </c>
      <c r="X10" t="s">
        <v>23</v>
      </c>
      <c r="Y10" t="s">
        <v>24</v>
      </c>
      <c r="Z10" t="s">
        <v>25</v>
      </c>
      <c r="AA10" t="s">
        <v>26</v>
      </c>
      <c r="AB10" t="s">
        <v>1</v>
      </c>
      <c r="AC10" t="s">
        <v>2</v>
      </c>
    </row>
    <row r="11" spans="1:29" ht="15.75" x14ac:dyDescent="0.25">
      <c r="A11" s="2" t="s">
        <v>35</v>
      </c>
      <c r="B11" s="20">
        <v>4.6670360000000004</v>
      </c>
      <c r="C11" s="20">
        <v>-3.8044539999999998</v>
      </c>
      <c r="D11" s="20">
        <v>6.145003</v>
      </c>
      <c r="E11" s="20">
        <v>-6.145003</v>
      </c>
      <c r="F11" s="20">
        <v>0.51091500000000001</v>
      </c>
      <c r="G11" s="20">
        <v>0.51091500000000001</v>
      </c>
      <c r="W11" t="s">
        <v>53</v>
      </c>
      <c r="X11">
        <v>1.0250383755342789</v>
      </c>
      <c r="Y11">
        <v>1.2217582339016322</v>
      </c>
      <c r="Z11">
        <v>4.4282211090865209</v>
      </c>
      <c r="AA11">
        <v>4.4282211090865209</v>
      </c>
      <c r="AB11">
        <v>0.95055146159341575</v>
      </c>
      <c r="AC11">
        <v>0.95055146159341575</v>
      </c>
    </row>
    <row r="12" spans="1:29" x14ac:dyDescent="0.25">
      <c r="W12" t="s">
        <v>9</v>
      </c>
      <c r="X12">
        <v>1.0419386094300538</v>
      </c>
      <c r="Y12">
        <v>1.1693401996712276</v>
      </c>
      <c r="Z12">
        <v>2.45729253508908</v>
      </c>
      <c r="AA12">
        <v>2.45729253508908</v>
      </c>
      <c r="AB12">
        <v>0.99289705724044119</v>
      </c>
      <c r="AC12">
        <v>0.99289705724044119</v>
      </c>
    </row>
  </sheetData>
  <mergeCells count="3">
    <mergeCell ref="A1:E1"/>
    <mergeCell ref="A7:G7"/>
    <mergeCell ref="W2:AC2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  <tableParts count="2"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C58BE-93C8-434B-A012-6E19914D982B}">
  <dimension ref="A1:AC11"/>
  <sheetViews>
    <sheetView zoomScale="25" zoomScaleNormal="25" workbookViewId="0">
      <selection activeCell="AR35" sqref="AR35"/>
    </sheetView>
  </sheetViews>
  <sheetFormatPr defaultRowHeight="15" x14ac:dyDescent="0.25"/>
  <cols>
    <col min="1" max="1" width="9.140625" style="3"/>
    <col min="23" max="23" width="12.7109375" customWidth="1"/>
    <col min="24" max="24" width="17.5703125" customWidth="1"/>
    <col min="25" max="25" width="19" customWidth="1"/>
    <col min="26" max="26" width="15.140625" bestFit="1" customWidth="1"/>
    <col min="27" max="27" width="15.85546875" bestFit="1" customWidth="1"/>
    <col min="28" max="29" width="15.140625" bestFit="1" customWidth="1"/>
  </cols>
  <sheetData>
    <row r="1" spans="1:29" s="3" customFormat="1" x14ac:dyDescent="0.25">
      <c r="A1" s="64" t="s">
        <v>21</v>
      </c>
      <c r="B1" s="64"/>
      <c r="C1" s="64"/>
      <c r="D1" s="64"/>
      <c r="E1" s="64"/>
    </row>
    <row r="2" spans="1:29" ht="15.75" x14ac:dyDescent="0.25">
      <c r="A2" s="2" t="s">
        <v>0</v>
      </c>
      <c r="B2" s="3" t="s">
        <v>23</v>
      </c>
      <c r="C2" s="3" t="s">
        <v>24</v>
      </c>
      <c r="D2" s="3" t="s">
        <v>25</v>
      </c>
      <c r="E2" s="3" t="s">
        <v>26</v>
      </c>
      <c r="F2" s="3" t="s">
        <v>1</v>
      </c>
      <c r="G2" s="3" t="s">
        <v>2</v>
      </c>
      <c r="W2" s="64" t="s">
        <v>22</v>
      </c>
      <c r="X2" s="64"/>
      <c r="Y2" s="64"/>
      <c r="Z2" s="64"/>
      <c r="AA2" s="64"/>
      <c r="AB2" s="64"/>
      <c r="AC2" s="64"/>
    </row>
    <row r="3" spans="1:29" ht="15.75" x14ac:dyDescent="0.25">
      <c r="A3" s="2" t="s">
        <v>54</v>
      </c>
      <c r="B3">
        <v>0.61903507922372991</v>
      </c>
      <c r="C3">
        <v>-5.7114634583569683E-2</v>
      </c>
      <c r="D3">
        <v>0.88933837786572278</v>
      </c>
      <c r="E3">
        <v>-0.88912535925531688</v>
      </c>
      <c r="F3">
        <v>0.78324965992386197</v>
      </c>
      <c r="G3">
        <v>0.77971482536234016</v>
      </c>
      <c r="W3" s="2" t="s">
        <v>0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1</v>
      </c>
      <c r="AC3" s="3" t="s">
        <v>2</v>
      </c>
    </row>
    <row r="4" spans="1:29" ht="15.75" x14ac:dyDescent="0.25">
      <c r="W4" s="2" t="s">
        <v>35</v>
      </c>
      <c r="X4" s="19">
        <v>4.6670360000000004</v>
      </c>
      <c r="Y4" s="19">
        <v>-3.8044539999999998</v>
      </c>
      <c r="Z4" s="19">
        <v>6.145003</v>
      </c>
      <c r="AA4" s="19">
        <v>-6.145003</v>
      </c>
      <c r="AB4" s="19">
        <v>0.51091500000000001</v>
      </c>
      <c r="AC4" s="19">
        <v>0.51091500000000001</v>
      </c>
    </row>
    <row r="5" spans="1:29" ht="15.75" x14ac:dyDescent="0.25">
      <c r="W5" s="2" t="s">
        <v>54</v>
      </c>
      <c r="X5" s="19">
        <v>2.8890589999999996</v>
      </c>
      <c r="Y5" s="19">
        <v>0.21729000000000001</v>
      </c>
      <c r="Z5" s="19">
        <v>5.4649869999999998</v>
      </c>
      <c r="AA5" s="19">
        <v>5.4636779999999998</v>
      </c>
      <c r="AB5" s="19">
        <v>0.40017399999999997</v>
      </c>
      <c r="AC5" s="19">
        <v>0.39836800000000006</v>
      </c>
    </row>
    <row r="6" spans="1:29" s="3" customFormat="1" x14ac:dyDescent="0.25">
      <c r="A6" s="64" t="s">
        <v>22</v>
      </c>
      <c r="B6" s="64"/>
      <c r="C6" s="64"/>
      <c r="D6" s="64"/>
      <c r="E6" s="64"/>
      <c r="F6" s="64"/>
      <c r="G6" s="64"/>
    </row>
    <row r="7" spans="1:29" ht="15.75" x14ac:dyDescent="0.25">
      <c r="A7" s="2" t="s">
        <v>0</v>
      </c>
      <c r="B7" s="3" t="s">
        <v>23</v>
      </c>
      <c r="C7" s="3" t="s">
        <v>24</v>
      </c>
      <c r="D7" s="3" t="s">
        <v>25</v>
      </c>
      <c r="E7" s="3" t="s">
        <v>26</v>
      </c>
      <c r="F7" s="3" t="s">
        <v>1</v>
      </c>
      <c r="G7" s="3" t="s">
        <v>2</v>
      </c>
    </row>
    <row r="8" spans="1:29" ht="15.75" x14ac:dyDescent="0.25">
      <c r="A8" s="2" t="s">
        <v>54</v>
      </c>
      <c r="B8">
        <f t="shared" ref="B8:G8" si="0">B3*B9</f>
        <v>2.8890589999999996</v>
      </c>
      <c r="C8">
        <f t="shared" si="0"/>
        <v>0.21729000000000001</v>
      </c>
      <c r="D8">
        <f t="shared" si="0"/>
        <v>5.4649869999999998</v>
      </c>
      <c r="E8">
        <f t="shared" si="0"/>
        <v>5.4636779999999998</v>
      </c>
      <c r="F8">
        <f t="shared" si="0"/>
        <v>0.40017399999999997</v>
      </c>
      <c r="G8">
        <f t="shared" si="0"/>
        <v>0.39836800000000006</v>
      </c>
    </row>
    <row r="9" spans="1:29" ht="15.75" x14ac:dyDescent="0.25">
      <c r="A9" s="2" t="s">
        <v>35</v>
      </c>
      <c r="B9">
        <v>4.6670360000000004</v>
      </c>
      <c r="C9">
        <v>-3.8044539999999998</v>
      </c>
      <c r="D9">
        <v>6.145003</v>
      </c>
      <c r="E9">
        <v>-6.145003</v>
      </c>
      <c r="F9">
        <v>0.51091500000000001</v>
      </c>
      <c r="G9">
        <v>0.51091500000000001</v>
      </c>
    </row>
    <row r="10" spans="1:29" ht="15.75" x14ac:dyDescent="0.25">
      <c r="A10" s="2"/>
    </row>
    <row r="11" spans="1:29" ht="15.75" x14ac:dyDescent="0.25">
      <c r="A11" s="2"/>
    </row>
  </sheetData>
  <mergeCells count="3">
    <mergeCell ref="A1:E1"/>
    <mergeCell ref="A6:G6"/>
    <mergeCell ref="W2:AC2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1</vt:i4>
      </vt:variant>
    </vt:vector>
  </HeadingPairs>
  <TitlesOfParts>
    <vt:vector size="14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Tests result</vt:lpstr>
      <vt:lpstr>'Tests result'!_Hlk190173552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Maximo</dc:creator>
  <cp:lastModifiedBy>Matheus Maximo</cp:lastModifiedBy>
  <dcterms:created xsi:type="dcterms:W3CDTF">2015-06-05T18:17:20Z</dcterms:created>
  <dcterms:modified xsi:type="dcterms:W3CDTF">2025-03-12T12:04:17Z</dcterms:modified>
</cp:coreProperties>
</file>